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36" activeTab="1"/>
  </bookViews>
  <sheets>
    <sheet name="M2020 CHART" sheetId="1" r:id="rId1"/>
    <sheet name="2022Model " sheetId="3" r:id="rId2"/>
    <sheet name="FY20 UFR BTL 3317" sheetId="4" r:id="rId3"/>
    <sheet name="CAF Spring 2021" sheetId="5" r:id="rId4"/>
  </sheets>
  <externalReferences>
    <externalReference r:id="rId5"/>
    <externalReference r:id="rId6"/>
    <externalReference r:id="rId7"/>
  </externalReferences>
  <definedNames>
    <definedName name="Cap">[3]RawDataCalcs!$L$35:$DB$35</definedName>
    <definedName name="Floor">[3]RawDataCalcs!$L$34:$DB$34</definedName>
    <definedName name="_xlnm.Print_Area" localSheetId="1">'2022Model '!$H$1:$U$58</definedName>
    <definedName name="_xlnm.Print_Titles" localSheetId="3">'CAF Spring 2021'!$A:$A</definedName>
  </definedNames>
  <calcPr calcId="145621" fullCalcOnLoad="1"/>
</workbook>
</file>

<file path=xl/calcChain.xml><?xml version="1.0" encoding="utf-8"?>
<calcChain xmlns="http://schemas.openxmlformats.org/spreadsheetml/2006/main">
  <c r="BZ37" i="5" l="1"/>
  <c r="BY37" i="5"/>
  <c r="BX37" i="5"/>
  <c r="BW37" i="5"/>
  <c r="BV37" i="5"/>
  <c r="BU37" i="5"/>
  <c r="BT37" i="5"/>
  <c r="BS37" i="5"/>
  <c r="CB37" i="5" s="1"/>
  <c r="CB39" i="5" s="1"/>
  <c r="E23" i="3" s="1"/>
  <c r="T32" i="3" s="1"/>
  <c r="BZ36" i="5"/>
  <c r="BY36" i="5"/>
  <c r="BX36" i="5"/>
  <c r="BW36" i="5"/>
  <c r="BV36" i="5"/>
  <c r="BU36" i="5"/>
  <c r="BT36" i="5"/>
  <c r="BS36" i="5"/>
  <c r="CB33" i="5"/>
  <c r="BS33" i="5"/>
  <c r="BS32" i="5"/>
  <c r="BZ22" i="5"/>
  <c r="BY22" i="5"/>
  <c r="BX22" i="5"/>
  <c r="BW22" i="5"/>
  <c r="BV22" i="5"/>
  <c r="BU22" i="5"/>
  <c r="BT22" i="5"/>
  <c r="BS22" i="5"/>
  <c r="CB22" i="5" s="1"/>
  <c r="BZ21" i="5"/>
  <c r="BY21" i="5"/>
  <c r="BX21" i="5"/>
  <c r="BW21" i="5"/>
  <c r="BV21" i="5"/>
  <c r="BU21" i="5"/>
  <c r="BT21" i="5"/>
  <c r="BS21" i="5"/>
  <c r="BS18" i="5"/>
  <c r="CB18" i="5" s="1"/>
  <c r="BS17" i="5"/>
  <c r="AQ236" i="4"/>
  <c r="AO236" i="4"/>
  <c r="AM236" i="4"/>
  <c r="AK236" i="4"/>
  <c r="AI236" i="4"/>
  <c r="AG236" i="4"/>
  <c r="AE236" i="4"/>
  <c r="AC236" i="4"/>
  <c r="AA236" i="4"/>
  <c r="Y236" i="4"/>
  <c r="W236" i="4"/>
  <c r="U236" i="4"/>
  <c r="S236" i="4"/>
  <c r="Q236" i="4"/>
  <c r="O236" i="4"/>
  <c r="M236" i="4"/>
  <c r="K236" i="4"/>
  <c r="I236" i="4"/>
  <c r="G236" i="4"/>
  <c r="E236" i="4"/>
  <c r="AQ235" i="4"/>
  <c r="AO235" i="4"/>
  <c r="AM235" i="4"/>
  <c r="AK235" i="4"/>
  <c r="AI235" i="4"/>
  <c r="AG235" i="4"/>
  <c r="AE235" i="4"/>
  <c r="AC235" i="4"/>
  <c r="AA235" i="4"/>
  <c r="Y235" i="4"/>
  <c r="W235" i="4"/>
  <c r="U235" i="4"/>
  <c r="S235" i="4"/>
  <c r="Q235" i="4"/>
  <c r="O235" i="4"/>
  <c r="M235" i="4"/>
  <c r="K235" i="4"/>
  <c r="I235" i="4"/>
  <c r="G235" i="4"/>
  <c r="E235" i="4"/>
  <c r="AQ234" i="4"/>
  <c r="AO234" i="4"/>
  <c r="AM234" i="4"/>
  <c r="AK234" i="4"/>
  <c r="AI234" i="4"/>
  <c r="AG234" i="4"/>
  <c r="AE234" i="4"/>
  <c r="AC234" i="4"/>
  <c r="AA234" i="4"/>
  <c r="Y234" i="4"/>
  <c r="W234" i="4"/>
  <c r="U234" i="4"/>
  <c r="S234" i="4"/>
  <c r="Q234" i="4"/>
  <c r="O234" i="4"/>
  <c r="M234" i="4"/>
  <c r="K234" i="4"/>
  <c r="I234" i="4"/>
  <c r="G234" i="4"/>
  <c r="E234" i="4"/>
  <c r="AQ233" i="4"/>
  <c r="AO233" i="4"/>
  <c r="AM233" i="4"/>
  <c r="AK233" i="4"/>
  <c r="AI233" i="4"/>
  <c r="AG233" i="4"/>
  <c r="AE233" i="4"/>
  <c r="AC233" i="4"/>
  <c r="AA233" i="4"/>
  <c r="Y233" i="4"/>
  <c r="W233" i="4"/>
  <c r="U233" i="4"/>
  <c r="S233" i="4"/>
  <c r="Q233" i="4"/>
  <c r="O233" i="4"/>
  <c r="M233" i="4"/>
  <c r="K233" i="4"/>
  <c r="I233" i="4"/>
  <c r="G233" i="4"/>
  <c r="E233" i="4"/>
  <c r="AQ232" i="4"/>
  <c r="AO232" i="4"/>
  <c r="AM232" i="4"/>
  <c r="AK232" i="4"/>
  <c r="AI232" i="4"/>
  <c r="AG232" i="4"/>
  <c r="AE232" i="4"/>
  <c r="AC232" i="4"/>
  <c r="AA232" i="4"/>
  <c r="Y232" i="4"/>
  <c r="W232" i="4"/>
  <c r="U232" i="4"/>
  <c r="S232" i="4"/>
  <c r="Q232" i="4"/>
  <c r="O232" i="4"/>
  <c r="M232" i="4"/>
  <c r="K232" i="4"/>
  <c r="I232" i="4"/>
  <c r="G232" i="4"/>
  <c r="E232" i="4"/>
  <c r="AQ231" i="4"/>
  <c r="AO231" i="4"/>
  <c r="AM231" i="4"/>
  <c r="AK231" i="4"/>
  <c r="AI231" i="4"/>
  <c r="AG231" i="4"/>
  <c r="AE231" i="4"/>
  <c r="AC231" i="4"/>
  <c r="AA231" i="4"/>
  <c r="Y231" i="4"/>
  <c r="W231" i="4"/>
  <c r="U231" i="4"/>
  <c r="S231" i="4"/>
  <c r="Q231" i="4"/>
  <c r="O231" i="4"/>
  <c r="M231" i="4"/>
  <c r="K231" i="4"/>
  <c r="I231" i="4"/>
  <c r="G231" i="4"/>
  <c r="E231" i="4"/>
  <c r="AQ230" i="4"/>
  <c r="AO230" i="4"/>
  <c r="AM230" i="4"/>
  <c r="AK230" i="4"/>
  <c r="AI230" i="4"/>
  <c r="AG230" i="4"/>
  <c r="AE230" i="4"/>
  <c r="AC230" i="4"/>
  <c r="AA230" i="4"/>
  <c r="Y230" i="4"/>
  <c r="W230" i="4"/>
  <c r="U230" i="4"/>
  <c r="S230" i="4"/>
  <c r="Q230" i="4"/>
  <c r="O230" i="4"/>
  <c r="M230" i="4"/>
  <c r="K230" i="4"/>
  <c r="I230" i="4"/>
  <c r="G230" i="4"/>
  <c r="E230" i="4"/>
  <c r="AQ229" i="4"/>
  <c r="AO229" i="4"/>
  <c r="AM229" i="4"/>
  <c r="AK229" i="4"/>
  <c r="AI229" i="4"/>
  <c r="AG229" i="4"/>
  <c r="AE229" i="4"/>
  <c r="AC229" i="4"/>
  <c r="AA229" i="4"/>
  <c r="Y229" i="4"/>
  <c r="W229" i="4"/>
  <c r="U229" i="4"/>
  <c r="S229" i="4"/>
  <c r="Q229" i="4"/>
  <c r="O229" i="4"/>
  <c r="M229" i="4"/>
  <c r="K229" i="4"/>
  <c r="I229" i="4"/>
  <c r="G229" i="4"/>
  <c r="E229" i="4"/>
  <c r="AQ228" i="4"/>
  <c r="AO228" i="4"/>
  <c r="AM228" i="4"/>
  <c r="AK228" i="4"/>
  <c r="AI228" i="4"/>
  <c r="AG228" i="4"/>
  <c r="AE228" i="4"/>
  <c r="AC228" i="4"/>
  <c r="AA228" i="4"/>
  <c r="Y228" i="4"/>
  <c r="W228" i="4"/>
  <c r="U228" i="4"/>
  <c r="S228" i="4"/>
  <c r="Q228" i="4"/>
  <c r="O228" i="4"/>
  <c r="M228" i="4"/>
  <c r="K228" i="4"/>
  <c r="I228" i="4"/>
  <c r="G228" i="4"/>
  <c r="E228" i="4"/>
  <c r="AQ227" i="4"/>
  <c r="AO227" i="4"/>
  <c r="AM227" i="4"/>
  <c r="AK227" i="4"/>
  <c r="AI227" i="4"/>
  <c r="AG227" i="4"/>
  <c r="AE227" i="4"/>
  <c r="AC227" i="4"/>
  <c r="AA227" i="4"/>
  <c r="Y227" i="4"/>
  <c r="W227" i="4"/>
  <c r="U227" i="4"/>
  <c r="S227" i="4"/>
  <c r="Q227" i="4"/>
  <c r="O227" i="4"/>
  <c r="M227" i="4"/>
  <c r="K227" i="4"/>
  <c r="I227" i="4"/>
  <c r="G227" i="4"/>
  <c r="E227" i="4"/>
  <c r="AQ226" i="4"/>
  <c r="AO226" i="4"/>
  <c r="AM226" i="4"/>
  <c r="AK226" i="4"/>
  <c r="AI226" i="4"/>
  <c r="AG226" i="4"/>
  <c r="AE226" i="4"/>
  <c r="AC226" i="4"/>
  <c r="AA226" i="4"/>
  <c r="Y226" i="4"/>
  <c r="W226" i="4"/>
  <c r="U226" i="4"/>
  <c r="S226" i="4"/>
  <c r="Q226" i="4"/>
  <c r="O226" i="4"/>
  <c r="M226" i="4"/>
  <c r="K226" i="4"/>
  <c r="I226" i="4"/>
  <c r="G226" i="4"/>
  <c r="E226" i="4"/>
  <c r="AQ225" i="4"/>
  <c r="AO225" i="4"/>
  <c r="AM225" i="4"/>
  <c r="AK225" i="4"/>
  <c r="AI225" i="4"/>
  <c r="AG225" i="4"/>
  <c r="AE225" i="4"/>
  <c r="AC225" i="4"/>
  <c r="AA225" i="4"/>
  <c r="Y225" i="4"/>
  <c r="W225" i="4"/>
  <c r="U225" i="4"/>
  <c r="S225" i="4"/>
  <c r="Q225" i="4"/>
  <c r="O225" i="4"/>
  <c r="M225" i="4"/>
  <c r="K225" i="4"/>
  <c r="I225" i="4"/>
  <c r="G225" i="4"/>
  <c r="E225" i="4"/>
  <c r="AQ224" i="4"/>
  <c r="AO224" i="4"/>
  <c r="AM224" i="4"/>
  <c r="AK224" i="4"/>
  <c r="AI224" i="4"/>
  <c r="AG224" i="4"/>
  <c r="AE224" i="4"/>
  <c r="AC224" i="4"/>
  <c r="AA224" i="4"/>
  <c r="Y224" i="4"/>
  <c r="W224" i="4"/>
  <c r="U224" i="4"/>
  <c r="S224" i="4"/>
  <c r="Q224" i="4"/>
  <c r="O224" i="4"/>
  <c r="M224" i="4"/>
  <c r="K224" i="4"/>
  <c r="I224" i="4"/>
  <c r="G224" i="4"/>
  <c r="E224" i="4"/>
  <c r="AQ223" i="4"/>
  <c r="AO223" i="4"/>
  <c r="AM223" i="4"/>
  <c r="AK223" i="4"/>
  <c r="AI223" i="4"/>
  <c r="AG223" i="4"/>
  <c r="AE223" i="4"/>
  <c r="AC223" i="4"/>
  <c r="AA223" i="4"/>
  <c r="Y223" i="4"/>
  <c r="W223" i="4"/>
  <c r="U223" i="4"/>
  <c r="S223" i="4"/>
  <c r="Q223" i="4"/>
  <c r="O223" i="4"/>
  <c r="M223" i="4"/>
  <c r="K223" i="4"/>
  <c r="I223" i="4"/>
  <c r="G223" i="4"/>
  <c r="E223" i="4"/>
  <c r="AQ222" i="4"/>
  <c r="AO222" i="4"/>
  <c r="AM222" i="4"/>
  <c r="AK222" i="4"/>
  <c r="AI222" i="4"/>
  <c r="AG222" i="4"/>
  <c r="AE222" i="4"/>
  <c r="AC222" i="4"/>
  <c r="AA222" i="4"/>
  <c r="Y222" i="4"/>
  <c r="W222" i="4"/>
  <c r="U222" i="4"/>
  <c r="S222" i="4"/>
  <c r="Q222" i="4"/>
  <c r="O222" i="4"/>
  <c r="M222" i="4"/>
  <c r="K222" i="4"/>
  <c r="I222" i="4"/>
  <c r="G222" i="4"/>
  <c r="E222" i="4"/>
  <c r="AQ221" i="4"/>
  <c r="AO221" i="4"/>
  <c r="AM221" i="4"/>
  <c r="AK221" i="4"/>
  <c r="AI221" i="4"/>
  <c r="AG221" i="4"/>
  <c r="AE221" i="4"/>
  <c r="AC221" i="4"/>
  <c r="AA221" i="4"/>
  <c r="Y221" i="4"/>
  <c r="W221" i="4"/>
  <c r="U221" i="4"/>
  <c r="S221" i="4"/>
  <c r="Q221" i="4"/>
  <c r="O221" i="4"/>
  <c r="M221" i="4"/>
  <c r="K221" i="4"/>
  <c r="I221" i="4"/>
  <c r="G221" i="4"/>
  <c r="E221" i="4"/>
  <c r="AQ220" i="4"/>
  <c r="AO220" i="4"/>
  <c r="AM220" i="4"/>
  <c r="AK220" i="4"/>
  <c r="AI220" i="4"/>
  <c r="AG220" i="4"/>
  <c r="AE220" i="4"/>
  <c r="AC220" i="4"/>
  <c r="AA220" i="4"/>
  <c r="Y220" i="4"/>
  <c r="W220" i="4"/>
  <c r="U220" i="4"/>
  <c r="S220" i="4"/>
  <c r="Q220" i="4"/>
  <c r="O220" i="4"/>
  <c r="M220" i="4"/>
  <c r="K220" i="4"/>
  <c r="I220" i="4"/>
  <c r="G220" i="4"/>
  <c r="E220" i="4"/>
  <c r="AQ219" i="4"/>
  <c r="AO219" i="4"/>
  <c r="AM219" i="4"/>
  <c r="AK219" i="4"/>
  <c r="AI219" i="4"/>
  <c r="AG219" i="4"/>
  <c r="AE219" i="4"/>
  <c r="AC219" i="4"/>
  <c r="AA219" i="4"/>
  <c r="Y219" i="4"/>
  <c r="W219" i="4"/>
  <c r="U219" i="4"/>
  <c r="S219" i="4"/>
  <c r="Q219" i="4"/>
  <c r="O219" i="4"/>
  <c r="M219" i="4"/>
  <c r="K219" i="4"/>
  <c r="I219" i="4"/>
  <c r="G219" i="4"/>
  <c r="E219" i="4"/>
  <c r="AQ218" i="4"/>
  <c r="AO218" i="4"/>
  <c r="AM218" i="4"/>
  <c r="AK218" i="4"/>
  <c r="AI218" i="4"/>
  <c r="AG218" i="4"/>
  <c r="AE218" i="4"/>
  <c r="AC218" i="4"/>
  <c r="AA218" i="4"/>
  <c r="Y218" i="4"/>
  <c r="W218" i="4"/>
  <c r="U218" i="4"/>
  <c r="S218" i="4"/>
  <c r="Q218" i="4"/>
  <c r="O218" i="4"/>
  <c r="M218" i="4"/>
  <c r="K218" i="4"/>
  <c r="I218" i="4"/>
  <c r="G218" i="4"/>
  <c r="E218" i="4"/>
  <c r="AQ217" i="4"/>
  <c r="AO217" i="4"/>
  <c r="AM217" i="4"/>
  <c r="AK217" i="4"/>
  <c r="AI217" i="4"/>
  <c r="AG217" i="4"/>
  <c r="AE217" i="4"/>
  <c r="AC217" i="4"/>
  <c r="AA217" i="4"/>
  <c r="Y217" i="4"/>
  <c r="W217" i="4"/>
  <c r="U217" i="4"/>
  <c r="S217" i="4"/>
  <c r="Q217" i="4"/>
  <c r="O217" i="4"/>
  <c r="M217" i="4"/>
  <c r="K217" i="4"/>
  <c r="I217" i="4"/>
  <c r="G217" i="4"/>
  <c r="E217" i="4"/>
  <c r="AQ216" i="4"/>
  <c r="AO216" i="4"/>
  <c r="AM216" i="4"/>
  <c r="AK216" i="4"/>
  <c r="AI216" i="4"/>
  <c r="AG216" i="4"/>
  <c r="AE216" i="4"/>
  <c r="AC216" i="4"/>
  <c r="AA216" i="4"/>
  <c r="Y216" i="4"/>
  <c r="W216" i="4"/>
  <c r="U216" i="4"/>
  <c r="S216" i="4"/>
  <c r="Q216" i="4"/>
  <c r="O216" i="4"/>
  <c r="M216" i="4"/>
  <c r="K216" i="4"/>
  <c r="I216" i="4"/>
  <c r="G216" i="4"/>
  <c r="E216" i="4"/>
  <c r="AQ215" i="4"/>
  <c r="AO215" i="4"/>
  <c r="AM215" i="4"/>
  <c r="AK215" i="4"/>
  <c r="AI215" i="4"/>
  <c r="AG215" i="4"/>
  <c r="AE215" i="4"/>
  <c r="AC215" i="4"/>
  <c r="AA215" i="4"/>
  <c r="Y215" i="4"/>
  <c r="W215" i="4"/>
  <c r="U215" i="4"/>
  <c r="S215" i="4"/>
  <c r="Q215" i="4"/>
  <c r="O215" i="4"/>
  <c r="M215" i="4"/>
  <c r="K215" i="4"/>
  <c r="I215" i="4"/>
  <c r="G215" i="4"/>
  <c r="E215" i="4"/>
  <c r="AQ214" i="4"/>
  <c r="AO214" i="4"/>
  <c r="AM214" i="4"/>
  <c r="AK214" i="4"/>
  <c r="AI214" i="4"/>
  <c r="AG214" i="4"/>
  <c r="AE214" i="4"/>
  <c r="AC214" i="4"/>
  <c r="AA214" i="4"/>
  <c r="Y214" i="4"/>
  <c r="W214" i="4"/>
  <c r="U214" i="4"/>
  <c r="S214" i="4"/>
  <c r="Q214" i="4"/>
  <c r="O214" i="4"/>
  <c r="M214" i="4"/>
  <c r="K214" i="4"/>
  <c r="I214" i="4"/>
  <c r="G214" i="4"/>
  <c r="E214" i="4"/>
  <c r="AQ213" i="4"/>
  <c r="AO213" i="4"/>
  <c r="AM213" i="4"/>
  <c r="AK213" i="4"/>
  <c r="AI213" i="4"/>
  <c r="AG213" i="4"/>
  <c r="AE213" i="4"/>
  <c r="AC213" i="4"/>
  <c r="AA213" i="4"/>
  <c r="Y213" i="4"/>
  <c r="W213" i="4"/>
  <c r="U213" i="4"/>
  <c r="S213" i="4"/>
  <c r="Q213" i="4"/>
  <c r="O213" i="4"/>
  <c r="M213" i="4"/>
  <c r="K213" i="4"/>
  <c r="I213" i="4"/>
  <c r="G213" i="4"/>
  <c r="E213" i="4"/>
  <c r="AQ212" i="4"/>
  <c r="AO212" i="4"/>
  <c r="AM212" i="4"/>
  <c r="AK212" i="4"/>
  <c r="AI212" i="4"/>
  <c r="AG212" i="4"/>
  <c r="AE212" i="4"/>
  <c r="AC212" i="4"/>
  <c r="AA212" i="4"/>
  <c r="Y212" i="4"/>
  <c r="W212" i="4"/>
  <c r="U212" i="4"/>
  <c r="S212" i="4"/>
  <c r="Q212" i="4"/>
  <c r="O212" i="4"/>
  <c r="M212" i="4"/>
  <c r="K212" i="4"/>
  <c r="I212" i="4"/>
  <c r="G212" i="4"/>
  <c r="E212" i="4"/>
  <c r="AQ211" i="4"/>
  <c r="AO211" i="4"/>
  <c r="AM211" i="4"/>
  <c r="AK211" i="4"/>
  <c r="AI211" i="4"/>
  <c r="AG211" i="4"/>
  <c r="AE211" i="4"/>
  <c r="AC211" i="4"/>
  <c r="AA211" i="4"/>
  <c r="Y211" i="4"/>
  <c r="W211" i="4"/>
  <c r="U211" i="4"/>
  <c r="S211" i="4"/>
  <c r="Q211" i="4"/>
  <c r="O211" i="4"/>
  <c r="M211" i="4"/>
  <c r="K211" i="4"/>
  <c r="I211" i="4"/>
  <c r="G211" i="4"/>
  <c r="E211" i="4"/>
  <c r="AQ210" i="4"/>
  <c r="AO210" i="4"/>
  <c r="AM210" i="4"/>
  <c r="AK210" i="4"/>
  <c r="AI210" i="4"/>
  <c r="AG210" i="4"/>
  <c r="AE210" i="4"/>
  <c r="AC210" i="4"/>
  <c r="AA210" i="4"/>
  <c r="Y210" i="4"/>
  <c r="W210" i="4"/>
  <c r="U210" i="4"/>
  <c r="S210" i="4"/>
  <c r="Q210" i="4"/>
  <c r="O210" i="4"/>
  <c r="M210" i="4"/>
  <c r="K210" i="4"/>
  <c r="I210" i="4"/>
  <c r="G210" i="4"/>
  <c r="E210" i="4"/>
  <c r="AQ209" i="4"/>
  <c r="AO209" i="4"/>
  <c r="AM209" i="4"/>
  <c r="AK209" i="4"/>
  <c r="AI209" i="4"/>
  <c r="AG209" i="4"/>
  <c r="AE209" i="4"/>
  <c r="AC209" i="4"/>
  <c r="AA209" i="4"/>
  <c r="Y209" i="4"/>
  <c r="W209" i="4"/>
  <c r="U209" i="4"/>
  <c r="S209" i="4"/>
  <c r="Q209" i="4"/>
  <c r="O209" i="4"/>
  <c r="M209" i="4"/>
  <c r="K209" i="4"/>
  <c r="I209" i="4"/>
  <c r="G209" i="4"/>
  <c r="E209" i="4"/>
  <c r="AQ208" i="4"/>
  <c r="AO208" i="4"/>
  <c r="AM208" i="4"/>
  <c r="AK208" i="4"/>
  <c r="AI208" i="4"/>
  <c r="AG208" i="4"/>
  <c r="AE208" i="4"/>
  <c r="AC208" i="4"/>
  <c r="AA208" i="4"/>
  <c r="Y208" i="4"/>
  <c r="W208" i="4"/>
  <c r="U208" i="4"/>
  <c r="S208" i="4"/>
  <c r="Q208" i="4"/>
  <c r="O208" i="4"/>
  <c r="M208" i="4"/>
  <c r="K208" i="4"/>
  <c r="I208" i="4"/>
  <c r="G208" i="4"/>
  <c r="E208" i="4"/>
  <c r="AQ207" i="4"/>
  <c r="AO207" i="4"/>
  <c r="AM207" i="4"/>
  <c r="AK207" i="4"/>
  <c r="AI207" i="4"/>
  <c r="AG207" i="4"/>
  <c r="AE207" i="4"/>
  <c r="AC207" i="4"/>
  <c r="AA207" i="4"/>
  <c r="Y207" i="4"/>
  <c r="W207" i="4"/>
  <c r="U207" i="4"/>
  <c r="S207" i="4"/>
  <c r="Q207" i="4"/>
  <c r="O207" i="4"/>
  <c r="M207" i="4"/>
  <c r="K207" i="4"/>
  <c r="I207" i="4"/>
  <c r="G207" i="4"/>
  <c r="E207" i="4"/>
  <c r="AQ206" i="4"/>
  <c r="AO206" i="4"/>
  <c r="AM206" i="4"/>
  <c r="AK206" i="4"/>
  <c r="AI206" i="4"/>
  <c r="AG206" i="4"/>
  <c r="AE206" i="4"/>
  <c r="AC206" i="4"/>
  <c r="AA206" i="4"/>
  <c r="Y206" i="4"/>
  <c r="W206" i="4"/>
  <c r="U206" i="4"/>
  <c r="S206" i="4"/>
  <c r="Q206" i="4"/>
  <c r="O206" i="4"/>
  <c r="M206" i="4"/>
  <c r="K206" i="4"/>
  <c r="I206" i="4"/>
  <c r="G206" i="4"/>
  <c r="E206" i="4"/>
  <c r="AQ205" i="4"/>
  <c r="AO205" i="4"/>
  <c r="AM205" i="4"/>
  <c r="AK205" i="4"/>
  <c r="AI205" i="4"/>
  <c r="AG205" i="4"/>
  <c r="AE205" i="4"/>
  <c r="AC205" i="4"/>
  <c r="AA205" i="4"/>
  <c r="Y205" i="4"/>
  <c r="W205" i="4"/>
  <c r="U205" i="4"/>
  <c r="S205" i="4"/>
  <c r="Q205" i="4"/>
  <c r="O205" i="4"/>
  <c r="M205" i="4"/>
  <c r="K205" i="4"/>
  <c r="I205" i="4"/>
  <c r="G205" i="4"/>
  <c r="E205" i="4"/>
  <c r="AQ204" i="4"/>
  <c r="AO204" i="4"/>
  <c r="AM204" i="4"/>
  <c r="AK204" i="4"/>
  <c r="AI204" i="4"/>
  <c r="AG204" i="4"/>
  <c r="AE204" i="4"/>
  <c r="AC204" i="4"/>
  <c r="AA204" i="4"/>
  <c r="Y204" i="4"/>
  <c r="W204" i="4"/>
  <c r="U204" i="4"/>
  <c r="S204" i="4"/>
  <c r="Q204" i="4"/>
  <c r="O204" i="4"/>
  <c r="M204" i="4"/>
  <c r="K204" i="4"/>
  <c r="I204" i="4"/>
  <c r="G204" i="4"/>
  <c r="E204" i="4"/>
  <c r="AQ203" i="4"/>
  <c r="AO203" i="4"/>
  <c r="AM203" i="4"/>
  <c r="AK203" i="4"/>
  <c r="AI203" i="4"/>
  <c r="AG203" i="4"/>
  <c r="AE203" i="4"/>
  <c r="AC203" i="4"/>
  <c r="AA203" i="4"/>
  <c r="Y203" i="4"/>
  <c r="W203" i="4"/>
  <c r="U203" i="4"/>
  <c r="S203" i="4"/>
  <c r="Q203" i="4"/>
  <c r="O203" i="4"/>
  <c r="M203" i="4"/>
  <c r="K203" i="4"/>
  <c r="I203" i="4"/>
  <c r="G203" i="4"/>
  <c r="E203" i="4"/>
  <c r="AQ202" i="4"/>
  <c r="AO202" i="4"/>
  <c r="AM202" i="4"/>
  <c r="AK202" i="4"/>
  <c r="AI202" i="4"/>
  <c r="AG202" i="4"/>
  <c r="AE202" i="4"/>
  <c r="AC202" i="4"/>
  <c r="AA202" i="4"/>
  <c r="Y202" i="4"/>
  <c r="W202" i="4"/>
  <c r="U202" i="4"/>
  <c r="S202" i="4"/>
  <c r="Q202" i="4"/>
  <c r="O202" i="4"/>
  <c r="M202" i="4"/>
  <c r="K202" i="4"/>
  <c r="I202" i="4"/>
  <c r="G202" i="4"/>
  <c r="E202" i="4"/>
  <c r="AQ201" i="4"/>
  <c r="AO201" i="4"/>
  <c r="AM201" i="4"/>
  <c r="AK201" i="4"/>
  <c r="AI201" i="4"/>
  <c r="AG201" i="4"/>
  <c r="AE201" i="4"/>
  <c r="AC201" i="4"/>
  <c r="AA201" i="4"/>
  <c r="Y201" i="4"/>
  <c r="W201" i="4"/>
  <c r="U201" i="4"/>
  <c r="S201" i="4"/>
  <c r="Q201" i="4"/>
  <c r="O201" i="4"/>
  <c r="M201" i="4"/>
  <c r="K201" i="4"/>
  <c r="I201" i="4"/>
  <c r="G201" i="4"/>
  <c r="E201" i="4"/>
  <c r="AQ200" i="4"/>
  <c r="AO200" i="4"/>
  <c r="AM200" i="4"/>
  <c r="AK200" i="4"/>
  <c r="AI200" i="4"/>
  <c r="AG200" i="4"/>
  <c r="AE200" i="4"/>
  <c r="AC200" i="4"/>
  <c r="AA200" i="4"/>
  <c r="Y200" i="4"/>
  <c r="W200" i="4"/>
  <c r="U200" i="4"/>
  <c r="S200" i="4"/>
  <c r="Q200" i="4"/>
  <c r="O200" i="4"/>
  <c r="M200" i="4"/>
  <c r="K200" i="4"/>
  <c r="I200" i="4"/>
  <c r="G200" i="4"/>
  <c r="E200" i="4"/>
  <c r="AQ199" i="4"/>
  <c r="AO199" i="4"/>
  <c r="AM199" i="4"/>
  <c r="AK199" i="4"/>
  <c r="AI199" i="4"/>
  <c r="AG199" i="4"/>
  <c r="AE199" i="4"/>
  <c r="AC199" i="4"/>
  <c r="AA199" i="4"/>
  <c r="Y199" i="4"/>
  <c r="W199" i="4"/>
  <c r="U199" i="4"/>
  <c r="S199" i="4"/>
  <c r="Q199" i="4"/>
  <c r="O199" i="4"/>
  <c r="M199" i="4"/>
  <c r="K199" i="4"/>
  <c r="I199" i="4"/>
  <c r="G199" i="4"/>
  <c r="E199" i="4"/>
  <c r="AQ198" i="4"/>
  <c r="AO198" i="4"/>
  <c r="AM198" i="4"/>
  <c r="AK198" i="4"/>
  <c r="AI198" i="4"/>
  <c r="AG198" i="4"/>
  <c r="AE198" i="4"/>
  <c r="AC198" i="4"/>
  <c r="AA198" i="4"/>
  <c r="Y198" i="4"/>
  <c r="W198" i="4"/>
  <c r="U198" i="4"/>
  <c r="S198" i="4"/>
  <c r="Q198" i="4"/>
  <c r="O198" i="4"/>
  <c r="M198" i="4"/>
  <c r="K198" i="4"/>
  <c r="I198" i="4"/>
  <c r="G198" i="4"/>
  <c r="E198" i="4"/>
  <c r="AQ197" i="4"/>
  <c r="AO197" i="4"/>
  <c r="AM197" i="4"/>
  <c r="AK197" i="4"/>
  <c r="AI197" i="4"/>
  <c r="AG197" i="4"/>
  <c r="AE197" i="4"/>
  <c r="AC197" i="4"/>
  <c r="AA197" i="4"/>
  <c r="Y197" i="4"/>
  <c r="W197" i="4"/>
  <c r="U197" i="4"/>
  <c r="S197" i="4"/>
  <c r="Q197" i="4"/>
  <c r="O197" i="4"/>
  <c r="M197" i="4"/>
  <c r="K197" i="4"/>
  <c r="I197" i="4"/>
  <c r="G197" i="4"/>
  <c r="E197" i="4"/>
  <c r="AQ196" i="4"/>
  <c r="AO196" i="4"/>
  <c r="AM196" i="4"/>
  <c r="AK196" i="4"/>
  <c r="AI196" i="4"/>
  <c r="AG196" i="4"/>
  <c r="AE196" i="4"/>
  <c r="AC196" i="4"/>
  <c r="AA196" i="4"/>
  <c r="Y196" i="4"/>
  <c r="W196" i="4"/>
  <c r="U196" i="4"/>
  <c r="S196" i="4"/>
  <c r="Q196" i="4"/>
  <c r="O196" i="4"/>
  <c r="M196" i="4"/>
  <c r="K196" i="4"/>
  <c r="I196" i="4"/>
  <c r="G196" i="4"/>
  <c r="E196" i="4"/>
  <c r="AQ195" i="4"/>
  <c r="AO195" i="4"/>
  <c r="AM195" i="4"/>
  <c r="AK195" i="4"/>
  <c r="AI195" i="4"/>
  <c r="AG195" i="4"/>
  <c r="AE195" i="4"/>
  <c r="AC195" i="4"/>
  <c r="AA195" i="4"/>
  <c r="Y195" i="4"/>
  <c r="W195" i="4"/>
  <c r="U195" i="4"/>
  <c r="S195" i="4"/>
  <c r="Q195" i="4"/>
  <c r="O195" i="4"/>
  <c r="M195" i="4"/>
  <c r="K195" i="4"/>
  <c r="I195" i="4"/>
  <c r="G195" i="4"/>
  <c r="E195" i="4"/>
  <c r="AQ194" i="4"/>
  <c r="AO194" i="4"/>
  <c r="AM194" i="4"/>
  <c r="AK194" i="4"/>
  <c r="AI194" i="4"/>
  <c r="AG194" i="4"/>
  <c r="AE194" i="4"/>
  <c r="AC194" i="4"/>
  <c r="AA194" i="4"/>
  <c r="Y194" i="4"/>
  <c r="W194" i="4"/>
  <c r="U194" i="4"/>
  <c r="S194" i="4"/>
  <c r="Q194" i="4"/>
  <c r="O194" i="4"/>
  <c r="M194" i="4"/>
  <c r="K194" i="4"/>
  <c r="I194" i="4"/>
  <c r="G194" i="4"/>
  <c r="E194" i="4"/>
  <c r="AQ193" i="4"/>
  <c r="AO193" i="4"/>
  <c r="AM193" i="4"/>
  <c r="AK193" i="4"/>
  <c r="AI193" i="4"/>
  <c r="AG193" i="4"/>
  <c r="AE193" i="4"/>
  <c r="AC193" i="4"/>
  <c r="AA193" i="4"/>
  <c r="Y193" i="4"/>
  <c r="W193" i="4"/>
  <c r="U193" i="4"/>
  <c r="S193" i="4"/>
  <c r="Q193" i="4"/>
  <c r="O193" i="4"/>
  <c r="M193" i="4"/>
  <c r="K193" i="4"/>
  <c r="I193" i="4"/>
  <c r="G193" i="4"/>
  <c r="E193" i="4"/>
  <c r="AQ192" i="4"/>
  <c r="AO192" i="4"/>
  <c r="AM192" i="4"/>
  <c r="AK192" i="4"/>
  <c r="AI192" i="4"/>
  <c r="AG192" i="4"/>
  <c r="AE192" i="4"/>
  <c r="AC192" i="4"/>
  <c r="AA192" i="4"/>
  <c r="Y192" i="4"/>
  <c r="W192" i="4"/>
  <c r="U192" i="4"/>
  <c r="S192" i="4"/>
  <c r="Q192" i="4"/>
  <c r="O192" i="4"/>
  <c r="M192" i="4"/>
  <c r="K192" i="4"/>
  <c r="I192" i="4"/>
  <c r="G192" i="4"/>
  <c r="E192" i="4"/>
  <c r="AQ191" i="4"/>
  <c r="AO191" i="4"/>
  <c r="AM191" i="4"/>
  <c r="AK191" i="4"/>
  <c r="AI191" i="4"/>
  <c r="AG191" i="4"/>
  <c r="AE191" i="4"/>
  <c r="AC191" i="4"/>
  <c r="AA191" i="4"/>
  <c r="Y191" i="4"/>
  <c r="W191" i="4"/>
  <c r="U191" i="4"/>
  <c r="S191" i="4"/>
  <c r="Q191" i="4"/>
  <c r="O191" i="4"/>
  <c r="M191" i="4"/>
  <c r="K191" i="4"/>
  <c r="I191" i="4"/>
  <c r="G191" i="4"/>
  <c r="E191" i="4"/>
  <c r="AQ190" i="4"/>
  <c r="AO190" i="4"/>
  <c r="AM190" i="4"/>
  <c r="AK190" i="4"/>
  <c r="AI190" i="4"/>
  <c r="AG190" i="4"/>
  <c r="AE190" i="4"/>
  <c r="AC190" i="4"/>
  <c r="AA190" i="4"/>
  <c r="Y190" i="4"/>
  <c r="W190" i="4"/>
  <c r="U190" i="4"/>
  <c r="S190" i="4"/>
  <c r="Q190" i="4"/>
  <c r="O190" i="4"/>
  <c r="M190" i="4"/>
  <c r="K190" i="4"/>
  <c r="I190" i="4"/>
  <c r="G190" i="4"/>
  <c r="E190" i="4"/>
  <c r="AQ189" i="4"/>
  <c r="AO189" i="4"/>
  <c r="AM189" i="4"/>
  <c r="AK189" i="4"/>
  <c r="AI189" i="4"/>
  <c r="AG189" i="4"/>
  <c r="AE189" i="4"/>
  <c r="AC189" i="4"/>
  <c r="AA189" i="4"/>
  <c r="Y189" i="4"/>
  <c r="W189" i="4"/>
  <c r="U189" i="4"/>
  <c r="S189" i="4"/>
  <c r="Q189" i="4"/>
  <c r="O189" i="4"/>
  <c r="M189" i="4"/>
  <c r="K189" i="4"/>
  <c r="I189" i="4"/>
  <c r="G189" i="4"/>
  <c r="E189" i="4"/>
  <c r="AQ188" i="4"/>
  <c r="AO188" i="4"/>
  <c r="AM188" i="4"/>
  <c r="AK188" i="4"/>
  <c r="AI188" i="4"/>
  <c r="AG188" i="4"/>
  <c r="AE188" i="4"/>
  <c r="AC188" i="4"/>
  <c r="AA188" i="4"/>
  <c r="Y188" i="4"/>
  <c r="W188" i="4"/>
  <c r="U188" i="4"/>
  <c r="S188" i="4"/>
  <c r="Q188" i="4"/>
  <c r="O188" i="4"/>
  <c r="M188" i="4"/>
  <c r="K188" i="4"/>
  <c r="I188" i="4"/>
  <c r="G188" i="4"/>
  <c r="E188" i="4"/>
  <c r="AQ187" i="4"/>
  <c r="AO187" i="4"/>
  <c r="AM187" i="4"/>
  <c r="AK187" i="4"/>
  <c r="AI187" i="4"/>
  <c r="AG187" i="4"/>
  <c r="AE187" i="4"/>
  <c r="AC187" i="4"/>
  <c r="AA187" i="4"/>
  <c r="Y187" i="4"/>
  <c r="W187" i="4"/>
  <c r="U187" i="4"/>
  <c r="S187" i="4"/>
  <c r="Q187" i="4"/>
  <c r="O187" i="4"/>
  <c r="M187" i="4"/>
  <c r="K187" i="4"/>
  <c r="I187" i="4"/>
  <c r="G187" i="4"/>
  <c r="E187" i="4"/>
  <c r="AQ186" i="4"/>
  <c r="AO186" i="4"/>
  <c r="AM186" i="4"/>
  <c r="AK186" i="4"/>
  <c r="AI186" i="4"/>
  <c r="AG186" i="4"/>
  <c r="AE186" i="4"/>
  <c r="AC186" i="4"/>
  <c r="AA186" i="4"/>
  <c r="Y186" i="4"/>
  <c r="W186" i="4"/>
  <c r="U186" i="4"/>
  <c r="S186" i="4"/>
  <c r="Q186" i="4"/>
  <c r="O186" i="4"/>
  <c r="M186" i="4"/>
  <c r="K186" i="4"/>
  <c r="I186" i="4"/>
  <c r="G186" i="4"/>
  <c r="E186" i="4"/>
  <c r="AQ185" i="4"/>
  <c r="AO185" i="4"/>
  <c r="AM185" i="4"/>
  <c r="AK185" i="4"/>
  <c r="AI185" i="4"/>
  <c r="AG185" i="4"/>
  <c r="AE185" i="4"/>
  <c r="AC185" i="4"/>
  <c r="AA185" i="4"/>
  <c r="Y185" i="4"/>
  <c r="W185" i="4"/>
  <c r="U185" i="4"/>
  <c r="S185" i="4"/>
  <c r="Q185" i="4"/>
  <c r="O185" i="4"/>
  <c r="M185" i="4"/>
  <c r="K185" i="4"/>
  <c r="I185" i="4"/>
  <c r="G185" i="4"/>
  <c r="E185" i="4"/>
  <c r="AQ184" i="4"/>
  <c r="AO184" i="4"/>
  <c r="AM184" i="4"/>
  <c r="AK184" i="4"/>
  <c r="AI184" i="4"/>
  <c r="AG184" i="4"/>
  <c r="AE184" i="4"/>
  <c r="AC184" i="4"/>
  <c r="AA184" i="4"/>
  <c r="Y184" i="4"/>
  <c r="W184" i="4"/>
  <c r="U184" i="4"/>
  <c r="S184" i="4"/>
  <c r="Q184" i="4"/>
  <c r="O184" i="4"/>
  <c r="M184" i="4"/>
  <c r="K184" i="4"/>
  <c r="I184" i="4"/>
  <c r="G184" i="4"/>
  <c r="E184" i="4"/>
  <c r="AQ183" i="4"/>
  <c r="AO183" i="4"/>
  <c r="AM183" i="4"/>
  <c r="AK183" i="4"/>
  <c r="AI183" i="4"/>
  <c r="AG183" i="4"/>
  <c r="AE183" i="4"/>
  <c r="AC183" i="4"/>
  <c r="AA183" i="4"/>
  <c r="Y183" i="4"/>
  <c r="W183" i="4"/>
  <c r="U183" i="4"/>
  <c r="S183" i="4"/>
  <c r="Q183" i="4"/>
  <c r="O183" i="4"/>
  <c r="M183" i="4"/>
  <c r="K183" i="4"/>
  <c r="I183" i="4"/>
  <c r="G183" i="4"/>
  <c r="E183" i="4"/>
  <c r="AQ182" i="4"/>
  <c r="AO182" i="4"/>
  <c r="AM182" i="4"/>
  <c r="AK182" i="4"/>
  <c r="AI182" i="4"/>
  <c r="AG182" i="4"/>
  <c r="AE182" i="4"/>
  <c r="AC182" i="4"/>
  <c r="AA182" i="4"/>
  <c r="Y182" i="4"/>
  <c r="W182" i="4"/>
  <c r="U182" i="4"/>
  <c r="S182" i="4"/>
  <c r="Q182" i="4"/>
  <c r="O182" i="4"/>
  <c r="M182" i="4"/>
  <c r="K182" i="4"/>
  <c r="I182" i="4"/>
  <c r="G182" i="4"/>
  <c r="E182" i="4"/>
  <c r="AQ181" i="4"/>
  <c r="AO181" i="4"/>
  <c r="AM181" i="4"/>
  <c r="AK181" i="4"/>
  <c r="AI181" i="4"/>
  <c r="AG181" i="4"/>
  <c r="AE181" i="4"/>
  <c r="AC181" i="4"/>
  <c r="AA181" i="4"/>
  <c r="Y181" i="4"/>
  <c r="W181" i="4"/>
  <c r="U181" i="4"/>
  <c r="S181" i="4"/>
  <c r="Q181" i="4"/>
  <c r="O181" i="4"/>
  <c r="M181" i="4"/>
  <c r="K181" i="4"/>
  <c r="I181" i="4"/>
  <c r="G181" i="4"/>
  <c r="E181" i="4"/>
  <c r="AQ180" i="4"/>
  <c r="AO180" i="4"/>
  <c r="AM180" i="4"/>
  <c r="AK180" i="4"/>
  <c r="AI180" i="4"/>
  <c r="AG180" i="4"/>
  <c r="AE180" i="4"/>
  <c r="AC180" i="4"/>
  <c r="AA180" i="4"/>
  <c r="Y180" i="4"/>
  <c r="W180" i="4"/>
  <c r="U180" i="4"/>
  <c r="S180" i="4"/>
  <c r="Q180" i="4"/>
  <c r="O180" i="4"/>
  <c r="M180" i="4"/>
  <c r="K180" i="4"/>
  <c r="I180" i="4"/>
  <c r="G180" i="4"/>
  <c r="E180" i="4"/>
  <c r="AQ179" i="4"/>
  <c r="AO179" i="4"/>
  <c r="AM179" i="4"/>
  <c r="AK179" i="4"/>
  <c r="AI179" i="4"/>
  <c r="AG179" i="4"/>
  <c r="AE179" i="4"/>
  <c r="AC179" i="4"/>
  <c r="AA179" i="4"/>
  <c r="Y179" i="4"/>
  <c r="W179" i="4"/>
  <c r="U179" i="4"/>
  <c r="S179" i="4"/>
  <c r="Q179" i="4"/>
  <c r="O179" i="4"/>
  <c r="M179" i="4"/>
  <c r="K179" i="4"/>
  <c r="I179" i="4"/>
  <c r="G179" i="4"/>
  <c r="E179" i="4"/>
  <c r="AQ178" i="4"/>
  <c r="AO178" i="4"/>
  <c r="AM178" i="4"/>
  <c r="AK178" i="4"/>
  <c r="AI178" i="4"/>
  <c r="AG178" i="4"/>
  <c r="AE178" i="4"/>
  <c r="AC178" i="4"/>
  <c r="AA178" i="4"/>
  <c r="Y178" i="4"/>
  <c r="W178" i="4"/>
  <c r="U178" i="4"/>
  <c r="S178" i="4"/>
  <c r="Q178" i="4"/>
  <c r="O178" i="4"/>
  <c r="M178" i="4"/>
  <c r="K178" i="4"/>
  <c r="I178" i="4"/>
  <c r="G178" i="4"/>
  <c r="E178" i="4"/>
  <c r="AQ177" i="4"/>
  <c r="AO177" i="4"/>
  <c r="AM177" i="4"/>
  <c r="AK177" i="4"/>
  <c r="AI177" i="4"/>
  <c r="AG177" i="4"/>
  <c r="AE177" i="4"/>
  <c r="AC177" i="4"/>
  <c r="AA177" i="4"/>
  <c r="Y177" i="4"/>
  <c r="W177" i="4"/>
  <c r="U177" i="4"/>
  <c r="S177" i="4"/>
  <c r="Q177" i="4"/>
  <c r="O177" i="4"/>
  <c r="M177" i="4"/>
  <c r="K177" i="4"/>
  <c r="I177" i="4"/>
  <c r="G177" i="4"/>
  <c r="E177" i="4"/>
  <c r="AQ176" i="4"/>
  <c r="AO176" i="4"/>
  <c r="AM176" i="4"/>
  <c r="AK176" i="4"/>
  <c r="AI176" i="4"/>
  <c r="AG176" i="4"/>
  <c r="AE176" i="4"/>
  <c r="AC176" i="4"/>
  <c r="AA176" i="4"/>
  <c r="Y176" i="4"/>
  <c r="W176" i="4"/>
  <c r="U176" i="4"/>
  <c r="S176" i="4"/>
  <c r="Q176" i="4"/>
  <c r="O176" i="4"/>
  <c r="M176" i="4"/>
  <c r="K176" i="4"/>
  <c r="I176" i="4"/>
  <c r="G176" i="4"/>
  <c r="E176" i="4"/>
  <c r="AQ175" i="4"/>
  <c r="AO175" i="4"/>
  <c r="AM175" i="4"/>
  <c r="AK175" i="4"/>
  <c r="AI175" i="4"/>
  <c r="AG175" i="4"/>
  <c r="AE175" i="4"/>
  <c r="AC175" i="4"/>
  <c r="AA175" i="4"/>
  <c r="Y175" i="4"/>
  <c r="W175" i="4"/>
  <c r="U175" i="4"/>
  <c r="S175" i="4"/>
  <c r="Q175" i="4"/>
  <c r="O175" i="4"/>
  <c r="M175" i="4"/>
  <c r="K175" i="4"/>
  <c r="I175" i="4"/>
  <c r="G175" i="4"/>
  <c r="E175" i="4"/>
  <c r="AQ174" i="4"/>
  <c r="AO174" i="4"/>
  <c r="AM174" i="4"/>
  <c r="AK174" i="4"/>
  <c r="AI174" i="4"/>
  <c r="AG174" i="4"/>
  <c r="AE174" i="4"/>
  <c r="AC174" i="4"/>
  <c r="AA174" i="4"/>
  <c r="Y174" i="4"/>
  <c r="W174" i="4"/>
  <c r="U174" i="4"/>
  <c r="S174" i="4"/>
  <c r="Q174" i="4"/>
  <c r="O174" i="4"/>
  <c r="M174" i="4"/>
  <c r="K174" i="4"/>
  <c r="I174" i="4"/>
  <c r="G174" i="4"/>
  <c r="E174" i="4"/>
  <c r="AQ173" i="4"/>
  <c r="AO173" i="4"/>
  <c r="AM173" i="4"/>
  <c r="AK173" i="4"/>
  <c r="AI173" i="4"/>
  <c r="AG173" i="4"/>
  <c r="AE173" i="4"/>
  <c r="AC173" i="4"/>
  <c r="AA173" i="4"/>
  <c r="Y173" i="4"/>
  <c r="W173" i="4"/>
  <c r="U173" i="4"/>
  <c r="S173" i="4"/>
  <c r="Q173" i="4"/>
  <c r="O173" i="4"/>
  <c r="M173" i="4"/>
  <c r="K173" i="4"/>
  <c r="I173" i="4"/>
  <c r="G173" i="4"/>
  <c r="E173" i="4"/>
  <c r="AQ172" i="4"/>
  <c r="AO172" i="4"/>
  <c r="AM172" i="4"/>
  <c r="AK172" i="4"/>
  <c r="AI172" i="4"/>
  <c r="AG172" i="4"/>
  <c r="AE172" i="4"/>
  <c r="AC172" i="4"/>
  <c r="AA172" i="4"/>
  <c r="Y172" i="4"/>
  <c r="W172" i="4"/>
  <c r="U172" i="4"/>
  <c r="S172" i="4"/>
  <c r="Q172" i="4"/>
  <c r="O172" i="4"/>
  <c r="M172" i="4"/>
  <c r="K172" i="4"/>
  <c r="I172" i="4"/>
  <c r="G172" i="4"/>
  <c r="E172" i="4"/>
  <c r="AQ171" i="4"/>
  <c r="AO171" i="4"/>
  <c r="AM171" i="4"/>
  <c r="AK171" i="4"/>
  <c r="AI171" i="4"/>
  <c r="AG171" i="4"/>
  <c r="AE171" i="4"/>
  <c r="AC171" i="4"/>
  <c r="AA171" i="4"/>
  <c r="Y171" i="4"/>
  <c r="W171" i="4"/>
  <c r="U171" i="4"/>
  <c r="S171" i="4"/>
  <c r="Q171" i="4"/>
  <c r="O171" i="4"/>
  <c r="M171" i="4"/>
  <c r="K171" i="4"/>
  <c r="I171" i="4"/>
  <c r="G171" i="4"/>
  <c r="E171" i="4"/>
  <c r="AQ170" i="4"/>
  <c r="AO170" i="4"/>
  <c r="AM170" i="4"/>
  <c r="AK170" i="4"/>
  <c r="AI170" i="4"/>
  <c r="AG170" i="4"/>
  <c r="AE170" i="4"/>
  <c r="AC170" i="4"/>
  <c r="AA170" i="4"/>
  <c r="Y170" i="4"/>
  <c r="W170" i="4"/>
  <c r="U170" i="4"/>
  <c r="S170" i="4"/>
  <c r="Q170" i="4"/>
  <c r="O170" i="4"/>
  <c r="M170" i="4"/>
  <c r="K170" i="4"/>
  <c r="I170" i="4"/>
  <c r="G170" i="4"/>
  <c r="E170" i="4"/>
  <c r="AQ169" i="4"/>
  <c r="AO169" i="4"/>
  <c r="AM169" i="4"/>
  <c r="AK169" i="4"/>
  <c r="AI169" i="4"/>
  <c r="AG169" i="4"/>
  <c r="AE169" i="4"/>
  <c r="AC169" i="4"/>
  <c r="AA169" i="4"/>
  <c r="Y169" i="4"/>
  <c r="W169" i="4"/>
  <c r="U169" i="4"/>
  <c r="S169" i="4"/>
  <c r="Q169" i="4"/>
  <c r="O169" i="4"/>
  <c r="M169" i="4"/>
  <c r="K169" i="4"/>
  <c r="I169" i="4"/>
  <c r="G169" i="4"/>
  <c r="E169" i="4"/>
  <c r="AQ168" i="4"/>
  <c r="AO168" i="4"/>
  <c r="AM168" i="4"/>
  <c r="AK168" i="4"/>
  <c r="AI168" i="4"/>
  <c r="AG168" i="4"/>
  <c r="AE168" i="4"/>
  <c r="AC168" i="4"/>
  <c r="AA168" i="4"/>
  <c r="Y168" i="4"/>
  <c r="W168" i="4"/>
  <c r="U168" i="4"/>
  <c r="S168" i="4"/>
  <c r="Q168" i="4"/>
  <c r="O168" i="4"/>
  <c r="M168" i="4"/>
  <c r="K168" i="4"/>
  <c r="I168" i="4"/>
  <c r="G168" i="4"/>
  <c r="E168" i="4"/>
  <c r="AQ167" i="4"/>
  <c r="AO167" i="4"/>
  <c r="AM167" i="4"/>
  <c r="AK167" i="4"/>
  <c r="AI167" i="4"/>
  <c r="AG167" i="4"/>
  <c r="AE167" i="4"/>
  <c r="AC167" i="4"/>
  <c r="AA167" i="4"/>
  <c r="Y167" i="4"/>
  <c r="W167" i="4"/>
  <c r="U167" i="4"/>
  <c r="S167" i="4"/>
  <c r="Q167" i="4"/>
  <c r="O167" i="4"/>
  <c r="M167" i="4"/>
  <c r="K167" i="4"/>
  <c r="I167" i="4"/>
  <c r="G167" i="4"/>
  <c r="E167" i="4"/>
  <c r="AQ166" i="4"/>
  <c r="AO166" i="4"/>
  <c r="AM166" i="4"/>
  <c r="AK166" i="4"/>
  <c r="AI166" i="4"/>
  <c r="AG166" i="4"/>
  <c r="AE166" i="4"/>
  <c r="AC166" i="4"/>
  <c r="AA166" i="4"/>
  <c r="Y166" i="4"/>
  <c r="W166" i="4"/>
  <c r="U166" i="4"/>
  <c r="S166" i="4"/>
  <c r="Q166" i="4"/>
  <c r="O166" i="4"/>
  <c r="M166" i="4"/>
  <c r="K166" i="4"/>
  <c r="I166" i="4"/>
  <c r="G166" i="4"/>
  <c r="E166" i="4"/>
  <c r="AQ165" i="4"/>
  <c r="AO165" i="4"/>
  <c r="AM165" i="4"/>
  <c r="AK165" i="4"/>
  <c r="AI165" i="4"/>
  <c r="AG165" i="4"/>
  <c r="AE165" i="4"/>
  <c r="AC165" i="4"/>
  <c r="AA165" i="4"/>
  <c r="Y165" i="4"/>
  <c r="W165" i="4"/>
  <c r="U165" i="4"/>
  <c r="S165" i="4"/>
  <c r="Q165" i="4"/>
  <c r="O165" i="4"/>
  <c r="M165" i="4"/>
  <c r="K165" i="4"/>
  <c r="I165" i="4"/>
  <c r="G165" i="4"/>
  <c r="E165" i="4"/>
  <c r="AQ164" i="4"/>
  <c r="AO164" i="4"/>
  <c r="AM164" i="4"/>
  <c r="AK164" i="4"/>
  <c r="AI164" i="4"/>
  <c r="AG164" i="4"/>
  <c r="AE164" i="4"/>
  <c r="AC164" i="4"/>
  <c r="AA164" i="4"/>
  <c r="Y164" i="4"/>
  <c r="W164" i="4"/>
  <c r="U164" i="4"/>
  <c r="S164" i="4"/>
  <c r="Q164" i="4"/>
  <c r="O164" i="4"/>
  <c r="M164" i="4"/>
  <c r="K164" i="4"/>
  <c r="I164" i="4"/>
  <c r="G164" i="4"/>
  <c r="E164" i="4"/>
  <c r="AQ163" i="4"/>
  <c r="AO163" i="4"/>
  <c r="AM163" i="4"/>
  <c r="AK163" i="4"/>
  <c r="AI163" i="4"/>
  <c r="AG163" i="4"/>
  <c r="AE163" i="4"/>
  <c r="AC163" i="4"/>
  <c r="AA163" i="4"/>
  <c r="Y163" i="4"/>
  <c r="W163" i="4"/>
  <c r="U163" i="4"/>
  <c r="S163" i="4"/>
  <c r="Q163" i="4"/>
  <c r="O163" i="4"/>
  <c r="M163" i="4"/>
  <c r="K163" i="4"/>
  <c r="I163" i="4"/>
  <c r="G163" i="4"/>
  <c r="E163" i="4"/>
  <c r="AQ162" i="4"/>
  <c r="AO162" i="4"/>
  <c r="AM162" i="4"/>
  <c r="AK162" i="4"/>
  <c r="AI162" i="4"/>
  <c r="AG162" i="4"/>
  <c r="AE162" i="4"/>
  <c r="AC162" i="4"/>
  <c r="AA162" i="4"/>
  <c r="Y162" i="4"/>
  <c r="W162" i="4"/>
  <c r="U162" i="4"/>
  <c r="S162" i="4"/>
  <c r="Q162" i="4"/>
  <c r="O162" i="4"/>
  <c r="M162" i="4"/>
  <c r="K162" i="4"/>
  <c r="I162" i="4"/>
  <c r="G162" i="4"/>
  <c r="E162" i="4"/>
  <c r="AQ161" i="4"/>
  <c r="AO161" i="4"/>
  <c r="AM161" i="4"/>
  <c r="AK161" i="4"/>
  <c r="AI161" i="4"/>
  <c r="AG161" i="4"/>
  <c r="AE161" i="4"/>
  <c r="AC161" i="4"/>
  <c r="AA161" i="4"/>
  <c r="Y161" i="4"/>
  <c r="W161" i="4"/>
  <c r="U161" i="4"/>
  <c r="S161" i="4"/>
  <c r="Q161" i="4"/>
  <c r="O161" i="4"/>
  <c r="M161" i="4"/>
  <c r="K161" i="4"/>
  <c r="I161" i="4"/>
  <c r="G161" i="4"/>
  <c r="E161" i="4"/>
  <c r="AQ160" i="4"/>
  <c r="AO160" i="4"/>
  <c r="AM160" i="4"/>
  <c r="AK160" i="4"/>
  <c r="AI160" i="4"/>
  <c r="AG160" i="4"/>
  <c r="AE160" i="4"/>
  <c r="AC160" i="4"/>
  <c r="AA160" i="4"/>
  <c r="Y160" i="4"/>
  <c r="W160" i="4"/>
  <c r="U160" i="4"/>
  <c r="S160" i="4"/>
  <c r="Q160" i="4"/>
  <c r="O160" i="4"/>
  <c r="M160" i="4"/>
  <c r="K160" i="4"/>
  <c r="I160" i="4"/>
  <c r="G160" i="4"/>
  <c r="E160" i="4"/>
  <c r="AQ159" i="4"/>
  <c r="AO159" i="4"/>
  <c r="AM159" i="4"/>
  <c r="AK159" i="4"/>
  <c r="AI159" i="4"/>
  <c r="AG159" i="4"/>
  <c r="AE159" i="4"/>
  <c r="AC159" i="4"/>
  <c r="AA159" i="4"/>
  <c r="Y159" i="4"/>
  <c r="W159" i="4"/>
  <c r="U159" i="4"/>
  <c r="S159" i="4"/>
  <c r="Q159" i="4"/>
  <c r="O159" i="4"/>
  <c r="M159" i="4"/>
  <c r="K159" i="4"/>
  <c r="I159" i="4"/>
  <c r="G159" i="4"/>
  <c r="E159" i="4"/>
  <c r="AQ158" i="4"/>
  <c r="AO158" i="4"/>
  <c r="AM158" i="4"/>
  <c r="AK158" i="4"/>
  <c r="AI158" i="4"/>
  <c r="AG158" i="4"/>
  <c r="AE158" i="4"/>
  <c r="AC158" i="4"/>
  <c r="AA158" i="4"/>
  <c r="Y158" i="4"/>
  <c r="W158" i="4"/>
  <c r="U158" i="4"/>
  <c r="S158" i="4"/>
  <c r="Q158" i="4"/>
  <c r="O158" i="4"/>
  <c r="M158" i="4"/>
  <c r="K158" i="4"/>
  <c r="I158" i="4"/>
  <c r="G158" i="4"/>
  <c r="E158" i="4"/>
  <c r="AQ157" i="4"/>
  <c r="AO157" i="4"/>
  <c r="AM157" i="4"/>
  <c r="AK157" i="4"/>
  <c r="AI157" i="4"/>
  <c r="AG157" i="4"/>
  <c r="AE157" i="4"/>
  <c r="AC157" i="4"/>
  <c r="AA157" i="4"/>
  <c r="Y157" i="4"/>
  <c r="W157" i="4"/>
  <c r="U157" i="4"/>
  <c r="S157" i="4"/>
  <c r="Q157" i="4"/>
  <c r="O157" i="4"/>
  <c r="M157" i="4"/>
  <c r="K157" i="4"/>
  <c r="I157" i="4"/>
  <c r="G157" i="4"/>
  <c r="E157" i="4"/>
  <c r="AQ156" i="4"/>
  <c r="AO156" i="4"/>
  <c r="AM156" i="4"/>
  <c r="AK156" i="4"/>
  <c r="AI156" i="4"/>
  <c r="AG156" i="4"/>
  <c r="AE156" i="4"/>
  <c r="AC156" i="4"/>
  <c r="AA156" i="4"/>
  <c r="Y156" i="4"/>
  <c r="W156" i="4"/>
  <c r="U156" i="4"/>
  <c r="S156" i="4"/>
  <c r="Q156" i="4"/>
  <c r="O156" i="4"/>
  <c r="M156" i="4"/>
  <c r="K156" i="4"/>
  <c r="I156" i="4"/>
  <c r="G156" i="4"/>
  <c r="E156" i="4"/>
  <c r="AQ155" i="4"/>
  <c r="AO155" i="4"/>
  <c r="AM155" i="4"/>
  <c r="AK155" i="4"/>
  <c r="AI155" i="4"/>
  <c r="AG155" i="4"/>
  <c r="AE155" i="4"/>
  <c r="AC155" i="4"/>
  <c r="AA155" i="4"/>
  <c r="Y155" i="4"/>
  <c r="W155" i="4"/>
  <c r="U155" i="4"/>
  <c r="S155" i="4"/>
  <c r="Q155" i="4"/>
  <c r="O155" i="4"/>
  <c r="M155" i="4"/>
  <c r="K155" i="4"/>
  <c r="I155" i="4"/>
  <c r="G155" i="4"/>
  <c r="E155" i="4"/>
  <c r="AQ154" i="4"/>
  <c r="AO154" i="4"/>
  <c r="AM154" i="4"/>
  <c r="AK154" i="4"/>
  <c r="AI154" i="4"/>
  <c r="AG154" i="4"/>
  <c r="AE154" i="4"/>
  <c r="AC154" i="4"/>
  <c r="AA154" i="4"/>
  <c r="Y154" i="4"/>
  <c r="W154" i="4"/>
  <c r="U154" i="4"/>
  <c r="S154" i="4"/>
  <c r="Q154" i="4"/>
  <c r="O154" i="4"/>
  <c r="M154" i="4"/>
  <c r="K154" i="4"/>
  <c r="I154" i="4"/>
  <c r="G154" i="4"/>
  <c r="E154" i="4"/>
  <c r="AQ153" i="4"/>
  <c r="AO153" i="4"/>
  <c r="AM153" i="4"/>
  <c r="AK153" i="4"/>
  <c r="AI153" i="4"/>
  <c r="AG153" i="4"/>
  <c r="AE153" i="4"/>
  <c r="AC153" i="4"/>
  <c r="AA153" i="4"/>
  <c r="Y153" i="4"/>
  <c r="W153" i="4"/>
  <c r="U153" i="4"/>
  <c r="S153" i="4"/>
  <c r="Q153" i="4"/>
  <c r="O153" i="4"/>
  <c r="M153" i="4"/>
  <c r="K153" i="4"/>
  <c r="I153" i="4"/>
  <c r="G153" i="4"/>
  <c r="E153" i="4"/>
  <c r="AQ152" i="4"/>
  <c r="AO152" i="4"/>
  <c r="AM152" i="4"/>
  <c r="AK152" i="4"/>
  <c r="AI152" i="4"/>
  <c r="AG152" i="4"/>
  <c r="AE152" i="4"/>
  <c r="AC152" i="4"/>
  <c r="AA152" i="4"/>
  <c r="Y152" i="4"/>
  <c r="W152" i="4"/>
  <c r="U152" i="4"/>
  <c r="S152" i="4"/>
  <c r="Q152" i="4"/>
  <c r="O152" i="4"/>
  <c r="M152" i="4"/>
  <c r="K152" i="4"/>
  <c r="I152" i="4"/>
  <c r="G152" i="4"/>
  <c r="E152" i="4"/>
  <c r="AQ151" i="4"/>
  <c r="AO151" i="4"/>
  <c r="AM151" i="4"/>
  <c r="AK151" i="4"/>
  <c r="AI151" i="4"/>
  <c r="AG151" i="4"/>
  <c r="AE151" i="4"/>
  <c r="AC151" i="4"/>
  <c r="AA151" i="4"/>
  <c r="Y151" i="4"/>
  <c r="W151" i="4"/>
  <c r="U151" i="4"/>
  <c r="S151" i="4"/>
  <c r="Q151" i="4"/>
  <c r="O151" i="4"/>
  <c r="M151" i="4"/>
  <c r="K151" i="4"/>
  <c r="I151" i="4"/>
  <c r="G151" i="4"/>
  <c r="E151" i="4"/>
  <c r="AQ150" i="4"/>
  <c r="AO150" i="4"/>
  <c r="AM150" i="4"/>
  <c r="AK150" i="4"/>
  <c r="AI150" i="4"/>
  <c r="AG150" i="4"/>
  <c r="AE150" i="4"/>
  <c r="AC150" i="4"/>
  <c r="AA150" i="4"/>
  <c r="Y150" i="4"/>
  <c r="W150" i="4"/>
  <c r="U150" i="4"/>
  <c r="S150" i="4"/>
  <c r="Q150" i="4"/>
  <c r="O150" i="4"/>
  <c r="M150" i="4"/>
  <c r="K150" i="4"/>
  <c r="I150" i="4"/>
  <c r="G150" i="4"/>
  <c r="E150" i="4"/>
  <c r="AQ149" i="4"/>
  <c r="AO149" i="4"/>
  <c r="AM149" i="4"/>
  <c r="AK149" i="4"/>
  <c r="AI149" i="4"/>
  <c r="AG149" i="4"/>
  <c r="AE149" i="4"/>
  <c r="AC149" i="4"/>
  <c r="AA149" i="4"/>
  <c r="Y149" i="4"/>
  <c r="W149" i="4"/>
  <c r="U149" i="4"/>
  <c r="S149" i="4"/>
  <c r="Q149" i="4"/>
  <c r="O149" i="4"/>
  <c r="M149" i="4"/>
  <c r="K149" i="4"/>
  <c r="I149" i="4"/>
  <c r="G149" i="4"/>
  <c r="E149" i="4"/>
  <c r="AQ148" i="4"/>
  <c r="AO148" i="4"/>
  <c r="AM148" i="4"/>
  <c r="AK148" i="4"/>
  <c r="AI148" i="4"/>
  <c r="AG148" i="4"/>
  <c r="AE148" i="4"/>
  <c r="AC148" i="4"/>
  <c r="AA148" i="4"/>
  <c r="Y148" i="4"/>
  <c r="W148" i="4"/>
  <c r="U148" i="4"/>
  <c r="S148" i="4"/>
  <c r="Q148" i="4"/>
  <c r="O148" i="4"/>
  <c r="M148" i="4"/>
  <c r="K148" i="4"/>
  <c r="I148" i="4"/>
  <c r="G148" i="4"/>
  <c r="E148" i="4"/>
  <c r="AQ147" i="4"/>
  <c r="AO147" i="4"/>
  <c r="AM147" i="4"/>
  <c r="AK147" i="4"/>
  <c r="AI147" i="4"/>
  <c r="AG147" i="4"/>
  <c r="AE147" i="4"/>
  <c r="AC147" i="4"/>
  <c r="AA147" i="4"/>
  <c r="Y147" i="4"/>
  <c r="W147" i="4"/>
  <c r="U147" i="4"/>
  <c r="S147" i="4"/>
  <c r="Q147" i="4"/>
  <c r="O147" i="4"/>
  <c r="M147" i="4"/>
  <c r="K147" i="4"/>
  <c r="I147" i="4"/>
  <c r="G147" i="4"/>
  <c r="E147" i="4"/>
  <c r="AQ146" i="4"/>
  <c r="AO146" i="4"/>
  <c r="AM146" i="4"/>
  <c r="AK146" i="4"/>
  <c r="AI146" i="4"/>
  <c r="AG146" i="4"/>
  <c r="AE146" i="4"/>
  <c r="AC146" i="4"/>
  <c r="AA146" i="4"/>
  <c r="Y146" i="4"/>
  <c r="W146" i="4"/>
  <c r="U146" i="4"/>
  <c r="S146" i="4"/>
  <c r="Q146" i="4"/>
  <c r="O146" i="4"/>
  <c r="M146" i="4"/>
  <c r="K146" i="4"/>
  <c r="I146" i="4"/>
  <c r="G146" i="4"/>
  <c r="E146" i="4"/>
  <c r="AQ145" i="4"/>
  <c r="AO145" i="4"/>
  <c r="AM145" i="4"/>
  <c r="AK145" i="4"/>
  <c r="AI145" i="4"/>
  <c r="AG145" i="4"/>
  <c r="AE145" i="4"/>
  <c r="AC145" i="4"/>
  <c r="AA145" i="4"/>
  <c r="Y145" i="4"/>
  <c r="W145" i="4"/>
  <c r="U145" i="4"/>
  <c r="S145" i="4"/>
  <c r="Q145" i="4"/>
  <c r="O145" i="4"/>
  <c r="M145" i="4"/>
  <c r="K145" i="4"/>
  <c r="I145" i="4"/>
  <c r="G145" i="4"/>
  <c r="E145" i="4"/>
  <c r="AQ144" i="4"/>
  <c r="AO144" i="4"/>
  <c r="AM144" i="4"/>
  <c r="AK144" i="4"/>
  <c r="AI144" i="4"/>
  <c r="AG144" i="4"/>
  <c r="AE144" i="4"/>
  <c r="AC144" i="4"/>
  <c r="AA144" i="4"/>
  <c r="Y144" i="4"/>
  <c r="W144" i="4"/>
  <c r="U144" i="4"/>
  <c r="S144" i="4"/>
  <c r="Q144" i="4"/>
  <c r="O144" i="4"/>
  <c r="M144" i="4"/>
  <c r="K144" i="4"/>
  <c r="I144" i="4"/>
  <c r="G144" i="4"/>
  <c r="E144" i="4"/>
  <c r="AQ143" i="4"/>
  <c r="AO143" i="4"/>
  <c r="AM143" i="4"/>
  <c r="AK143" i="4"/>
  <c r="AI143" i="4"/>
  <c r="AG143" i="4"/>
  <c r="AE143" i="4"/>
  <c r="AC143" i="4"/>
  <c r="AA143" i="4"/>
  <c r="Y143" i="4"/>
  <c r="W143" i="4"/>
  <c r="U143" i="4"/>
  <c r="S143" i="4"/>
  <c r="Q143" i="4"/>
  <c r="O143" i="4"/>
  <c r="M143" i="4"/>
  <c r="K143" i="4"/>
  <c r="I143" i="4"/>
  <c r="G143" i="4"/>
  <c r="E143" i="4"/>
  <c r="AQ142" i="4"/>
  <c r="AO142" i="4"/>
  <c r="AM142" i="4"/>
  <c r="AK142" i="4"/>
  <c r="AI142" i="4"/>
  <c r="AG142" i="4"/>
  <c r="AE142" i="4"/>
  <c r="AC142" i="4"/>
  <c r="AA142" i="4"/>
  <c r="Y142" i="4"/>
  <c r="W142" i="4"/>
  <c r="U142" i="4"/>
  <c r="S142" i="4"/>
  <c r="Q142" i="4"/>
  <c r="O142" i="4"/>
  <c r="M142" i="4"/>
  <c r="K142" i="4"/>
  <c r="I142" i="4"/>
  <c r="G142" i="4"/>
  <c r="E142" i="4"/>
  <c r="AQ141" i="4"/>
  <c r="AO141" i="4"/>
  <c r="AM141" i="4"/>
  <c r="AK141" i="4"/>
  <c r="AI141" i="4"/>
  <c r="AG141" i="4"/>
  <c r="AE141" i="4"/>
  <c r="AC141" i="4"/>
  <c r="AA141" i="4"/>
  <c r="Y141" i="4"/>
  <c r="W141" i="4"/>
  <c r="U141" i="4"/>
  <c r="S141" i="4"/>
  <c r="Q141" i="4"/>
  <c r="O141" i="4"/>
  <c r="M141" i="4"/>
  <c r="K141" i="4"/>
  <c r="I141" i="4"/>
  <c r="G141" i="4"/>
  <c r="E141" i="4"/>
  <c r="AQ140" i="4"/>
  <c r="AO140" i="4"/>
  <c r="AM140" i="4"/>
  <c r="AK140" i="4"/>
  <c r="AI140" i="4"/>
  <c r="AG140" i="4"/>
  <c r="AE140" i="4"/>
  <c r="AC140" i="4"/>
  <c r="AA140" i="4"/>
  <c r="Y140" i="4"/>
  <c r="W140" i="4"/>
  <c r="U140" i="4"/>
  <c r="S140" i="4"/>
  <c r="Q140" i="4"/>
  <c r="O140" i="4"/>
  <c r="M140" i="4"/>
  <c r="K140" i="4"/>
  <c r="I140" i="4"/>
  <c r="G140" i="4"/>
  <c r="E140" i="4"/>
  <c r="AQ139" i="4"/>
  <c r="AO139" i="4"/>
  <c r="AM139" i="4"/>
  <c r="AK139" i="4"/>
  <c r="AI139" i="4"/>
  <c r="AG139" i="4"/>
  <c r="AE139" i="4"/>
  <c r="AC139" i="4"/>
  <c r="AA139" i="4"/>
  <c r="Y139" i="4"/>
  <c r="W139" i="4"/>
  <c r="U139" i="4"/>
  <c r="S139" i="4"/>
  <c r="Q139" i="4"/>
  <c r="O139" i="4"/>
  <c r="M139" i="4"/>
  <c r="K139" i="4"/>
  <c r="I139" i="4"/>
  <c r="G139" i="4"/>
  <c r="E139" i="4"/>
  <c r="AQ138" i="4"/>
  <c r="AO138" i="4"/>
  <c r="AM138" i="4"/>
  <c r="AK138" i="4"/>
  <c r="AI138" i="4"/>
  <c r="AG138" i="4"/>
  <c r="AE138" i="4"/>
  <c r="AC138" i="4"/>
  <c r="AA138" i="4"/>
  <c r="Y138" i="4"/>
  <c r="W138" i="4"/>
  <c r="U138" i="4"/>
  <c r="S138" i="4"/>
  <c r="Q138" i="4"/>
  <c r="O138" i="4"/>
  <c r="M138" i="4"/>
  <c r="K138" i="4"/>
  <c r="I138" i="4"/>
  <c r="G138" i="4"/>
  <c r="E138" i="4"/>
  <c r="AQ137" i="4"/>
  <c r="AO137" i="4"/>
  <c r="AM137" i="4"/>
  <c r="AK137" i="4"/>
  <c r="AI137" i="4"/>
  <c r="AG137" i="4"/>
  <c r="AE137" i="4"/>
  <c r="AC137" i="4"/>
  <c r="AA137" i="4"/>
  <c r="Y137" i="4"/>
  <c r="W137" i="4"/>
  <c r="U137" i="4"/>
  <c r="S137" i="4"/>
  <c r="Q137" i="4"/>
  <c r="O137" i="4"/>
  <c r="M137" i="4"/>
  <c r="K137" i="4"/>
  <c r="I137" i="4"/>
  <c r="G137" i="4"/>
  <c r="E137" i="4"/>
  <c r="AQ136" i="4"/>
  <c r="AO136" i="4"/>
  <c r="AM136" i="4"/>
  <c r="AK136" i="4"/>
  <c r="AI136" i="4"/>
  <c r="AG136" i="4"/>
  <c r="AE136" i="4"/>
  <c r="AC136" i="4"/>
  <c r="AA136" i="4"/>
  <c r="Y136" i="4"/>
  <c r="W136" i="4"/>
  <c r="U136" i="4"/>
  <c r="S136" i="4"/>
  <c r="Q136" i="4"/>
  <c r="O136" i="4"/>
  <c r="M136" i="4"/>
  <c r="K136" i="4"/>
  <c r="I136" i="4"/>
  <c r="G136" i="4"/>
  <c r="E136" i="4"/>
  <c r="AQ135" i="4"/>
  <c r="AO135" i="4"/>
  <c r="AM135" i="4"/>
  <c r="AK135" i="4"/>
  <c r="AI135" i="4"/>
  <c r="AG135" i="4"/>
  <c r="AE135" i="4"/>
  <c r="AC135" i="4"/>
  <c r="AA135" i="4"/>
  <c r="Y135" i="4"/>
  <c r="W135" i="4"/>
  <c r="U135" i="4"/>
  <c r="S135" i="4"/>
  <c r="Q135" i="4"/>
  <c r="O135" i="4"/>
  <c r="M135" i="4"/>
  <c r="K135" i="4"/>
  <c r="I135" i="4"/>
  <c r="G135" i="4"/>
  <c r="E135" i="4"/>
  <c r="AQ134" i="4"/>
  <c r="AO134" i="4"/>
  <c r="AM134" i="4"/>
  <c r="AK134" i="4"/>
  <c r="AI134" i="4"/>
  <c r="AG134" i="4"/>
  <c r="AE134" i="4"/>
  <c r="AC134" i="4"/>
  <c r="AA134" i="4"/>
  <c r="Y134" i="4"/>
  <c r="W134" i="4"/>
  <c r="U134" i="4"/>
  <c r="S134" i="4"/>
  <c r="Q134" i="4"/>
  <c r="O134" i="4"/>
  <c r="M134" i="4"/>
  <c r="K134" i="4"/>
  <c r="I134" i="4"/>
  <c r="G134" i="4"/>
  <c r="E134" i="4"/>
  <c r="AQ133" i="4"/>
  <c r="AO133" i="4"/>
  <c r="AM133" i="4"/>
  <c r="AK133" i="4"/>
  <c r="AI133" i="4"/>
  <c r="AG133" i="4"/>
  <c r="AE133" i="4"/>
  <c r="AC133" i="4"/>
  <c r="AA133" i="4"/>
  <c r="Y133" i="4"/>
  <c r="W133" i="4"/>
  <c r="U133" i="4"/>
  <c r="S133" i="4"/>
  <c r="Q133" i="4"/>
  <c r="O133" i="4"/>
  <c r="M133" i="4"/>
  <c r="K133" i="4"/>
  <c r="I133" i="4"/>
  <c r="G133" i="4"/>
  <c r="E133" i="4"/>
  <c r="AQ132" i="4"/>
  <c r="AO132" i="4"/>
  <c r="AM132" i="4"/>
  <c r="AK132" i="4"/>
  <c r="AI132" i="4"/>
  <c r="AG132" i="4"/>
  <c r="AE132" i="4"/>
  <c r="AC132" i="4"/>
  <c r="AA132" i="4"/>
  <c r="Y132" i="4"/>
  <c r="W132" i="4"/>
  <c r="U132" i="4"/>
  <c r="S132" i="4"/>
  <c r="Q132" i="4"/>
  <c r="O132" i="4"/>
  <c r="M132" i="4"/>
  <c r="K132" i="4"/>
  <c r="I132" i="4"/>
  <c r="G132" i="4"/>
  <c r="E132" i="4"/>
  <c r="AQ131" i="4"/>
  <c r="AO131" i="4"/>
  <c r="AM131" i="4"/>
  <c r="AK131" i="4"/>
  <c r="AI131" i="4"/>
  <c r="AG131" i="4"/>
  <c r="AE131" i="4"/>
  <c r="AC131" i="4"/>
  <c r="AA131" i="4"/>
  <c r="Y131" i="4"/>
  <c r="W131" i="4"/>
  <c r="U131" i="4"/>
  <c r="S131" i="4"/>
  <c r="Q131" i="4"/>
  <c r="O131" i="4"/>
  <c r="M131" i="4"/>
  <c r="K131" i="4"/>
  <c r="I131" i="4"/>
  <c r="G131" i="4"/>
  <c r="E131" i="4"/>
  <c r="AQ130" i="4"/>
  <c r="AO130" i="4"/>
  <c r="AM130" i="4"/>
  <c r="AK130" i="4"/>
  <c r="AI130" i="4"/>
  <c r="AG130" i="4"/>
  <c r="AE130" i="4"/>
  <c r="AC130" i="4"/>
  <c r="AA130" i="4"/>
  <c r="Y130" i="4"/>
  <c r="W130" i="4"/>
  <c r="U130" i="4"/>
  <c r="S130" i="4"/>
  <c r="Q130" i="4"/>
  <c r="O130" i="4"/>
  <c r="M130" i="4"/>
  <c r="K130" i="4"/>
  <c r="I130" i="4"/>
  <c r="G130" i="4"/>
  <c r="E130" i="4"/>
  <c r="AQ129" i="4"/>
  <c r="AO129" i="4"/>
  <c r="AM129" i="4"/>
  <c r="AK129" i="4"/>
  <c r="AI129" i="4"/>
  <c r="AG129" i="4"/>
  <c r="AE129" i="4"/>
  <c r="AC129" i="4"/>
  <c r="AA129" i="4"/>
  <c r="Y129" i="4"/>
  <c r="W129" i="4"/>
  <c r="U129" i="4"/>
  <c r="S129" i="4"/>
  <c r="Q129" i="4"/>
  <c r="O129" i="4"/>
  <c r="M129" i="4"/>
  <c r="K129" i="4"/>
  <c r="I129" i="4"/>
  <c r="G129" i="4"/>
  <c r="E129" i="4"/>
  <c r="AQ128" i="4"/>
  <c r="AO128" i="4"/>
  <c r="AM128" i="4"/>
  <c r="AK128" i="4"/>
  <c r="AI128" i="4"/>
  <c r="AG128" i="4"/>
  <c r="AE128" i="4"/>
  <c r="AC128" i="4"/>
  <c r="AA128" i="4"/>
  <c r="Y128" i="4"/>
  <c r="W128" i="4"/>
  <c r="U128" i="4"/>
  <c r="S128" i="4"/>
  <c r="Q128" i="4"/>
  <c r="O128" i="4"/>
  <c r="M128" i="4"/>
  <c r="K128" i="4"/>
  <c r="I128" i="4"/>
  <c r="G128" i="4"/>
  <c r="E128" i="4"/>
  <c r="AQ127" i="4"/>
  <c r="AO127" i="4"/>
  <c r="AM127" i="4"/>
  <c r="AK127" i="4"/>
  <c r="AI127" i="4"/>
  <c r="AG127" i="4"/>
  <c r="AE127" i="4"/>
  <c r="AC127" i="4"/>
  <c r="AA127" i="4"/>
  <c r="Y127" i="4"/>
  <c r="W127" i="4"/>
  <c r="U127" i="4"/>
  <c r="S127" i="4"/>
  <c r="Q127" i="4"/>
  <c r="O127" i="4"/>
  <c r="M127" i="4"/>
  <c r="K127" i="4"/>
  <c r="I127" i="4"/>
  <c r="G127" i="4"/>
  <c r="E127" i="4"/>
  <c r="AQ126" i="4"/>
  <c r="AO126" i="4"/>
  <c r="AM126" i="4"/>
  <c r="AK126" i="4"/>
  <c r="AI126" i="4"/>
  <c r="AG126" i="4"/>
  <c r="AE126" i="4"/>
  <c r="AC126" i="4"/>
  <c r="AA126" i="4"/>
  <c r="Y126" i="4"/>
  <c r="W126" i="4"/>
  <c r="U126" i="4"/>
  <c r="S126" i="4"/>
  <c r="Q126" i="4"/>
  <c r="O126" i="4"/>
  <c r="M126" i="4"/>
  <c r="K126" i="4"/>
  <c r="I126" i="4"/>
  <c r="G126" i="4"/>
  <c r="E126" i="4"/>
  <c r="AQ125" i="4"/>
  <c r="AO125" i="4"/>
  <c r="AM125" i="4"/>
  <c r="AK125" i="4"/>
  <c r="AI125" i="4"/>
  <c r="AG125" i="4"/>
  <c r="AE125" i="4"/>
  <c r="AC125" i="4"/>
  <c r="AA125" i="4"/>
  <c r="Y125" i="4"/>
  <c r="W125" i="4"/>
  <c r="U125" i="4"/>
  <c r="S125" i="4"/>
  <c r="Q125" i="4"/>
  <c r="O125" i="4"/>
  <c r="M125" i="4"/>
  <c r="K125" i="4"/>
  <c r="I125" i="4"/>
  <c r="G125" i="4"/>
  <c r="E125" i="4"/>
  <c r="AQ124" i="4"/>
  <c r="AO124" i="4"/>
  <c r="AM124" i="4"/>
  <c r="AK124" i="4"/>
  <c r="AI124" i="4"/>
  <c r="AG124" i="4"/>
  <c r="AE124" i="4"/>
  <c r="AC124" i="4"/>
  <c r="AA124" i="4"/>
  <c r="Y124" i="4"/>
  <c r="W124" i="4"/>
  <c r="U124" i="4"/>
  <c r="S124" i="4"/>
  <c r="Q124" i="4"/>
  <c r="O124" i="4"/>
  <c r="M124" i="4"/>
  <c r="K124" i="4"/>
  <c r="I124" i="4"/>
  <c r="G124" i="4"/>
  <c r="E124" i="4"/>
  <c r="AQ123" i="4"/>
  <c r="AO123" i="4"/>
  <c r="AM123" i="4"/>
  <c r="AK123" i="4"/>
  <c r="AI123" i="4"/>
  <c r="AG123" i="4"/>
  <c r="AE123" i="4"/>
  <c r="AC123" i="4"/>
  <c r="AA123" i="4"/>
  <c r="Y123" i="4"/>
  <c r="W123" i="4"/>
  <c r="U123" i="4"/>
  <c r="S123" i="4"/>
  <c r="Q123" i="4"/>
  <c r="O123" i="4"/>
  <c r="M123" i="4"/>
  <c r="K123" i="4"/>
  <c r="I123" i="4"/>
  <c r="G123" i="4"/>
  <c r="E123" i="4"/>
  <c r="AQ122" i="4"/>
  <c r="AO122" i="4"/>
  <c r="AM122" i="4"/>
  <c r="AK122" i="4"/>
  <c r="AI122" i="4"/>
  <c r="AG122" i="4"/>
  <c r="AE122" i="4"/>
  <c r="AC122" i="4"/>
  <c r="AA122" i="4"/>
  <c r="Y122" i="4"/>
  <c r="W122" i="4"/>
  <c r="U122" i="4"/>
  <c r="S122" i="4"/>
  <c r="Q122" i="4"/>
  <c r="O122" i="4"/>
  <c r="M122" i="4"/>
  <c r="K122" i="4"/>
  <c r="I122" i="4"/>
  <c r="G122" i="4"/>
  <c r="E122" i="4"/>
  <c r="AQ121" i="4"/>
  <c r="AO121" i="4"/>
  <c r="AM121" i="4"/>
  <c r="AK121" i="4"/>
  <c r="AI121" i="4"/>
  <c r="AG121" i="4"/>
  <c r="AE121" i="4"/>
  <c r="AC121" i="4"/>
  <c r="AA121" i="4"/>
  <c r="Y121" i="4"/>
  <c r="W121" i="4"/>
  <c r="U121" i="4"/>
  <c r="S121" i="4"/>
  <c r="Q121" i="4"/>
  <c r="O121" i="4"/>
  <c r="M121" i="4"/>
  <c r="K121" i="4"/>
  <c r="I121" i="4"/>
  <c r="G121" i="4"/>
  <c r="E121" i="4"/>
  <c r="AQ120" i="4"/>
  <c r="AO120" i="4"/>
  <c r="AM120" i="4"/>
  <c r="AK120" i="4"/>
  <c r="AI120" i="4"/>
  <c r="AG120" i="4"/>
  <c r="AE120" i="4"/>
  <c r="AC120" i="4"/>
  <c r="AA120" i="4"/>
  <c r="Y120" i="4"/>
  <c r="W120" i="4"/>
  <c r="U120" i="4"/>
  <c r="S120" i="4"/>
  <c r="Q120" i="4"/>
  <c r="O120" i="4"/>
  <c r="M120" i="4"/>
  <c r="K120" i="4"/>
  <c r="I120" i="4"/>
  <c r="G120" i="4"/>
  <c r="E120" i="4"/>
  <c r="AQ119" i="4"/>
  <c r="AO119" i="4"/>
  <c r="AM119" i="4"/>
  <c r="AK119" i="4"/>
  <c r="AI119" i="4"/>
  <c r="AG119" i="4"/>
  <c r="AE119" i="4"/>
  <c r="AC119" i="4"/>
  <c r="AA119" i="4"/>
  <c r="Y119" i="4"/>
  <c r="W119" i="4"/>
  <c r="U119" i="4"/>
  <c r="S119" i="4"/>
  <c r="Q119" i="4"/>
  <c r="O119" i="4"/>
  <c r="M119" i="4"/>
  <c r="K119" i="4"/>
  <c r="I119" i="4"/>
  <c r="G119" i="4"/>
  <c r="E119" i="4"/>
  <c r="AQ118" i="4"/>
  <c r="AO118" i="4"/>
  <c r="AM118" i="4"/>
  <c r="AK118" i="4"/>
  <c r="AI118" i="4"/>
  <c r="AG118" i="4"/>
  <c r="AE118" i="4"/>
  <c r="AC118" i="4"/>
  <c r="AA118" i="4"/>
  <c r="Y118" i="4"/>
  <c r="W118" i="4"/>
  <c r="U118" i="4"/>
  <c r="S118" i="4"/>
  <c r="Q118" i="4"/>
  <c r="O118" i="4"/>
  <c r="M118" i="4"/>
  <c r="K118" i="4"/>
  <c r="I118" i="4"/>
  <c r="G118" i="4"/>
  <c r="E118" i="4"/>
  <c r="AQ117" i="4"/>
  <c r="AO117" i="4"/>
  <c r="AM117" i="4"/>
  <c r="AK117" i="4"/>
  <c r="AI117" i="4"/>
  <c r="AG117" i="4"/>
  <c r="AE117" i="4"/>
  <c r="AC117" i="4"/>
  <c r="AA117" i="4"/>
  <c r="Y117" i="4"/>
  <c r="W117" i="4"/>
  <c r="U117" i="4"/>
  <c r="S117" i="4"/>
  <c r="Q117" i="4"/>
  <c r="O117" i="4"/>
  <c r="M117" i="4"/>
  <c r="K117" i="4"/>
  <c r="I117" i="4"/>
  <c r="G117" i="4"/>
  <c r="E117" i="4"/>
  <c r="AQ116" i="4"/>
  <c r="AO116" i="4"/>
  <c r="AM116" i="4"/>
  <c r="AK116" i="4"/>
  <c r="AI116" i="4"/>
  <c r="AG116" i="4"/>
  <c r="AE116" i="4"/>
  <c r="AC116" i="4"/>
  <c r="AA116" i="4"/>
  <c r="Y116" i="4"/>
  <c r="W116" i="4"/>
  <c r="U116" i="4"/>
  <c r="S116" i="4"/>
  <c r="Q116" i="4"/>
  <c r="O116" i="4"/>
  <c r="M116" i="4"/>
  <c r="K116" i="4"/>
  <c r="I116" i="4"/>
  <c r="G116" i="4"/>
  <c r="E116" i="4"/>
  <c r="AQ115" i="4"/>
  <c r="AO115" i="4"/>
  <c r="AM115" i="4"/>
  <c r="AK115" i="4"/>
  <c r="AI115" i="4"/>
  <c r="AG115" i="4"/>
  <c r="AE115" i="4"/>
  <c r="AC115" i="4"/>
  <c r="AA115" i="4"/>
  <c r="Y115" i="4"/>
  <c r="W115" i="4"/>
  <c r="U115" i="4"/>
  <c r="S115" i="4"/>
  <c r="Q115" i="4"/>
  <c r="O115" i="4"/>
  <c r="M115" i="4"/>
  <c r="K115" i="4"/>
  <c r="I115" i="4"/>
  <c r="G115" i="4"/>
  <c r="E115" i="4"/>
  <c r="AQ114" i="4"/>
  <c r="AO114" i="4"/>
  <c r="AM114" i="4"/>
  <c r="AK114" i="4"/>
  <c r="AI114" i="4"/>
  <c r="AG114" i="4"/>
  <c r="AE114" i="4"/>
  <c r="AC114" i="4"/>
  <c r="AA114" i="4"/>
  <c r="Y114" i="4"/>
  <c r="W114" i="4"/>
  <c r="U114" i="4"/>
  <c r="S114" i="4"/>
  <c r="Q114" i="4"/>
  <c r="O114" i="4"/>
  <c r="M114" i="4"/>
  <c r="K114" i="4"/>
  <c r="I114" i="4"/>
  <c r="G114" i="4"/>
  <c r="E114" i="4"/>
  <c r="AQ113" i="4"/>
  <c r="AO113" i="4"/>
  <c r="AM113" i="4"/>
  <c r="AK113" i="4"/>
  <c r="AI113" i="4"/>
  <c r="AG113" i="4"/>
  <c r="AE113" i="4"/>
  <c r="AC113" i="4"/>
  <c r="AA113" i="4"/>
  <c r="Y113" i="4"/>
  <c r="W113" i="4"/>
  <c r="U113" i="4"/>
  <c r="S113" i="4"/>
  <c r="Q113" i="4"/>
  <c r="O113" i="4"/>
  <c r="M113" i="4"/>
  <c r="K113" i="4"/>
  <c r="I113" i="4"/>
  <c r="G113" i="4"/>
  <c r="E113" i="4"/>
  <c r="AQ112" i="4"/>
  <c r="AO112" i="4"/>
  <c r="AM112" i="4"/>
  <c r="AK112" i="4"/>
  <c r="AI112" i="4"/>
  <c r="AG112" i="4"/>
  <c r="AE112" i="4"/>
  <c r="AC112" i="4"/>
  <c r="AA112" i="4"/>
  <c r="Y112" i="4"/>
  <c r="W112" i="4"/>
  <c r="U112" i="4"/>
  <c r="S112" i="4"/>
  <c r="Q112" i="4"/>
  <c r="O112" i="4"/>
  <c r="M112" i="4"/>
  <c r="K112" i="4"/>
  <c r="I112" i="4"/>
  <c r="G112" i="4"/>
  <c r="E112" i="4"/>
  <c r="AQ111" i="4"/>
  <c r="AO111" i="4"/>
  <c r="AM111" i="4"/>
  <c r="AK111" i="4"/>
  <c r="AI111" i="4"/>
  <c r="AG111" i="4"/>
  <c r="AE111" i="4"/>
  <c r="AC111" i="4"/>
  <c r="AA111" i="4"/>
  <c r="Y111" i="4"/>
  <c r="W111" i="4"/>
  <c r="U111" i="4"/>
  <c r="S111" i="4"/>
  <c r="Q111" i="4"/>
  <c r="O111" i="4"/>
  <c r="M111" i="4"/>
  <c r="K111" i="4"/>
  <c r="I111" i="4"/>
  <c r="G111" i="4"/>
  <c r="E111" i="4"/>
  <c r="AQ110" i="4"/>
  <c r="AO110" i="4"/>
  <c r="AM110" i="4"/>
  <c r="AK110" i="4"/>
  <c r="AI110" i="4"/>
  <c r="AG110" i="4"/>
  <c r="AE110" i="4"/>
  <c r="AC110" i="4"/>
  <c r="AA110" i="4"/>
  <c r="Y110" i="4"/>
  <c r="W110" i="4"/>
  <c r="U110" i="4"/>
  <c r="S110" i="4"/>
  <c r="Q110" i="4"/>
  <c r="O110" i="4"/>
  <c r="M110" i="4"/>
  <c r="K110" i="4"/>
  <c r="I110" i="4"/>
  <c r="G110" i="4"/>
  <c r="E110" i="4"/>
  <c r="AQ109" i="4"/>
  <c r="AO109" i="4"/>
  <c r="AM109" i="4"/>
  <c r="AK109" i="4"/>
  <c r="AI109" i="4"/>
  <c r="AG109" i="4"/>
  <c r="AE109" i="4"/>
  <c r="AC109" i="4"/>
  <c r="AA109" i="4"/>
  <c r="Y109" i="4"/>
  <c r="W109" i="4"/>
  <c r="U109" i="4"/>
  <c r="S109" i="4"/>
  <c r="Q109" i="4"/>
  <c r="O109" i="4"/>
  <c r="M109" i="4"/>
  <c r="K109" i="4"/>
  <c r="I109" i="4"/>
  <c r="G109" i="4"/>
  <c r="E109" i="4"/>
  <c r="AQ108" i="4"/>
  <c r="AO108" i="4"/>
  <c r="AM108" i="4"/>
  <c r="AK108" i="4"/>
  <c r="AI108" i="4"/>
  <c r="AG108" i="4"/>
  <c r="AE108" i="4"/>
  <c r="AC108" i="4"/>
  <c r="AA108" i="4"/>
  <c r="Y108" i="4"/>
  <c r="W108" i="4"/>
  <c r="U108" i="4"/>
  <c r="S108" i="4"/>
  <c r="Q108" i="4"/>
  <c r="O108" i="4"/>
  <c r="M108" i="4"/>
  <c r="K108" i="4"/>
  <c r="I108" i="4"/>
  <c r="G108" i="4"/>
  <c r="E108" i="4"/>
  <c r="AQ107" i="4"/>
  <c r="AO107" i="4"/>
  <c r="AM107" i="4"/>
  <c r="AK107" i="4"/>
  <c r="AI107" i="4"/>
  <c r="AG107" i="4"/>
  <c r="AE107" i="4"/>
  <c r="AC107" i="4"/>
  <c r="AA107" i="4"/>
  <c r="Y107" i="4"/>
  <c r="W107" i="4"/>
  <c r="U107" i="4"/>
  <c r="S107" i="4"/>
  <c r="Q107" i="4"/>
  <c r="O107" i="4"/>
  <c r="M107" i="4"/>
  <c r="K107" i="4"/>
  <c r="I107" i="4"/>
  <c r="G107" i="4"/>
  <c r="E107" i="4"/>
  <c r="AQ106" i="4"/>
  <c r="AO106" i="4"/>
  <c r="AM106" i="4"/>
  <c r="AK106" i="4"/>
  <c r="AI106" i="4"/>
  <c r="AG106" i="4"/>
  <c r="AE106" i="4"/>
  <c r="AC106" i="4"/>
  <c r="AA106" i="4"/>
  <c r="Y106" i="4"/>
  <c r="W106" i="4"/>
  <c r="U106" i="4"/>
  <c r="S106" i="4"/>
  <c r="Q106" i="4"/>
  <c r="O106" i="4"/>
  <c r="M106" i="4"/>
  <c r="K106" i="4"/>
  <c r="I106" i="4"/>
  <c r="G106" i="4"/>
  <c r="E106" i="4"/>
  <c r="AQ105" i="4"/>
  <c r="AO105" i="4"/>
  <c r="AM105" i="4"/>
  <c r="AK105" i="4"/>
  <c r="AI105" i="4"/>
  <c r="AG105" i="4"/>
  <c r="AE105" i="4"/>
  <c r="AC105" i="4"/>
  <c r="AA105" i="4"/>
  <c r="Y105" i="4"/>
  <c r="W105" i="4"/>
  <c r="U105" i="4"/>
  <c r="S105" i="4"/>
  <c r="Q105" i="4"/>
  <c r="O105" i="4"/>
  <c r="M105" i="4"/>
  <c r="K105" i="4"/>
  <c r="I105" i="4"/>
  <c r="G105" i="4"/>
  <c r="E105" i="4"/>
  <c r="AQ104" i="4"/>
  <c r="AO104" i="4"/>
  <c r="AM104" i="4"/>
  <c r="AK104" i="4"/>
  <c r="AI104" i="4"/>
  <c r="AG104" i="4"/>
  <c r="AE104" i="4"/>
  <c r="AC104" i="4"/>
  <c r="AA104" i="4"/>
  <c r="Y104" i="4"/>
  <c r="W104" i="4"/>
  <c r="U104" i="4"/>
  <c r="S104" i="4"/>
  <c r="Q104" i="4"/>
  <c r="O104" i="4"/>
  <c r="M104" i="4"/>
  <c r="K104" i="4"/>
  <c r="I104" i="4"/>
  <c r="G104" i="4"/>
  <c r="E104" i="4"/>
  <c r="AQ103" i="4"/>
  <c r="AO103" i="4"/>
  <c r="AM103" i="4"/>
  <c r="AK103" i="4"/>
  <c r="AI103" i="4"/>
  <c r="AG103" i="4"/>
  <c r="AE103" i="4"/>
  <c r="AC103" i="4"/>
  <c r="AA103" i="4"/>
  <c r="Y103" i="4"/>
  <c r="W103" i="4"/>
  <c r="U103" i="4"/>
  <c r="S103" i="4"/>
  <c r="Q103" i="4"/>
  <c r="O103" i="4"/>
  <c r="M103" i="4"/>
  <c r="K103" i="4"/>
  <c r="I103" i="4"/>
  <c r="G103" i="4"/>
  <c r="E103" i="4"/>
  <c r="AQ102" i="4"/>
  <c r="AO102" i="4"/>
  <c r="AM102" i="4"/>
  <c r="AK102" i="4"/>
  <c r="AI102" i="4"/>
  <c r="AG102" i="4"/>
  <c r="AE102" i="4"/>
  <c r="AC102" i="4"/>
  <c r="AA102" i="4"/>
  <c r="Y102" i="4"/>
  <c r="W102" i="4"/>
  <c r="U102" i="4"/>
  <c r="S102" i="4"/>
  <c r="Q102" i="4"/>
  <c r="O102" i="4"/>
  <c r="M102" i="4"/>
  <c r="K102" i="4"/>
  <c r="I102" i="4"/>
  <c r="G102" i="4"/>
  <c r="E102" i="4"/>
  <c r="AQ101" i="4"/>
  <c r="AO101" i="4"/>
  <c r="AM101" i="4"/>
  <c r="AK101" i="4"/>
  <c r="AI101" i="4"/>
  <c r="AG101" i="4"/>
  <c r="AE101" i="4"/>
  <c r="AC101" i="4"/>
  <c r="AA101" i="4"/>
  <c r="Y101" i="4"/>
  <c r="W101" i="4"/>
  <c r="U101" i="4"/>
  <c r="S101" i="4"/>
  <c r="Q101" i="4"/>
  <c r="O101" i="4"/>
  <c r="M101" i="4"/>
  <c r="K101" i="4"/>
  <c r="I101" i="4"/>
  <c r="G101" i="4"/>
  <c r="E101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AQ96" i="4"/>
  <c r="AO96" i="4"/>
  <c r="AM96" i="4"/>
  <c r="AK96" i="4"/>
  <c r="AI96" i="4"/>
  <c r="AG96" i="4"/>
  <c r="AE96" i="4"/>
  <c r="AC96" i="4"/>
  <c r="AA96" i="4"/>
  <c r="Y96" i="4"/>
  <c r="W96" i="4"/>
  <c r="U96" i="4"/>
  <c r="S96" i="4"/>
  <c r="Q96" i="4"/>
  <c r="O96" i="4"/>
  <c r="M96" i="4"/>
  <c r="K96" i="4"/>
  <c r="I96" i="4"/>
  <c r="G96" i="4"/>
  <c r="E96" i="4"/>
  <c r="AQ95" i="4"/>
  <c r="AO95" i="4"/>
  <c r="AM95" i="4"/>
  <c r="AK95" i="4"/>
  <c r="AI95" i="4"/>
  <c r="AG95" i="4"/>
  <c r="AE95" i="4"/>
  <c r="AC95" i="4"/>
  <c r="AA95" i="4"/>
  <c r="Y95" i="4"/>
  <c r="W95" i="4"/>
  <c r="U95" i="4"/>
  <c r="S95" i="4"/>
  <c r="Q95" i="4"/>
  <c r="O95" i="4"/>
  <c r="M95" i="4"/>
  <c r="K95" i="4"/>
  <c r="I95" i="4"/>
  <c r="G95" i="4"/>
  <c r="E95" i="4"/>
  <c r="AQ94" i="4"/>
  <c r="AO94" i="4"/>
  <c r="AM94" i="4"/>
  <c r="AK94" i="4"/>
  <c r="AI94" i="4"/>
  <c r="AG94" i="4"/>
  <c r="AE94" i="4"/>
  <c r="AC94" i="4"/>
  <c r="AA94" i="4"/>
  <c r="Y94" i="4"/>
  <c r="W94" i="4"/>
  <c r="U94" i="4"/>
  <c r="S94" i="4"/>
  <c r="Q94" i="4"/>
  <c r="O94" i="4"/>
  <c r="M94" i="4"/>
  <c r="K94" i="4"/>
  <c r="I94" i="4"/>
  <c r="G94" i="4"/>
  <c r="E94" i="4"/>
  <c r="AQ93" i="4"/>
  <c r="AO93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I93" i="4"/>
  <c r="G93" i="4"/>
  <c r="E93" i="4"/>
  <c r="AQ92" i="4"/>
  <c r="AO92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I92" i="4"/>
  <c r="G92" i="4"/>
  <c r="E92" i="4"/>
  <c r="AQ91" i="4"/>
  <c r="AO91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I91" i="4"/>
  <c r="G91" i="4"/>
  <c r="E91" i="4"/>
  <c r="AQ90" i="4"/>
  <c r="AO90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I90" i="4"/>
  <c r="G90" i="4"/>
  <c r="E90" i="4"/>
  <c r="AQ89" i="4"/>
  <c r="AO89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E89" i="4"/>
  <c r="AQ88" i="4"/>
  <c r="AO88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E88" i="4"/>
  <c r="AQ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E87" i="4"/>
  <c r="AQ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E86" i="4"/>
  <c r="AQ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E85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AQ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E80" i="4"/>
  <c r="AQ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E79" i="4"/>
  <c r="AQ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E78" i="4"/>
  <c r="AQ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E77" i="4"/>
  <c r="AQ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E76" i="4"/>
  <c r="AQ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E75" i="4"/>
  <c r="AQ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E74" i="4"/>
  <c r="AQ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E73" i="4"/>
  <c r="AQ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E72" i="4"/>
  <c r="AQ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E71" i="4"/>
  <c r="AQ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E70" i="4"/>
  <c r="AQ69" i="4"/>
  <c r="AO69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E69" i="4"/>
  <c r="AQ68" i="4"/>
  <c r="AO68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E68" i="4"/>
  <c r="AQ67" i="4"/>
  <c r="AO67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E67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E61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E60" i="4"/>
  <c r="AQ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AQ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E58" i="4"/>
  <c r="AQ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E57" i="4"/>
  <c r="AQ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E56" i="4"/>
  <c r="AQ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E55" i="4"/>
  <c r="AQ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E54" i="4"/>
  <c r="AQ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E53" i="4"/>
  <c r="AQ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E52" i="4"/>
  <c r="AQ51" i="4"/>
  <c r="AO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E51" i="4"/>
  <c r="AQ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E50" i="4"/>
  <c r="AQ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E49" i="4"/>
  <c r="AQ48" i="4"/>
  <c r="AO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E48" i="4"/>
  <c r="AQ47" i="4"/>
  <c r="AO47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E47" i="4"/>
  <c r="AQ46" i="4"/>
  <c r="AO46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E46" i="4"/>
  <c r="AQ45" i="4"/>
  <c r="AO45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E45" i="4"/>
  <c r="AQ44" i="4"/>
  <c r="AO44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AQ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AQ42" i="4"/>
  <c r="AO42" i="4"/>
  <c r="AM42" i="4"/>
  <c r="AK42" i="4"/>
  <c r="AI42" i="4"/>
  <c r="AG42" i="4"/>
  <c r="AE42" i="4"/>
  <c r="AC42" i="4"/>
  <c r="AA42" i="4"/>
  <c r="Y42" i="4"/>
  <c r="W42" i="4"/>
  <c r="U42" i="4"/>
  <c r="S42" i="4"/>
  <c r="Q42" i="4"/>
  <c r="O42" i="4"/>
  <c r="M42" i="4"/>
  <c r="K42" i="4"/>
  <c r="I42" i="4"/>
  <c r="G42" i="4"/>
  <c r="E42" i="4"/>
  <c r="AQ41" i="4"/>
  <c r="AO41" i="4"/>
  <c r="AM41" i="4"/>
  <c r="AK41" i="4"/>
  <c r="AI41" i="4"/>
  <c r="AG41" i="4"/>
  <c r="AE41" i="4"/>
  <c r="AC41" i="4"/>
  <c r="AA41" i="4"/>
  <c r="Y41" i="4"/>
  <c r="W41" i="4"/>
  <c r="U41" i="4"/>
  <c r="S41" i="4"/>
  <c r="Q41" i="4"/>
  <c r="O41" i="4"/>
  <c r="M41" i="4"/>
  <c r="K41" i="4"/>
  <c r="I41" i="4"/>
  <c r="G41" i="4"/>
  <c r="E41" i="4"/>
  <c r="AQ40" i="4"/>
  <c r="AO40" i="4"/>
  <c r="AM40" i="4"/>
  <c r="AK40" i="4"/>
  <c r="AI40" i="4"/>
  <c r="AG40" i="4"/>
  <c r="AE40" i="4"/>
  <c r="AC40" i="4"/>
  <c r="AA40" i="4"/>
  <c r="Y40" i="4"/>
  <c r="W40" i="4"/>
  <c r="U40" i="4"/>
  <c r="S40" i="4"/>
  <c r="Q40" i="4"/>
  <c r="O40" i="4"/>
  <c r="M40" i="4"/>
  <c r="K40" i="4"/>
  <c r="I40" i="4"/>
  <c r="G40" i="4"/>
  <c r="E40" i="4"/>
  <c r="AQ39" i="4"/>
  <c r="AO39" i="4"/>
  <c r="AM39" i="4"/>
  <c r="AK39" i="4"/>
  <c r="AI39" i="4"/>
  <c r="AG39" i="4"/>
  <c r="AE39" i="4"/>
  <c r="AC39" i="4"/>
  <c r="AA39" i="4"/>
  <c r="Y39" i="4"/>
  <c r="W39" i="4"/>
  <c r="U39" i="4"/>
  <c r="S39" i="4"/>
  <c r="Q39" i="4"/>
  <c r="O39" i="4"/>
  <c r="M39" i="4"/>
  <c r="K39" i="4"/>
  <c r="I39" i="4"/>
  <c r="G39" i="4"/>
  <c r="E39" i="4"/>
  <c r="AQ38" i="4"/>
  <c r="AO38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I38" i="4"/>
  <c r="G38" i="4"/>
  <c r="E38" i="4"/>
  <c r="AQ37" i="4"/>
  <c r="AO37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I37" i="4"/>
  <c r="G37" i="4"/>
  <c r="E37" i="4"/>
  <c r="BB36" i="4"/>
  <c r="AQ36" i="4"/>
  <c r="AO36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I36" i="4"/>
  <c r="G36" i="4"/>
  <c r="E36" i="4"/>
  <c r="BB35" i="4"/>
  <c r="AQ35" i="4"/>
  <c r="AO35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I35" i="4"/>
  <c r="G35" i="4"/>
  <c r="E35" i="4"/>
  <c r="BB34" i="4"/>
  <c r="AQ34" i="4"/>
  <c r="AO34" i="4"/>
  <c r="AM34" i="4"/>
  <c r="AK34" i="4"/>
  <c r="AI34" i="4"/>
  <c r="AG34" i="4"/>
  <c r="AE34" i="4"/>
  <c r="AC34" i="4"/>
  <c r="AA34" i="4"/>
  <c r="Y34" i="4"/>
  <c r="W34" i="4"/>
  <c r="U34" i="4"/>
  <c r="S34" i="4"/>
  <c r="Q34" i="4"/>
  <c r="O34" i="4"/>
  <c r="M34" i="4"/>
  <c r="K34" i="4"/>
  <c r="I34" i="4"/>
  <c r="G34" i="4"/>
  <c r="E34" i="4"/>
  <c r="BB33" i="4"/>
  <c r="AQ33" i="4"/>
  <c r="AO33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I33" i="4"/>
  <c r="G33" i="4"/>
  <c r="E33" i="4"/>
  <c r="BB32" i="4"/>
  <c r="AQ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I32" i="4"/>
  <c r="G32" i="4"/>
  <c r="E32" i="4"/>
  <c r="BB31" i="4"/>
  <c r="AQ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I31" i="4"/>
  <c r="G31" i="4"/>
  <c r="E31" i="4"/>
  <c r="BB30" i="4"/>
  <c r="AQ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I30" i="4"/>
  <c r="G30" i="4"/>
  <c r="E30" i="4"/>
  <c r="BB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I29" i="4"/>
  <c r="G29" i="4"/>
  <c r="E29" i="4"/>
  <c r="BB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BB27" i="4"/>
  <c r="AQ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I27" i="4"/>
  <c r="G27" i="4"/>
  <c r="E27" i="4"/>
  <c r="BB26" i="4"/>
  <c r="AQ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I26" i="4"/>
  <c r="G26" i="4"/>
  <c r="E26" i="4"/>
  <c r="BB25" i="4"/>
  <c r="AQ25" i="4"/>
  <c r="AO25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I25" i="4"/>
  <c r="G25" i="4"/>
  <c r="E25" i="4"/>
  <c r="BB24" i="4"/>
  <c r="AQ24" i="4"/>
  <c r="AO24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I24" i="4"/>
  <c r="G24" i="4"/>
  <c r="E24" i="4"/>
  <c r="BB23" i="4"/>
  <c r="AQ23" i="4"/>
  <c r="AO23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I23" i="4"/>
  <c r="G23" i="4"/>
  <c r="E23" i="4"/>
  <c r="BB22" i="4"/>
  <c r="AQ22" i="4"/>
  <c r="AO22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I22" i="4"/>
  <c r="G22" i="4"/>
  <c r="E22" i="4"/>
  <c r="BB21" i="4"/>
  <c r="AQ21" i="4"/>
  <c r="AO21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I21" i="4"/>
  <c r="G21" i="4"/>
  <c r="E21" i="4"/>
  <c r="BB20" i="4"/>
  <c r="AQ20" i="4"/>
  <c r="AO20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I20" i="4"/>
  <c r="G20" i="4"/>
  <c r="E20" i="4"/>
  <c r="BB19" i="4"/>
  <c r="AQ19" i="4"/>
  <c r="AO19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I19" i="4"/>
  <c r="G19" i="4"/>
  <c r="E19" i="4"/>
  <c r="BB18" i="4"/>
  <c r="AQ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I18" i="4"/>
  <c r="G18" i="4"/>
  <c r="E18" i="4"/>
  <c r="BB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I17" i="4"/>
  <c r="G17" i="4"/>
  <c r="E17" i="4"/>
  <c r="BB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BB15" i="4"/>
  <c r="AQ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I15" i="4"/>
  <c r="G15" i="4"/>
  <c r="E15" i="4"/>
  <c r="BB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BB13" i="4"/>
  <c r="AQ13" i="4"/>
  <c r="AO13" i="4"/>
  <c r="AM13" i="4"/>
  <c r="AK13" i="4"/>
  <c r="AI13" i="4"/>
  <c r="AG13" i="4"/>
  <c r="AE13" i="4"/>
  <c r="AC13" i="4"/>
  <c r="AA13" i="4"/>
  <c r="Y13" i="4"/>
  <c r="W13" i="4"/>
  <c r="U13" i="4"/>
  <c r="S13" i="4"/>
  <c r="Q13" i="4"/>
  <c r="O13" i="4"/>
  <c r="M13" i="4"/>
  <c r="K13" i="4"/>
  <c r="I13" i="4"/>
  <c r="G13" i="4"/>
  <c r="E13" i="4"/>
  <c r="BB12" i="4"/>
  <c r="AQ12" i="4"/>
  <c r="AO12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AQ10" i="4"/>
  <c r="AO10" i="4"/>
  <c r="AM10" i="4"/>
  <c r="AK10" i="4"/>
  <c r="AI10" i="4"/>
  <c r="AG10" i="4"/>
  <c r="AE10" i="4"/>
  <c r="AC10" i="4"/>
  <c r="AA10" i="4"/>
  <c r="Y10" i="4"/>
  <c r="W10" i="4"/>
  <c r="U10" i="4"/>
  <c r="S10" i="4"/>
  <c r="Q10" i="4"/>
  <c r="O10" i="4"/>
  <c r="M10" i="4"/>
  <c r="K10" i="4"/>
  <c r="I10" i="4"/>
  <c r="G10" i="4"/>
  <c r="E10" i="4"/>
  <c r="AM6" i="4"/>
  <c r="AI6" i="4"/>
  <c r="AG6" i="4"/>
  <c r="AE6" i="4"/>
  <c r="K6" i="4"/>
  <c r="I6" i="4"/>
  <c r="AM5" i="4"/>
  <c r="AI5" i="4"/>
  <c r="AG5" i="4"/>
  <c r="AE5" i="4"/>
  <c r="K5" i="4"/>
  <c r="I5" i="4"/>
  <c r="AM4" i="4"/>
  <c r="AI4" i="4"/>
  <c r="AG4" i="4"/>
  <c r="AE4" i="4"/>
  <c r="K4" i="4"/>
  <c r="I4" i="4"/>
  <c r="AM3" i="4"/>
  <c r="AI3" i="4"/>
  <c r="AG3" i="4"/>
  <c r="AE3" i="4"/>
  <c r="K3" i="4"/>
  <c r="I3" i="4"/>
  <c r="AM2" i="4"/>
  <c r="AI2" i="4"/>
  <c r="AG2" i="4"/>
  <c r="AE2" i="4"/>
  <c r="K2" i="4"/>
  <c r="I2" i="4"/>
  <c r="AQ1" i="4"/>
  <c r="AQ3" i="4" s="1"/>
  <c r="AO1" i="4"/>
  <c r="AO3" i="4" s="1"/>
  <c r="AM1" i="4"/>
  <c r="AK1" i="4"/>
  <c r="AK3" i="4" s="1"/>
  <c r="AI1" i="4"/>
  <c r="AG1" i="4"/>
  <c r="AE1" i="4"/>
  <c r="AC1" i="4"/>
  <c r="AC3" i="4" s="1"/>
  <c r="AA1" i="4"/>
  <c r="AA3" i="4" s="1"/>
  <c r="Y1" i="4"/>
  <c r="Y3" i="4" s="1"/>
  <c r="W1" i="4"/>
  <c r="W3" i="4" s="1"/>
  <c r="U1" i="4"/>
  <c r="U3" i="4" s="1"/>
  <c r="S1" i="4"/>
  <c r="S3" i="4" s="1"/>
  <c r="Q1" i="4"/>
  <c r="Q3" i="4" s="1"/>
  <c r="O1" i="4"/>
  <c r="O3" i="4" s="1"/>
  <c r="M1" i="4"/>
  <c r="M3" i="4" s="1"/>
  <c r="K1" i="4"/>
  <c r="I1" i="4"/>
  <c r="G1" i="4"/>
  <c r="G3" i="4" s="1"/>
  <c r="E1" i="4"/>
  <c r="E3" i="4" s="1"/>
  <c r="J31" i="3"/>
  <c r="S29" i="3"/>
  <c r="D23" i="3"/>
  <c r="Q22" i="3"/>
  <c r="H22" i="3"/>
  <c r="S20" i="3"/>
  <c r="J20" i="3"/>
  <c r="S19" i="3"/>
  <c r="T17" i="3"/>
  <c r="K17" i="3"/>
  <c r="J17" i="3"/>
  <c r="L17" i="3" s="1"/>
  <c r="T16" i="3"/>
  <c r="K16" i="3"/>
  <c r="J16" i="3"/>
  <c r="L16" i="3" s="1"/>
  <c r="T15" i="3"/>
  <c r="K15" i="3"/>
  <c r="J15" i="3"/>
  <c r="L15" i="3" s="1"/>
  <c r="T14" i="3"/>
  <c r="K14" i="3"/>
  <c r="J14" i="3"/>
  <c r="L14" i="3" s="1"/>
  <c r="L13" i="3"/>
  <c r="J13" i="3"/>
  <c r="J12" i="3"/>
  <c r="L12" i="3" s="1"/>
  <c r="L11" i="3"/>
  <c r="J11" i="3"/>
  <c r="L10" i="3"/>
  <c r="J10" i="3"/>
  <c r="F10" i="3"/>
  <c r="J9" i="3"/>
  <c r="L9" i="3" s="1"/>
  <c r="F9" i="3"/>
  <c r="T8" i="3"/>
  <c r="T36" i="3" s="1"/>
  <c r="K8" i="3"/>
  <c r="K39" i="3" s="1"/>
  <c r="J8" i="3"/>
  <c r="L8" i="3" s="1"/>
  <c r="F8" i="3"/>
  <c r="T7" i="3"/>
  <c r="K7" i="3"/>
  <c r="J7" i="3"/>
  <c r="L7" i="3" s="1"/>
  <c r="F7" i="3"/>
  <c r="D7" i="3"/>
  <c r="T6" i="3"/>
  <c r="T18" i="3" s="1"/>
  <c r="K6" i="3"/>
  <c r="K18" i="3" s="1"/>
  <c r="J6" i="3"/>
  <c r="L6" i="3" s="1"/>
  <c r="L18" i="3" s="1"/>
  <c r="D6" i="3"/>
  <c r="F6" i="3" s="1"/>
  <c r="D5" i="3"/>
  <c r="F5" i="3" s="1"/>
  <c r="D4" i="3"/>
  <c r="F4" i="3" s="1"/>
  <c r="D3" i="3"/>
  <c r="F3" i="3" s="1"/>
  <c r="C38" i="1"/>
  <c r="D34" i="1"/>
  <c r="H33" i="1"/>
  <c r="C33" i="1"/>
  <c r="C34" i="1" s="1"/>
  <c r="E34" i="1" s="1"/>
  <c r="D32" i="1"/>
  <c r="H31" i="1"/>
  <c r="C31" i="1"/>
  <c r="C32" i="1" s="1"/>
  <c r="H29" i="1"/>
  <c r="C29" i="1"/>
  <c r="C30" i="1" s="1"/>
  <c r="S11" i="3" s="1"/>
  <c r="U11" i="3" s="1"/>
  <c r="D28" i="1"/>
  <c r="H27" i="1"/>
  <c r="C27" i="1"/>
  <c r="C28" i="1" s="1"/>
  <c r="C25" i="1"/>
  <c r="C26" i="1" s="1"/>
  <c r="S10" i="3" s="1"/>
  <c r="U10" i="3" s="1"/>
  <c r="C23" i="1"/>
  <c r="C24" i="1" s="1"/>
  <c r="S9" i="3" s="1"/>
  <c r="U9" i="3" s="1"/>
  <c r="C22" i="1"/>
  <c r="S6" i="3" s="1"/>
  <c r="U6" i="3" s="1"/>
  <c r="C21" i="1"/>
  <c r="C19" i="1"/>
  <c r="C20" i="1" s="1"/>
  <c r="S15" i="3" s="1"/>
  <c r="U15" i="3" s="1"/>
  <c r="D18" i="1"/>
  <c r="H17" i="1"/>
  <c r="C17" i="1"/>
  <c r="C18" i="1" s="1"/>
  <c r="D16" i="1"/>
  <c r="C15" i="1"/>
  <c r="C16" i="1" s="1"/>
  <c r="E16" i="1" s="1"/>
  <c r="D14" i="1"/>
  <c r="H13" i="1"/>
  <c r="C13" i="1"/>
  <c r="C14" i="1" s="1"/>
  <c r="E14" i="1" s="1"/>
  <c r="D12" i="1"/>
  <c r="C11" i="1"/>
  <c r="C12" i="1" s="1"/>
  <c r="E12" i="1" s="1"/>
  <c r="D10" i="1"/>
  <c r="H9" i="1"/>
  <c r="C9" i="1"/>
  <c r="C10" i="1" s="1"/>
  <c r="E10" i="1" s="1"/>
  <c r="D8" i="1"/>
  <c r="H7" i="1"/>
  <c r="C7" i="1"/>
  <c r="C8" i="1" s="1"/>
  <c r="D6" i="1"/>
  <c r="H5" i="1"/>
  <c r="C5" i="1"/>
  <c r="C6" i="1" s="1"/>
  <c r="E6" i="1" l="1"/>
  <c r="C36" i="1"/>
  <c r="S12" i="3"/>
  <c r="U12" i="3" s="1"/>
  <c r="S7" i="3"/>
  <c r="U7" i="3" s="1"/>
  <c r="E18" i="1"/>
  <c r="S14" i="3"/>
  <c r="U14" i="3" s="1"/>
  <c r="E28" i="1"/>
  <c r="S13" i="3"/>
  <c r="U13" i="3" s="1"/>
  <c r="E8" i="1"/>
  <c r="S8" i="3"/>
  <c r="U8" i="3" s="1"/>
  <c r="E32" i="1"/>
  <c r="J5" i="1"/>
  <c r="J7" i="1"/>
  <c r="J9" i="1"/>
  <c r="J13" i="1"/>
  <c r="J17" i="1"/>
  <c r="J27" i="1"/>
  <c r="J29" i="1"/>
  <c r="J31" i="1"/>
  <c r="J33" i="1"/>
  <c r="F12" i="3"/>
  <c r="F13" i="3" s="1"/>
  <c r="K38" i="3" s="1"/>
  <c r="L32" i="3"/>
  <c r="L20" i="3"/>
  <c r="L21" i="3" s="1"/>
  <c r="U23" i="3"/>
  <c r="U26" i="3"/>
  <c r="CB24" i="5"/>
  <c r="G2" i="4"/>
  <c r="O2" i="4"/>
  <c r="S2" i="4"/>
  <c r="W2" i="4"/>
  <c r="AA2" i="4"/>
  <c r="AQ2" i="4"/>
  <c r="E2" i="4"/>
  <c r="M2" i="4"/>
  <c r="Q2" i="4"/>
  <c r="U2" i="4"/>
  <c r="Y2" i="4"/>
  <c r="AC2" i="4"/>
  <c r="AK2" i="4"/>
  <c r="AO2" i="4"/>
  <c r="AK6" i="4" l="1"/>
  <c r="AK5" i="4"/>
  <c r="E20" i="3" s="1"/>
  <c r="K28" i="3" s="1"/>
  <c r="L28" i="3" s="1"/>
  <c r="AK4" i="4"/>
  <c r="Q6" i="4"/>
  <c r="Q5" i="4"/>
  <c r="Q4" i="4"/>
  <c r="AA6" i="4"/>
  <c r="AA5" i="4"/>
  <c r="AA4" i="4"/>
  <c r="G6" i="4"/>
  <c r="G5" i="4"/>
  <c r="G4" i="4"/>
  <c r="K40" i="3"/>
  <c r="T35" i="3"/>
  <c r="T37" i="3" s="1"/>
  <c r="Y6" i="4"/>
  <c r="Y5" i="4"/>
  <c r="Y4" i="4"/>
  <c r="E6" i="4"/>
  <c r="E5" i="4"/>
  <c r="E18" i="3" s="1"/>
  <c r="K25" i="3" s="1"/>
  <c r="L25" i="3" s="1"/>
  <c r="E4" i="4"/>
  <c r="S6" i="4"/>
  <c r="S5" i="4"/>
  <c r="S4" i="4"/>
  <c r="AO6" i="4"/>
  <c r="AO5" i="4"/>
  <c r="AO4" i="4"/>
  <c r="AC6" i="4"/>
  <c r="AC5" i="4"/>
  <c r="AC4" i="4"/>
  <c r="U6" i="4"/>
  <c r="U5" i="4"/>
  <c r="U4" i="4"/>
  <c r="M6" i="4"/>
  <c r="M5" i="4"/>
  <c r="M4" i="4"/>
  <c r="AQ6" i="4"/>
  <c r="AQ5" i="4"/>
  <c r="AQ4" i="4"/>
  <c r="W6" i="4"/>
  <c r="W5" i="4"/>
  <c r="W4" i="4"/>
  <c r="O6" i="4"/>
  <c r="O5" i="4"/>
  <c r="E19" i="3" s="1"/>
  <c r="O4" i="4"/>
  <c r="S17" i="3"/>
  <c r="U17" i="3" s="1"/>
  <c r="S16" i="3"/>
  <c r="U16" i="3" s="1"/>
  <c r="U18" i="3" s="1"/>
  <c r="U19" i="3" l="1"/>
  <c r="U21" i="3"/>
  <c r="U20" i="3"/>
  <c r="K26" i="3"/>
  <c r="L26" i="3" s="1"/>
  <c r="T24" i="3"/>
  <c r="U24" i="3" s="1"/>
  <c r="E16" i="3"/>
  <c r="U22" i="3" l="1"/>
  <c r="U27" i="3" s="1"/>
  <c r="L22" i="3"/>
  <c r="L29" i="3" s="1"/>
  <c r="U29" i="3" l="1"/>
  <c r="U30" i="3" s="1"/>
  <c r="L33" i="3"/>
  <c r="L31" i="3"/>
  <c r="U32" i="3" l="1"/>
  <c r="U34" i="3" s="1"/>
  <c r="U38" i="3" s="1"/>
  <c r="U39" i="3" s="1"/>
  <c r="L35" i="3"/>
  <c r="L37" i="3" s="1"/>
  <c r="L41" i="3" s="1"/>
  <c r="L43" i="3" s="1"/>
</calcChain>
</file>

<file path=xl/comments1.xml><?xml version="1.0" encoding="utf-8"?>
<comments xmlns="http://schemas.openxmlformats.org/spreadsheetml/2006/main">
  <authors>
    <author>kara</author>
  </authors>
  <commentList>
    <comment ref="T36" authorId="0">
      <text>
        <r>
          <rPr>
            <b/>
            <sz val="14"/>
            <color indexed="81"/>
            <rFont val="Tahoma"/>
            <family val="2"/>
          </rPr>
          <t>kara:</t>
        </r>
        <r>
          <rPr>
            <sz val="14"/>
            <color indexed="81"/>
            <rFont val="Tahoma"/>
            <family val="2"/>
          </rPr>
          <t xml:space="preserve">
removed all program director and this includes 35% of Clinical Team Leader in direct services</t>
        </r>
      </text>
    </comment>
    <comment ref="K39" authorId="0">
      <text>
        <r>
          <rPr>
            <b/>
            <sz val="14"/>
            <color indexed="81"/>
            <rFont val="Tahoma"/>
            <family val="2"/>
          </rPr>
          <t>kara:</t>
        </r>
        <r>
          <rPr>
            <sz val="14"/>
            <color indexed="81"/>
            <rFont val="Tahoma"/>
            <family val="2"/>
          </rPr>
          <t xml:space="preserve">
removed all program director and this includes 35% of Clinical Team Leader in direct services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D10" authorId="0">
      <text>
        <r>
          <rPr>
            <b/>
            <sz val="9"/>
            <color indexed="81"/>
            <rFont val="Tahoma"/>
            <charset val="1"/>
          </rPr>
          <t>kara:</t>
        </r>
        <r>
          <rPr>
            <sz val="9"/>
            <color indexed="81"/>
            <rFont val="Tahoma"/>
            <charset val="1"/>
          </rPr>
          <t xml:space="preserve">
Total Occ includes:
Facility and Prog. Equip, operations, maint, and general liability insurance</t>
        </r>
      </text>
    </comment>
    <comment ref="BB10" authorId="0">
      <text>
        <r>
          <rPr>
            <b/>
            <sz val="9"/>
            <color indexed="81"/>
            <rFont val="Tahoma"/>
            <charset val="1"/>
          </rPr>
          <t>These percentages are incorporated into the Administrative Allocation (M&amp;G)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<sst xmlns="http://schemas.openxmlformats.org/spreadsheetml/2006/main" count="448" uniqueCount="353">
  <si>
    <t>a/o 4/12/21</t>
  </si>
  <si>
    <t>Source:</t>
  </si>
  <si>
    <t>2017/2018</t>
  </si>
  <si>
    <t>BLS / OES</t>
  </si>
  <si>
    <t>Position</t>
  </si>
  <si>
    <r>
      <t>Median</t>
    </r>
    <r>
      <rPr>
        <b/>
        <sz val="16"/>
        <color indexed="10"/>
        <rFont val="Calibri"/>
        <family val="2"/>
      </rPr>
      <t xml:space="preserve"> </t>
    </r>
  </si>
  <si>
    <t>Median</t>
  </si>
  <si>
    <t>Change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</si>
  <si>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</si>
  <si>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</si>
  <si>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</si>
  <si>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</si>
  <si>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</si>
  <si>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</si>
  <si>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</si>
  <si>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</si>
  <si>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</si>
  <si>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</si>
  <si>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</si>
  <si>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</si>
  <si>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</si>
  <si>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</si>
  <si>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</si>
  <si>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</si>
  <si>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</si>
  <si>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</si>
  <si>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</si>
  <si>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</si>
  <si>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</si>
  <si>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</si>
  <si>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</si>
  <si>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</si>
  <si>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</si>
  <si>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</si>
  <si>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</si>
  <si>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</si>
  <si>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</si>
  <si>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</si>
  <si>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</si>
  <si>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</si>
  <si>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</si>
  <si>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</si>
  <si>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Dietician / Nutritionist (hourly)</t>
  </si>
  <si>
    <t xml:space="preserve">Bachelors Level </t>
  </si>
  <si>
    <t>Dietician / Nutritionist (annual)</t>
  </si>
  <si>
    <t>Program Management (hourly)</t>
  </si>
  <si>
    <t xml:space="preserve">Program manager, management, </t>
  </si>
  <si>
    <t>BA Level w/ 3+ years related work experience</t>
  </si>
  <si>
    <t>Program Management (annual)</t>
  </si>
  <si>
    <t xml:space="preserve"> program director</t>
  </si>
  <si>
    <t>Occupational Therapist (hourly)</t>
  </si>
  <si>
    <t>Occupational Therapists</t>
  </si>
  <si>
    <t>Occupational Therapist (annual)</t>
  </si>
  <si>
    <t>Physical Therapist (hourly)</t>
  </si>
  <si>
    <t>Physical Therapists</t>
  </si>
  <si>
    <t>Physical Therapist (annual)</t>
  </si>
  <si>
    <t>Clinical Manager / Psychologists (hourly)</t>
  </si>
  <si>
    <t>Clinical Manager, Clinical Director, Clinical  Psychologist</t>
  </si>
  <si>
    <t>Masters with Licensure in Related Discipline and supervising/managerial related experience</t>
  </si>
  <si>
    <t>Clinical Manager /  Psychologists  (annual)</t>
  </si>
  <si>
    <t>Speech Language Pathologists (hourly)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</si>
  <si>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</si>
  <si>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</si>
  <si>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</si>
  <si>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</si>
  <si>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</si>
  <si>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</si>
  <si>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</si>
  <si>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Clerical, Support &amp; Direct Care Relief Staff are benched to Direct Care</t>
  </si>
  <si>
    <t>Overnight staff (asleep or awake) benchmarked to $14.63 / hr (avg CY22 &amp; CY23)</t>
  </si>
  <si>
    <t>CY21 min. wage = $13.50 and CY22 min. wage = $14.25 and CY23 = $15.00</t>
  </si>
  <si>
    <t xml:space="preserve">Tax and Fringe  =  </t>
  </si>
  <si>
    <t xml:space="preserve">Benchmarked to FY21 (proposed) Commonwealth (office of the Comptroller) T&amp;F rate, less </t>
  </si>
  <si>
    <t>Terminal leave, retirement and Paid Family Medical Leave tax (actual FY21 approved was 22.28% )
FY22 Proposed is 21.87% with same parameters as above</t>
  </si>
  <si>
    <t>PFMLA</t>
  </si>
  <si>
    <t>Admin Allocation</t>
  </si>
  <si>
    <t>C.257 Benchmark</t>
  </si>
  <si>
    <t>Master Look-Up Data</t>
  </si>
  <si>
    <t>Model - Rebased with prior CAF's</t>
  </si>
  <si>
    <t xml:space="preserve">Model </t>
  </si>
  <si>
    <t>Max Productivity Hours Calcs</t>
  </si>
  <si>
    <t>Days</t>
  </si>
  <si>
    <t>Hours</t>
  </si>
  <si>
    <t>FTE: 2080 hours</t>
  </si>
  <si>
    <t xml:space="preserve">Model Budget </t>
  </si>
  <si>
    <t>Model Budget (2022 Rate Review)</t>
  </si>
  <si>
    <t xml:space="preserve">vacation                    </t>
  </si>
  <si>
    <t>Current Rate Model good thru 6/30/20</t>
  </si>
  <si>
    <t>Rate Review model effective 7/1/22</t>
  </si>
  <si>
    <t xml:space="preserve">sick/ personal           </t>
  </si>
  <si>
    <t>holidays</t>
  </si>
  <si>
    <t>Salary</t>
  </si>
  <si>
    <t>FTE</t>
  </si>
  <si>
    <t>Expense</t>
  </si>
  <si>
    <t>training</t>
  </si>
  <si>
    <t>Program Director</t>
  </si>
  <si>
    <t>travel  (7.5hrs/wk, 44.5 work weeks)</t>
  </si>
  <si>
    <t>Clinical Team Leader</t>
  </si>
  <si>
    <t>Clinical Team Leader (LICSW)</t>
  </si>
  <si>
    <t>supervision                (2.5 hrs/44.5 wks.)</t>
  </si>
  <si>
    <t>Registered Nurse</t>
  </si>
  <si>
    <t>admin/clinical pprwk (5 hrs/44.5 wks)</t>
  </si>
  <si>
    <t>Occupational therapist</t>
  </si>
  <si>
    <t>case mngt /consult  (2.25 hr/44.5wks)</t>
  </si>
  <si>
    <t>Physical therapist</t>
  </si>
  <si>
    <t>Speech pathologist</t>
  </si>
  <si>
    <t>non-direct subtotal:</t>
  </si>
  <si>
    <t>Social Worker (LICSWs, LCSWs)</t>
  </si>
  <si>
    <t>Maximum # productivity hours/FTE</t>
  </si>
  <si>
    <t>Developmental specialist</t>
  </si>
  <si>
    <t>Psychologist</t>
  </si>
  <si>
    <t>Current</t>
  </si>
  <si>
    <t>Proposed</t>
  </si>
  <si>
    <t>Nutritionist</t>
  </si>
  <si>
    <t>Direct Care Consultant Services</t>
  </si>
  <si>
    <t>FY20UFR Wtg Avg</t>
  </si>
  <si>
    <t>Secretarial</t>
  </si>
  <si>
    <t>Benchmark Expenses</t>
  </si>
  <si>
    <t>Clerical -billing etc</t>
  </si>
  <si>
    <t>Occupancy</t>
  </si>
  <si>
    <t>Total Staffing costs:</t>
  </si>
  <si>
    <t>Other Program Expenses</t>
  </si>
  <si>
    <t>PFLMA Trust Contribution</t>
  </si>
  <si>
    <t>Prg Supplies and materials</t>
  </si>
  <si>
    <t>Tax &amp; fringe %:</t>
  </si>
  <si>
    <t>Tax &amp; fringe</t>
  </si>
  <si>
    <t>Admin. Allocation (includes prof ins./fees)</t>
  </si>
  <si>
    <t>c.257 Benchmark</t>
  </si>
  <si>
    <t>Total Compensation:</t>
  </si>
  <si>
    <t>CAF Rate</t>
  </si>
  <si>
    <t>FY23 &amp; FY24</t>
  </si>
  <si>
    <t>per FTE basis:</t>
  </si>
  <si>
    <t>Other Program Expense</t>
  </si>
  <si>
    <t>(staff training;staff travel; meals, etc)</t>
  </si>
  <si>
    <t>Prg Supplies and Materials</t>
  </si>
  <si>
    <t>Total Reimb excl M&amp;G</t>
  </si>
  <si>
    <t>Prg Supplies,Supp, Prof.fees</t>
  </si>
  <si>
    <t>Admin. Allocation</t>
  </si>
  <si>
    <t>TOTAL</t>
  </si>
  <si>
    <t>CAF:</t>
  </si>
  <si>
    <t>(a prospective CAF)</t>
  </si>
  <si>
    <t>Total Reimb exp with CAF:</t>
  </si>
  <si>
    <t>Max product.hrs</t>
  </si>
  <si>
    <t>FTE product #:</t>
  </si>
  <si>
    <t>Tot productive hrs:</t>
  </si>
  <si>
    <t>per hour rate:</t>
  </si>
  <si>
    <t>Per 15 minutes</t>
  </si>
  <si>
    <t>Current rate: $94.00/hour</t>
  </si>
  <si>
    <t>Current Rate in regulation effective 7/1/18 - 6/30/20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</si>
  <si>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</si>
  <si>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</si>
  <si>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indexed="10"/>
        <rFont val="Calibri"/>
        <family val="2"/>
      </rPr>
      <t>only those reporting expense in this category</t>
    </r>
    <r>
      <rPr>
        <sz val="11"/>
        <color indexed="10"/>
        <rFont val="Calibri"/>
        <family val="2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</si>
  <si>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</si>
  <si>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</si>
  <si>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</si>
  <si>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</si>
  <si>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</si>
  <si>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</si>
  <si>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</si>
  <si>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</si>
  <si>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</si>
  <si>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</si>
  <si>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</si>
  <si>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</si>
  <si>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</si>
  <si>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</si>
  <si>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</si>
  <si>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</si>
  <si>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</si>
  <si>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</si>
  <si>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</si>
  <si>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</si>
  <si>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</si>
  <si>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</si>
  <si>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</si>
  <si>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</si>
  <si>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56E</t>
  </si>
  <si>
    <t>42E</t>
  </si>
  <si>
    <t>43E</t>
  </si>
  <si>
    <t>44E</t>
  </si>
  <si>
    <t>48E</t>
  </si>
  <si>
    <t>49E</t>
  </si>
  <si>
    <t>50E</t>
  </si>
  <si>
    <t>51E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</si>
  <si>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</si>
  <si>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</si>
  <si>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</si>
  <si>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</si>
  <si>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</si>
  <si>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</si>
  <si>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</si>
  <si>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</si>
  <si>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</si>
  <si>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</si>
  <si>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</si>
  <si>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</si>
  <si>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</si>
  <si>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</si>
  <si>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</si>
  <si>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</si>
  <si>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</si>
  <si>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</si>
  <si>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</si>
  <si>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</si>
  <si>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TOTAL EXPENSE</t>
  </si>
  <si>
    <t>Other Professional Fees &amp; Other Admin. Exp. 410</t>
  </si>
  <si>
    <t>Leased Office/Program Office Equip.410,390</t>
  </si>
  <si>
    <t>Office Equipment Depreciation 410</t>
  </si>
  <si>
    <t>Program Support 216</t>
  </si>
  <si>
    <t>Professional Insurance 410</t>
  </si>
  <si>
    <t>Working Capital Interest 410</t>
  </si>
  <si>
    <t>Total Direct Administrative Expense</t>
  </si>
  <si>
    <t>Percent of costs over total expenses</t>
  </si>
  <si>
    <t>Sum of FTE</t>
  </si>
  <si>
    <t>Sum of Actual</t>
  </si>
  <si>
    <t>OrganizationName</t>
  </si>
  <si>
    <t>Aspire Developmental Services, Inc.</t>
  </si>
  <si>
    <t>Bay Cove Human Services, Inc.</t>
  </si>
  <si>
    <t>BEHAVIORAL HEALTH NETWORK</t>
  </si>
  <si>
    <t>Brockton Area Multi-Services, Inc.</t>
  </si>
  <si>
    <t>Center for Human Development</t>
  </si>
  <si>
    <t>Cerebral Palsy Council of Greater New Bedford, Inc.</t>
  </si>
  <si>
    <t>Criterion Child Enrichment, Inc.</t>
  </si>
  <si>
    <t>Douglas A. Thom Clinic, Inc.</t>
  </si>
  <si>
    <t>Eliot Community Human Services, Inc.</t>
  </si>
  <si>
    <t>ENABLE, INC.</t>
  </si>
  <si>
    <t>Kennedy-Donovan Center, Inc.</t>
  </si>
  <si>
    <t>May Institute, Inc.</t>
  </si>
  <si>
    <t>Minute Man Arc for Human Services, Inc.</t>
  </si>
  <si>
    <t>North Suffolk Mental Health Assoc. Inc.</t>
  </si>
  <si>
    <t>Northeast Arc, Inc.</t>
  </si>
  <si>
    <t>People Incorporated</t>
  </si>
  <si>
    <t>Pernet Family Health Service, Inc.</t>
  </si>
  <si>
    <t>ServiceNet, Inc.</t>
  </si>
  <si>
    <t>South Shore Mental Health Center, Inc.</t>
  </si>
  <si>
    <t>The Arc of the South Shore</t>
  </si>
  <si>
    <t>The Professional Center for Handicapped Children, Inc.</t>
  </si>
  <si>
    <t>UCP of Western Massachusetts, Inc.</t>
  </si>
  <si>
    <t>Massachusetts Economic Indicators</t>
  </si>
  <si>
    <t>IHS Markit, Spring 2021 Forecast</t>
  </si>
  <si>
    <t>Prepared by Michael Lynch, 781-301-9129</t>
  </si>
  <si>
    <t>FY20</t>
  </si>
  <si>
    <t>FY21</t>
  </si>
  <si>
    <t>FY22</t>
  </si>
  <si>
    <t>FY23</t>
  </si>
  <si>
    <t>FY24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</si>
  <si>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</si>
  <si>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</si>
  <si>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</si>
  <si>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</si>
  <si>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</si>
  <si>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</si>
  <si>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</si>
  <si>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</si>
  <si>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</si>
  <si>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</si>
  <si>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</si>
  <si>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</si>
  <si>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</si>
  <si>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</si>
  <si>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</si>
  <si>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</si>
  <si>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</si>
  <si>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</si>
  <si>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</si>
  <si>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</si>
  <si>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</si>
  <si>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</si>
  <si>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</si>
  <si>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</si>
  <si>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</si>
  <si>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</si>
  <si>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</si>
  <si>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</si>
  <si>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</si>
  <si>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</si>
  <si>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</si>
  <si>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</si>
  <si>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</si>
  <si>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</si>
  <si>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</si>
  <si>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</si>
  <si>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</si>
  <si>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</si>
  <si>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</si>
  <si>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</si>
  <si>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</si>
  <si>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</si>
  <si>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</si>
  <si>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</si>
  <si>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</si>
  <si>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</si>
  <si>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</si>
  <si>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</si>
  <si>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</si>
  <si>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</si>
  <si>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</si>
  <si>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</si>
  <si>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</si>
  <si>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</si>
  <si>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</si>
  <si>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</si>
  <si>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</si>
  <si>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</si>
  <si>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</si>
  <si>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</si>
  <si>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</si>
  <si>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</si>
  <si>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</si>
  <si>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</si>
  <si>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</si>
  <si>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</si>
  <si>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</si>
  <si>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</si>
  <si>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</si>
  <si>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</si>
  <si>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</si>
  <si>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</si>
  <si>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</si>
  <si>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</si>
  <si>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</si>
  <si>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</si>
  <si>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</si>
  <si>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</si>
  <si>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</si>
  <si>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</si>
  <si>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</si>
  <si>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</si>
  <si>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</si>
  <si>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</si>
  <si>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</si>
  <si>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</si>
  <si>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</si>
  <si>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</si>
  <si>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</si>
  <si>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</si>
  <si>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</si>
  <si>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</si>
  <si>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</si>
  <si>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</si>
  <si>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</si>
  <si>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</si>
  <si>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January 1, 2022</t>
  </si>
  <si>
    <t xml:space="preserve">Base period: </t>
  </si>
  <si>
    <t>FY22Q2</t>
  </si>
  <si>
    <t>Average</t>
  </si>
  <si>
    <t xml:space="preserve">Prospective rate period: </t>
  </si>
  <si>
    <t>1/1/22 - 12/31/23</t>
  </si>
  <si>
    <t>Assumption for Rate Reviews that are to be promulgated  July 1, 2022</t>
  </si>
  <si>
    <t>FY22Q4</t>
  </si>
  <si>
    <t>7/1/22 - 6/30/24</t>
  </si>
  <si>
    <t>(FY23 and FY24)</t>
  </si>
  <si>
    <r>
      <t>Social Worker</t>
    </r>
    <r>
      <rPr>
        <sz val="11"/>
        <rFont val="Arial"/>
        <family val="2"/>
      </rPr>
      <t xml:space="preserve"> (30% LICSWs, 40% LCSWs, 30% LSW)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</si>
</sst>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\$#,##0"/>
    <numFmt numFmtId="168" formatCode="0.0"/>
    <numFmt numFmtId="169" formatCode="0.0%"/>
    <numFmt numFmtId="170" formatCode="_(* #,##0_);_(* \(#,##0\);_(* &quot;-&quot;??_);_(@_)"/>
    <numFmt numFmtId="171" formatCode="0.00000"/>
    <numFmt numFmtId="172" formatCode="\$#,##0.00"/>
    <numFmt numFmtId="173" formatCode="&quot;$&quot;#,##0.000_);\(&quot;$&quot;#,##0.000\)"/>
    <numFmt numFmtId="174" formatCode="0.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20"/>
      <color rgb="FFFF0000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i/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6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30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u/>
      <sz val="16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0"/>
      <color theme="1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u/>
      <sz val="16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6" fillId="0" borderId="0"/>
    <xf numFmtId="0" fontId="10" fillId="0" borderId="0"/>
    <xf numFmtId="0" fontId="10" fillId="0" borderId="0"/>
    <xf numFmtId="44" fontId="34" fillId="0" borderId="0" applyFont="0" applyFill="0" applyBorder="0" applyAlignment="0" applyProtection="0"/>
    <xf numFmtId="0" fontId="10" fillId="0" borderId="0"/>
    <xf numFmtId="0" fontId="10" fillId="0" borderId="0"/>
    <xf numFmtId="0" fontId="51" fillId="0" borderId="0"/>
  </cellStyleXfs>
  <cellXfs count="438">
    <xf numFmtId="0" fontId="0" fillId="0" borderId="0" xfId="0"/>
    <xf numFmtId="0" fontId="1" fillId="0" borderId="0" xfId="4" applyFont="1"/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" fillId="0" borderId="0" xfId="4"/>
    <xf numFmtId="0" fontId="1" fillId="0" borderId="0" xfId="4" applyAlignment="1">
      <alignment wrapText="1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164" fontId="7" fillId="0" borderId="0" xfId="4" applyNumberFormat="1" applyFont="1" applyAlignment="1">
      <alignment horizontal="left" vertical="top"/>
    </xf>
    <xf numFmtId="0" fontId="8" fillId="0" borderId="0" xfId="4" applyFont="1"/>
    <xf numFmtId="0" fontId="8" fillId="0" borderId="0" xfId="4" applyFont="1" applyAlignment="1">
      <alignment wrapText="1"/>
    </xf>
    <xf numFmtId="0" fontId="7" fillId="0" borderId="0" xfId="4" applyFont="1"/>
    <xf numFmtId="9" fontId="7" fillId="0" borderId="0" xfId="4" applyNumberFormat="1" applyFont="1" applyAlignment="1">
      <alignment horizontal="center" wrapText="1"/>
    </xf>
    <xf numFmtId="9" fontId="7" fillId="0" borderId="0" xfId="4" applyNumberFormat="1" applyFont="1" applyAlignment="1">
      <alignment horizontal="center"/>
    </xf>
    <xf numFmtId="0" fontId="7" fillId="0" borderId="0" xfId="4" applyFont="1" applyAlignment="1">
      <alignment horizontal="left" wrapText="1"/>
    </xf>
    <xf numFmtId="0" fontId="8" fillId="0" borderId="1" xfId="4" applyFont="1" applyBorder="1"/>
    <xf numFmtId="165" fontId="8" fillId="0" borderId="2" xfId="4" applyNumberFormat="1" applyFont="1" applyBorder="1" applyAlignment="1">
      <alignment horizontal="center"/>
    </xf>
    <xf numFmtId="9" fontId="8" fillId="0" borderId="2" xfId="5" applyFont="1" applyBorder="1" applyAlignment="1">
      <alignment horizontal="center"/>
    </xf>
    <xf numFmtId="0" fontId="8" fillId="0" borderId="3" xfId="4" applyFont="1" applyBorder="1" applyAlignment="1">
      <alignment horizontal="left" vertical="top" wrapText="1"/>
    </xf>
    <xf numFmtId="0" fontId="8" fillId="0" borderId="4" xfId="4" applyFont="1" applyBorder="1" applyAlignment="1">
      <alignment horizontal="left" vertical="center" wrapText="1"/>
    </xf>
    <xf numFmtId="165" fontId="1" fillId="0" borderId="5" xfId="4" applyNumberFormat="1" applyBorder="1"/>
    <xf numFmtId="165" fontId="1" fillId="0" borderId="0" xfId="4" applyNumberFormat="1"/>
    <xf numFmtId="0" fontId="8" fillId="0" borderId="6" xfId="4" applyFont="1" applyBorder="1"/>
    <xf numFmtId="166" fontId="8" fillId="0" borderId="7" xfId="4" applyNumberFormat="1" applyFont="1" applyFill="1" applyBorder="1" applyAlignment="1">
      <alignment horizontal="center"/>
    </xf>
    <xf numFmtId="166" fontId="8" fillId="0" borderId="7" xfId="4" applyNumberFormat="1" applyFont="1" applyBorder="1" applyAlignment="1">
      <alignment horizontal="center"/>
    </xf>
    <xf numFmtId="9" fontId="8" fillId="0" borderId="8" xfId="5" applyFont="1" applyBorder="1" applyAlignment="1">
      <alignment horizontal="center"/>
    </xf>
    <xf numFmtId="0" fontId="8" fillId="0" borderId="7" xfId="4" applyFont="1" applyBorder="1" applyAlignment="1">
      <alignment horizontal="left" vertical="top" wrapText="1"/>
    </xf>
    <xf numFmtId="0" fontId="8" fillId="0" borderId="9" xfId="4" applyFont="1" applyBorder="1" applyAlignment="1">
      <alignment horizontal="left" vertical="center" wrapText="1"/>
    </xf>
    <xf numFmtId="166" fontId="1" fillId="0" borderId="10" xfId="4" applyNumberFormat="1" applyBorder="1"/>
    <xf numFmtId="165" fontId="8" fillId="0" borderId="2" xfId="4" applyNumberFormat="1" applyFont="1" applyFill="1" applyBorder="1" applyAlignment="1">
      <alignment horizontal="center"/>
    </xf>
    <xf numFmtId="0" fontId="8" fillId="0" borderId="3" xfId="4" applyFont="1" applyBorder="1"/>
    <xf numFmtId="0" fontId="8" fillId="0" borderId="11" xfId="4" applyFont="1" applyBorder="1"/>
    <xf numFmtId="166" fontId="8" fillId="0" borderId="0" xfId="4" applyNumberFormat="1" applyFont="1" applyFill="1" applyBorder="1" applyAlignment="1">
      <alignment horizontal="center"/>
    </xf>
    <xf numFmtId="166" fontId="8" fillId="0" borderId="0" xfId="4" applyNumberFormat="1" applyFont="1" applyBorder="1" applyAlignment="1">
      <alignment horizontal="center"/>
    </xf>
    <xf numFmtId="9" fontId="8" fillId="0" borderId="12" xfId="5" applyFont="1" applyBorder="1" applyAlignment="1">
      <alignment horizontal="center"/>
    </xf>
    <xf numFmtId="0" fontId="8" fillId="0" borderId="0" xfId="4" applyFont="1" applyBorder="1"/>
    <xf numFmtId="0" fontId="8" fillId="0" borderId="13" xfId="4" applyFont="1" applyBorder="1" applyAlignment="1">
      <alignment horizontal="left" vertical="center" wrapText="1"/>
    </xf>
    <xf numFmtId="0" fontId="8" fillId="0" borderId="3" xfId="4" applyFont="1" applyFill="1" applyBorder="1"/>
    <xf numFmtId="165" fontId="2" fillId="0" borderId="0" xfId="4" applyNumberFormat="1" applyFont="1"/>
    <xf numFmtId="0" fontId="8" fillId="0" borderId="7" xfId="4" applyFont="1" applyBorder="1"/>
    <xf numFmtId="165" fontId="1" fillId="0" borderId="5" xfId="4" applyNumberFormat="1" applyBorder="1" applyAlignment="1">
      <alignment horizontal="right" vertical="center"/>
    </xf>
    <xf numFmtId="165" fontId="1" fillId="0" borderId="10" xfId="4" applyNumberFormat="1" applyBorder="1" applyAlignment="1">
      <alignment horizontal="right" vertical="center"/>
    </xf>
    <xf numFmtId="0" fontId="8" fillId="0" borderId="1" xfId="4" applyFont="1" applyBorder="1" applyAlignment="1">
      <alignment wrapText="1"/>
    </xf>
    <xf numFmtId="0" fontId="8" fillId="0" borderId="6" xfId="4" applyFont="1" applyBorder="1" applyAlignment="1">
      <alignment wrapText="1"/>
    </xf>
    <xf numFmtId="166" fontId="1" fillId="0" borderId="14" xfId="4" applyNumberFormat="1" applyBorder="1"/>
    <xf numFmtId="165" fontId="8" fillId="0" borderId="3" xfId="4" applyNumberFormat="1" applyFont="1" applyFill="1" applyBorder="1" applyAlignment="1">
      <alignment horizontal="center"/>
    </xf>
    <xf numFmtId="166" fontId="8" fillId="0" borderId="3" xfId="4" applyNumberFormat="1" applyFont="1" applyBorder="1" applyAlignment="1">
      <alignment horizontal="center"/>
    </xf>
    <xf numFmtId="9" fontId="8" fillId="0" borderId="3" xfId="5" applyFont="1" applyBorder="1" applyAlignment="1">
      <alignment horizontal="center"/>
    </xf>
    <xf numFmtId="9" fontId="8" fillId="0" borderId="7" xfId="5" applyFont="1" applyBorder="1" applyAlignment="1">
      <alignment horizontal="center"/>
    </xf>
    <xf numFmtId="0" fontId="8" fillId="0" borderId="11" xfId="4" applyFont="1" applyFill="1" applyBorder="1"/>
    <xf numFmtId="165" fontId="8" fillId="0" borderId="0" xfId="4" applyNumberFormat="1" applyFont="1" applyFill="1" applyBorder="1" applyAlignment="1">
      <alignment horizontal="center"/>
    </xf>
    <xf numFmtId="9" fontId="8" fillId="0" borderId="0" xfId="5" applyFont="1" applyFill="1" applyBorder="1" applyAlignment="1">
      <alignment horizontal="center"/>
    </xf>
    <xf numFmtId="0" fontId="8" fillId="0" borderId="0" xfId="4" applyFont="1" applyFill="1" applyBorder="1"/>
    <xf numFmtId="0" fontId="8" fillId="0" borderId="4" xfId="4" applyFont="1" applyFill="1" applyBorder="1" applyAlignment="1">
      <alignment horizontal="left" vertical="center" wrapText="1"/>
    </xf>
    <xf numFmtId="166" fontId="1" fillId="0" borderId="14" xfId="4" applyNumberFormat="1" applyFill="1" applyBorder="1"/>
    <xf numFmtId="0" fontId="1" fillId="0" borderId="0" xfId="4" applyFill="1"/>
    <xf numFmtId="165" fontId="1" fillId="0" borderId="0" xfId="4" applyNumberFormat="1" applyFill="1"/>
    <xf numFmtId="0" fontId="8" fillId="0" borderId="6" xfId="4" applyFont="1" applyFill="1" applyBorder="1"/>
    <xf numFmtId="9" fontId="8" fillId="0" borderId="7" xfId="5" applyFont="1" applyFill="1" applyBorder="1" applyAlignment="1">
      <alignment horizontal="center"/>
    </xf>
    <xf numFmtId="0" fontId="8" fillId="0" borderId="7" xfId="4" applyFont="1" applyFill="1" applyBorder="1"/>
    <xf numFmtId="0" fontId="8" fillId="0" borderId="9" xfId="4" applyFont="1" applyFill="1" applyBorder="1" applyAlignment="1">
      <alignment horizontal="left" vertical="center" wrapText="1"/>
    </xf>
    <xf numFmtId="9" fontId="8" fillId="0" borderId="0" xfId="5" applyFont="1" applyBorder="1" applyAlignment="1">
      <alignment horizontal="center"/>
    </xf>
    <xf numFmtId="0" fontId="8" fillId="0" borderId="3" xfId="4" applyFont="1" applyBorder="1" applyAlignment="1">
      <alignment vertical="top" wrapText="1"/>
    </xf>
    <xf numFmtId="0" fontId="8" fillId="0" borderId="7" xfId="4" applyFont="1" applyBorder="1" applyAlignment="1">
      <alignment vertical="top" wrapText="1"/>
    </xf>
    <xf numFmtId="165" fontId="1" fillId="0" borderId="14" xfId="4" applyNumberFormat="1" applyBorder="1"/>
    <xf numFmtId="0" fontId="11" fillId="0" borderId="0" xfId="4" applyFont="1" applyAlignment="1">
      <alignment horizontal="right" wrapText="1"/>
    </xf>
    <xf numFmtId="166" fontId="11" fillId="0" borderId="0" xfId="4" applyNumberFormat="1" applyFont="1"/>
    <xf numFmtId="0" fontId="11" fillId="0" borderId="0" xfId="4" applyFont="1"/>
    <xf numFmtId="0" fontId="11" fillId="0" borderId="0" xfId="4" applyFont="1" applyAlignment="1">
      <alignment wrapText="1"/>
    </xf>
    <xf numFmtId="165" fontId="11" fillId="0" borderId="0" xfId="4" applyNumberFormat="1" applyFont="1"/>
    <xf numFmtId="0" fontId="11" fillId="0" borderId="0" xfId="4" applyFont="1" applyAlignment="1">
      <alignment horizontal="right"/>
    </xf>
    <xf numFmtId="10" fontId="11" fillId="0" borderId="0" xfId="3" applyNumberFormat="1" applyFont="1"/>
    <xf numFmtId="0" fontId="11" fillId="0" borderId="0" xfId="4" applyFont="1" applyFill="1" applyAlignment="1">
      <alignment horizontal="right"/>
    </xf>
    <xf numFmtId="9" fontId="11" fillId="0" borderId="0" xfId="3" applyNumberFormat="1" applyFont="1"/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167" fontId="13" fillId="0" borderId="15" xfId="0" applyNumberFormat="1" applyFont="1" applyBorder="1" applyAlignment="1">
      <alignment horizontal="center"/>
    </xf>
    <xf numFmtId="0" fontId="14" fillId="0" borderId="0" xfId="0" applyFont="1"/>
    <xf numFmtId="0" fontId="15" fillId="3" borderId="0" xfId="0" applyFont="1" applyFill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19" fillId="0" borderId="1" xfId="0" applyFont="1" applyBorder="1"/>
    <xf numFmtId="0" fontId="19" fillId="0" borderId="3" xfId="0" applyFont="1" applyFill="1" applyBorder="1" applyAlignment="1">
      <alignment horizontal="center"/>
    </xf>
    <xf numFmtId="167" fontId="19" fillId="0" borderId="3" xfId="0" applyNumberFormat="1" applyFont="1" applyBorder="1" applyAlignment="1">
      <alignment horizontal="center"/>
    </xf>
    <xf numFmtId="1" fontId="19" fillId="0" borderId="3" xfId="0" applyNumberFormat="1" applyFont="1" applyFill="1" applyBorder="1" applyAlignment="1">
      <alignment horizontal="left"/>
    </xf>
    <xf numFmtId="0" fontId="19" fillId="0" borderId="16" xfId="0" applyNumberFormat="1" applyFont="1" applyBorder="1" applyAlignment="1">
      <alignment horizontal="center"/>
    </xf>
    <xf numFmtId="0" fontId="14" fillId="0" borderId="17" xfId="0" applyFont="1" applyBorder="1"/>
    <xf numFmtId="0" fontId="17" fillId="3" borderId="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8" fillId="0" borderId="19" xfId="0" applyFont="1" applyBorder="1"/>
    <xf numFmtId="0" fontId="17" fillId="4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1" xfId="0" applyFont="1" applyBorder="1"/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168" fontId="21" fillId="0" borderId="13" xfId="0" applyNumberFormat="1" applyFont="1" applyBorder="1" applyAlignment="1">
      <alignment horizontal="center"/>
    </xf>
    <xf numFmtId="0" fontId="23" fillId="0" borderId="0" xfId="0" applyFont="1" applyBorder="1"/>
    <xf numFmtId="0" fontId="24" fillId="3" borderId="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0" fillId="0" borderId="0" xfId="0" applyBorder="1"/>
    <xf numFmtId="0" fontId="19" fillId="0" borderId="0" xfId="0" applyFont="1" applyAlignment="1">
      <alignment horizontal="left"/>
    </xf>
    <xf numFmtId="0" fontId="25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0" fontId="29" fillId="3" borderId="23" xfId="0" applyFont="1" applyFill="1" applyBorder="1" applyAlignment="1"/>
    <xf numFmtId="0" fontId="29" fillId="0" borderId="23" xfId="0" applyFont="1" applyFill="1" applyBorder="1" applyAlignment="1"/>
    <xf numFmtId="168" fontId="22" fillId="0" borderId="0" xfId="0" applyNumberFormat="1" applyFont="1" applyFill="1" applyBorder="1" applyAlignment="1">
      <alignment horizontal="right"/>
    </xf>
    <xf numFmtId="0" fontId="29" fillId="3" borderId="11" xfId="0" applyFont="1" applyFill="1" applyBorder="1" applyAlignment="1"/>
    <xf numFmtId="0" fontId="29" fillId="0" borderId="11" xfId="0" applyFont="1" applyFill="1" applyBorder="1" applyAlignment="1"/>
    <xf numFmtId="169" fontId="21" fillId="0" borderId="0" xfId="6" applyNumberFormat="1" applyFont="1" applyFill="1" applyBorder="1" applyAlignment="1">
      <alignment horizontal="center"/>
    </xf>
    <xf numFmtId="0" fontId="21" fillId="0" borderId="0" xfId="0" applyFont="1" applyBorder="1"/>
    <xf numFmtId="0" fontId="21" fillId="0" borderId="13" xfId="0" applyFont="1" applyBorder="1" applyAlignment="1">
      <alignment horizontal="center"/>
    </xf>
    <xf numFmtId="0" fontId="22" fillId="0" borderId="0" xfId="0" applyFont="1" applyBorder="1"/>
    <xf numFmtId="167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167" fontId="21" fillId="0" borderId="0" xfId="0" applyNumberFormat="1" applyFont="1" applyBorder="1"/>
    <xf numFmtId="6" fontId="21" fillId="0" borderId="0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6" fillId="3" borderId="11" xfId="0" applyFont="1" applyFill="1" applyBorder="1"/>
    <xf numFmtId="0" fontId="22" fillId="0" borderId="6" xfId="0" applyFont="1" applyBorder="1"/>
    <xf numFmtId="0" fontId="22" fillId="0" borderId="7" xfId="0" applyFont="1" applyBorder="1"/>
    <xf numFmtId="167" fontId="22" fillId="0" borderId="7" xfId="0" applyNumberFormat="1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22" fillId="0" borderId="11" xfId="0" applyFont="1" applyBorder="1"/>
    <xf numFmtId="167" fontId="21" fillId="0" borderId="0" xfId="0" applyNumberFormat="1" applyFont="1" applyBorder="1" applyAlignment="1">
      <alignment horizontal="right"/>
    </xf>
    <xf numFmtId="0" fontId="22" fillId="0" borderId="12" xfId="0" quotePrefix="1" applyNumberFormat="1" applyFont="1" applyBorder="1" applyAlignment="1">
      <alignment horizontal="center"/>
    </xf>
    <xf numFmtId="0" fontId="22" fillId="0" borderId="24" xfId="0" quotePrefix="1" applyNumberFormat="1" applyFont="1" applyBorder="1" applyAlignment="1">
      <alignment horizontal="center"/>
    </xf>
    <xf numFmtId="167" fontId="22" fillId="0" borderId="11" xfId="0" applyNumberFormat="1" applyFont="1" applyBorder="1"/>
    <xf numFmtId="167" fontId="21" fillId="0" borderId="11" xfId="0" applyNumberFormat="1" applyFont="1" applyBorder="1"/>
    <xf numFmtId="0" fontId="21" fillId="0" borderId="13" xfId="0" applyFont="1" applyBorder="1"/>
    <xf numFmtId="10" fontId="8" fillId="0" borderId="0" xfId="3" applyNumberFormat="1" applyFont="1"/>
    <xf numFmtId="0" fontId="29" fillId="0" borderId="11" xfId="0" applyFont="1" applyFill="1" applyBorder="1" applyAlignment="1">
      <alignment horizontal="right"/>
    </xf>
    <xf numFmtId="5" fontId="29" fillId="0" borderId="13" xfId="0" applyNumberFormat="1" applyFont="1" applyFill="1" applyBorder="1" applyAlignment="1">
      <alignment horizontal="right"/>
    </xf>
    <xf numFmtId="0" fontId="21" fillId="0" borderId="13" xfId="0" applyFont="1" applyFill="1" applyBorder="1"/>
    <xf numFmtId="10" fontId="21" fillId="0" borderId="0" xfId="0" applyNumberFormat="1" applyFont="1" applyFill="1" applyBorder="1"/>
    <xf numFmtId="0" fontId="22" fillId="0" borderId="13" xfId="0" applyFont="1" applyFill="1" applyBorder="1"/>
    <xf numFmtId="167" fontId="29" fillId="3" borderId="11" xfId="0" applyNumberFormat="1" applyFont="1" applyFill="1" applyBorder="1"/>
    <xf numFmtId="0" fontId="21" fillId="0" borderId="27" xfId="0" applyFont="1" applyBorder="1"/>
    <xf numFmtId="0" fontId="21" fillId="0" borderId="8" xfId="0" applyFont="1" applyBorder="1"/>
    <xf numFmtId="0" fontId="22" fillId="0" borderId="9" xfId="0" applyFont="1" applyFill="1" applyBorder="1"/>
    <xf numFmtId="168" fontId="29" fillId="3" borderId="11" xfId="0" applyNumberFormat="1" applyFont="1" applyFill="1" applyBorder="1"/>
    <xf numFmtId="0" fontId="10" fillId="0" borderId="0" xfId="0" applyFont="1" applyBorder="1"/>
    <xf numFmtId="0" fontId="31" fillId="0" borderId="0" xfId="0" applyFont="1" applyFill="1" applyBorder="1"/>
    <xf numFmtId="0" fontId="31" fillId="0" borderId="0" xfId="0" applyFont="1" applyBorder="1"/>
    <xf numFmtId="0" fontId="29" fillId="0" borderId="11" xfId="0" applyFont="1" applyFill="1" applyBorder="1"/>
    <xf numFmtId="0" fontId="29" fillId="3" borderId="11" xfId="0" applyFont="1" applyFill="1" applyBorder="1"/>
    <xf numFmtId="168" fontId="29" fillId="0" borderId="0" xfId="0" applyNumberFormat="1" applyFont="1" applyFill="1" applyBorder="1" applyAlignment="1">
      <alignment horizontal="center"/>
    </xf>
    <xf numFmtId="172" fontId="29" fillId="0" borderId="11" xfId="0" applyNumberFormat="1" applyFont="1" applyFill="1" applyBorder="1" applyAlignment="1"/>
    <xf numFmtId="9" fontId="29" fillId="0" borderId="0" xfId="0" applyNumberFormat="1" applyFont="1" applyFill="1" applyBorder="1" applyAlignment="1"/>
    <xf numFmtId="167" fontId="29" fillId="0" borderId="0" xfId="0" applyNumberFormat="1" applyFont="1" applyFill="1" applyBorder="1" applyAlignment="1"/>
    <xf numFmtId="2" fontId="29" fillId="0" borderId="0" xfId="8" applyNumberFormat="1" applyFont="1" applyFill="1" applyBorder="1" applyAlignment="1">
      <alignment horizontal="center"/>
    </xf>
    <xf numFmtId="44" fontId="29" fillId="0" borderId="13" xfId="8" applyFont="1" applyFill="1" applyBorder="1" applyAlignment="1">
      <alignment horizontal="right"/>
    </xf>
    <xf numFmtId="3" fontId="29" fillId="0" borderId="0" xfId="1" applyNumberFormat="1" applyFont="1" applyFill="1" applyBorder="1" applyAlignment="1">
      <alignment horizontal="center"/>
    </xf>
    <xf numFmtId="0" fontId="11" fillId="0" borderId="0" xfId="0" applyFont="1"/>
    <xf numFmtId="168" fontId="29" fillId="3" borderId="0" xfId="0" applyNumberFormat="1" applyFont="1" applyFill="1" applyBorder="1" applyAlignment="1">
      <alignment horizontal="center"/>
    </xf>
    <xf numFmtId="44" fontId="29" fillId="0" borderId="7" xfId="8" applyFont="1" applyFill="1" applyBorder="1" applyAlignment="1">
      <alignment horizontal="center"/>
    </xf>
    <xf numFmtId="10" fontId="1" fillId="0" borderId="0" xfId="3" applyNumberFormat="1" applyFont="1"/>
    <xf numFmtId="172" fontId="29" fillId="3" borderId="11" xfId="0" applyNumberFormat="1" applyFont="1" applyFill="1" applyBorder="1" applyAlignment="1"/>
    <xf numFmtId="9" fontId="29" fillId="3" borderId="0" xfId="0" applyNumberFormat="1" applyFont="1" applyFill="1" applyBorder="1" applyAlignment="1"/>
    <xf numFmtId="167" fontId="29" fillId="3" borderId="0" xfId="0" applyNumberFormat="1" applyFont="1" applyFill="1" applyBorder="1" applyAlignment="1"/>
    <xf numFmtId="2" fontId="29" fillId="3" borderId="0" xfId="8" applyNumberFormat="1" applyFont="1" applyFill="1" applyBorder="1" applyAlignment="1">
      <alignment horizontal="center"/>
    </xf>
    <xf numFmtId="44" fontId="29" fillId="3" borderId="13" xfId="8" applyFont="1" applyFill="1" applyBorder="1" applyAlignment="1">
      <alignment horizontal="right"/>
    </xf>
    <xf numFmtId="9" fontId="36" fillId="0" borderId="0" xfId="0" applyNumberFormat="1" applyFont="1" applyBorder="1" applyAlignment="1"/>
    <xf numFmtId="167" fontId="36" fillId="0" borderId="0" xfId="0" applyNumberFormat="1" applyFont="1" applyBorder="1" applyAlignment="1"/>
    <xf numFmtId="0" fontId="8" fillId="0" borderId="0" xfId="0" applyFont="1" applyFill="1" applyBorder="1"/>
    <xf numFmtId="6" fontId="8" fillId="0" borderId="0" xfId="0" applyNumberFormat="1" applyFont="1" applyFill="1" applyBorder="1" applyAlignment="1">
      <alignment horizontal="right"/>
    </xf>
    <xf numFmtId="0" fontId="32" fillId="0" borderId="0" xfId="0" applyFont="1"/>
    <xf numFmtId="3" fontId="29" fillId="3" borderId="0" xfId="1" applyNumberFormat="1" applyFont="1" applyFill="1" applyBorder="1" applyAlignment="1">
      <alignment horizontal="center"/>
    </xf>
    <xf numFmtId="0" fontId="33" fillId="3" borderId="13" xfId="0" applyFont="1" applyFill="1" applyBorder="1" applyAlignment="1">
      <alignment horizontal="right"/>
    </xf>
    <xf numFmtId="6" fontId="8" fillId="0" borderId="0" xfId="0" applyNumberFormat="1" applyFont="1" applyFill="1" applyBorder="1" applyAlignment="1">
      <alignment horizontal="center"/>
    </xf>
    <xf numFmtId="173" fontId="26" fillId="3" borderId="6" xfId="0" applyNumberFormat="1" applyFont="1" applyFill="1" applyBorder="1"/>
    <xf numFmtId="9" fontId="26" fillId="3" borderId="7" xfId="0" applyNumberFormat="1" applyFont="1" applyFill="1" applyBorder="1"/>
    <xf numFmtId="0" fontId="28" fillId="3" borderId="7" xfId="0" applyFont="1" applyFill="1" applyBorder="1" applyAlignment="1">
      <alignment horizontal="right"/>
    </xf>
    <xf numFmtId="44" fontId="29" fillId="3" borderId="7" xfId="8" applyFont="1" applyFill="1" applyBorder="1" applyAlignment="1">
      <alignment horizontal="center"/>
    </xf>
    <xf numFmtId="7" fontId="35" fillId="3" borderId="30" xfId="0" applyNumberFormat="1" applyFont="1" applyFill="1" applyBorder="1" applyAlignment="1">
      <alignment horizontal="right"/>
    </xf>
    <xf numFmtId="9" fontId="27" fillId="0" borderId="0" xfId="0" applyNumberFormat="1" applyFont="1" applyBorder="1"/>
    <xf numFmtId="0" fontId="25" fillId="0" borderId="0" xfId="0" applyFont="1" applyBorder="1" applyAlignment="1">
      <alignment horizontal="right"/>
    </xf>
    <xf numFmtId="10" fontId="11" fillId="0" borderId="0" xfId="3" applyNumberFormat="1" applyFont="1" applyBorder="1"/>
    <xf numFmtId="7" fontId="0" fillId="0" borderId="0" xfId="0" applyNumberFormat="1"/>
    <xf numFmtId="0" fontId="8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10" fontId="37" fillId="3" borderId="0" xfId="0" applyNumberFormat="1" applyFont="1" applyFill="1" applyBorder="1" applyAlignment="1">
      <alignment horizontal="right"/>
    </xf>
    <xf numFmtId="8" fontId="0" fillId="0" borderId="0" xfId="0" applyNumberFormat="1" applyBorder="1"/>
    <xf numFmtId="2" fontId="8" fillId="3" borderId="0" xfId="0" applyNumberFormat="1" applyFont="1" applyFill="1"/>
    <xf numFmtId="7" fontId="8" fillId="3" borderId="0" xfId="0" applyNumberFormat="1" applyFont="1" applyFill="1" applyBorder="1" applyAlignment="1">
      <alignment horizontal="right"/>
    </xf>
    <xf numFmtId="6" fontId="8" fillId="3" borderId="0" xfId="0" applyNumberFormat="1" applyFont="1" applyFill="1" applyBorder="1" applyAlignment="1">
      <alignment horizontal="center"/>
    </xf>
    <xf numFmtId="6" fontId="8" fillId="3" borderId="0" xfId="0" applyNumberFormat="1" applyFont="1" applyFill="1" applyBorder="1" applyAlignment="1">
      <alignment horizontal="right"/>
    </xf>
    <xf numFmtId="44" fontId="1" fillId="0" borderId="0" xfId="2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7" fillId="5" borderId="1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left"/>
    </xf>
    <xf numFmtId="0" fontId="0" fillId="0" borderId="0" xfId="0" applyFont="1"/>
    <xf numFmtId="0" fontId="38" fillId="0" borderId="11" xfId="0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0" fontId="38" fillId="0" borderId="13" xfId="0" applyFont="1" applyBorder="1" applyAlignment="1">
      <alignment horizontal="right"/>
    </xf>
    <xf numFmtId="0" fontId="8" fillId="0" borderId="13" xfId="0" applyFont="1" applyBorder="1"/>
    <xf numFmtId="0" fontId="0" fillId="0" borderId="0" xfId="0" applyBorder="1" applyAlignment="1">
      <alignment horizontal="left"/>
    </xf>
    <xf numFmtId="0" fontId="0" fillId="0" borderId="13" xfId="0" applyBorder="1"/>
    <xf numFmtId="6" fontId="8" fillId="0" borderId="11" xfId="0" applyNumberFormat="1" applyFont="1" applyBorder="1"/>
    <xf numFmtId="0" fontId="8" fillId="0" borderId="0" xfId="0" applyFont="1" applyBorder="1" applyAlignment="1">
      <alignment horizontal="center"/>
    </xf>
    <xf numFmtId="6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32" fillId="0" borderId="13" xfId="0" applyFont="1" applyBorder="1"/>
    <xf numFmtId="6" fontId="7" fillId="0" borderId="6" xfId="0" applyNumberFormat="1" applyFont="1" applyBorder="1"/>
    <xf numFmtId="0" fontId="8" fillId="0" borderId="7" xfId="0" applyFont="1" applyBorder="1" applyAlignment="1">
      <alignment horizontal="center"/>
    </xf>
    <xf numFmtId="6" fontId="7" fillId="0" borderId="9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31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6" fontId="7" fillId="0" borderId="11" xfId="0" applyNumberFormat="1" applyFont="1" applyBorder="1"/>
    <xf numFmtId="6" fontId="7" fillId="0" borderId="0" xfId="0" applyNumberFormat="1" applyFont="1" applyBorder="1" applyAlignment="1">
      <alignment horizontal="right"/>
    </xf>
    <xf numFmtId="10" fontId="1" fillId="0" borderId="0" xfId="3" applyNumberFormat="1" applyFont="1" applyBorder="1"/>
    <xf numFmtId="165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right"/>
    </xf>
    <xf numFmtId="44" fontId="0" fillId="0" borderId="0" xfId="0" applyNumberFormat="1"/>
    <xf numFmtId="9" fontId="1" fillId="0" borderId="0" xfId="3" applyFont="1"/>
    <xf numFmtId="0" fontId="2" fillId="0" borderId="0" xfId="0" applyFont="1" applyAlignment="1">
      <alignment wrapText="1"/>
    </xf>
    <xf numFmtId="44" fontId="0" fillId="0" borderId="32" xfId="0" applyNumberFormat="1" applyBorder="1"/>
    <xf numFmtId="44" fontId="0" fillId="6" borderId="33" xfId="0" applyNumberFormat="1" applyFill="1" applyBorder="1"/>
    <xf numFmtId="44" fontId="0" fillId="7" borderId="33" xfId="0" applyNumberFormat="1" applyFill="1" applyBorder="1"/>
    <xf numFmtId="44" fontId="0" fillId="0" borderId="33" xfId="0" applyNumberFormat="1" applyBorder="1"/>
    <xf numFmtId="44" fontId="0" fillId="8" borderId="33" xfId="0" applyNumberFormat="1" applyFill="1" applyBorder="1"/>
    <xf numFmtId="44" fontId="0" fillId="0" borderId="33" xfId="0" applyNumberFormat="1" applyFill="1" applyBorder="1"/>
    <xf numFmtId="44" fontId="0" fillId="9" borderId="33" xfId="0" applyNumberFormat="1" applyFill="1" applyBorder="1"/>
    <xf numFmtId="44" fontId="0" fillId="0" borderId="34" xfId="0" applyNumberFormat="1" applyBorder="1"/>
    <xf numFmtId="0" fontId="0" fillId="0" borderId="35" xfId="0" applyBorder="1"/>
    <xf numFmtId="0" fontId="0" fillId="10" borderId="35" xfId="0" applyFill="1" applyBorder="1"/>
    <xf numFmtId="0" fontId="0" fillId="0" borderId="1" xfId="0" applyBorder="1"/>
    <xf numFmtId="0" fontId="0" fillId="0" borderId="36" xfId="0" applyBorder="1"/>
    <xf numFmtId="0" fontId="0" fillId="11" borderId="36" xfId="0" applyFill="1" applyBorder="1"/>
    <xf numFmtId="9" fontId="1" fillId="0" borderId="4" xfId="3" applyFont="1" applyBorder="1"/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5" xfId="0" applyBorder="1" applyAlignment="1">
      <alignment wrapText="1"/>
    </xf>
    <xf numFmtId="0" fontId="0" fillId="10" borderId="35" xfId="0" applyFill="1" applyBorder="1" applyAlignment="1">
      <alignment wrapText="1"/>
    </xf>
    <xf numFmtId="0" fontId="0" fillId="0" borderId="39" xfId="0" applyBorder="1" applyAlignment="1">
      <alignment wrapText="1"/>
    </xf>
    <xf numFmtId="0" fontId="0" fillId="11" borderId="35" xfId="0" applyFill="1" applyBorder="1" applyAlignment="1">
      <alignment wrapText="1"/>
    </xf>
    <xf numFmtId="9" fontId="1" fillId="0" borderId="13" xfId="3" applyFont="1" applyBorder="1" applyAlignment="1">
      <alignment wrapText="1"/>
    </xf>
    <xf numFmtId="0" fontId="0" fillId="0" borderId="40" xfId="0" applyBorder="1"/>
    <xf numFmtId="0" fontId="0" fillId="0" borderId="41" xfId="0" applyBorder="1"/>
    <xf numFmtId="9" fontId="1" fillId="0" borderId="13" xfId="3" applyFont="1" applyBorder="1"/>
    <xf numFmtId="0" fontId="0" fillId="0" borderId="40" xfId="0" applyNumberFormat="1" applyBorder="1"/>
    <xf numFmtId="44" fontId="0" fillId="0" borderId="35" xfId="0" applyNumberFormat="1" applyBorder="1"/>
    <xf numFmtId="44" fontId="0" fillId="10" borderId="33" xfId="0" applyNumberFormat="1" applyFill="1" applyBorder="1"/>
    <xf numFmtId="44" fontId="0" fillId="0" borderId="40" xfId="0" applyNumberFormat="1" applyBorder="1"/>
    <xf numFmtId="169" fontId="1" fillId="0" borderId="13" xfId="3" applyNumberFormat="1" applyFont="1" applyBorder="1"/>
    <xf numFmtId="0" fontId="0" fillId="0" borderId="42" xfId="0" applyBorder="1"/>
    <xf numFmtId="0" fontId="0" fillId="0" borderId="0" xfId="0" applyNumberFormat="1"/>
    <xf numFmtId="44" fontId="0" fillId="0" borderId="37" xfId="0" applyNumberFormat="1" applyBorder="1"/>
    <xf numFmtId="0" fontId="0" fillId="0" borderId="39" xfId="0" applyBorder="1"/>
    <xf numFmtId="0" fontId="0" fillId="0" borderId="43" xfId="0" applyBorder="1"/>
    <xf numFmtId="44" fontId="0" fillId="0" borderId="44" xfId="0" applyNumberFormat="1" applyBorder="1"/>
    <xf numFmtId="169" fontId="1" fillId="0" borderId="9" xfId="3" applyNumberFormat="1" applyFont="1" applyBorder="1"/>
    <xf numFmtId="0" fontId="22" fillId="12" borderId="3" xfId="9" applyFont="1" applyFill="1" applyBorder="1"/>
    <xf numFmtId="0" fontId="19" fillId="12" borderId="4" xfId="9" applyFont="1" applyFill="1" applyBorder="1"/>
    <xf numFmtId="0" fontId="46" fillId="0" borderId="0" xfId="9"/>
    <xf numFmtId="0" fontId="19" fillId="12" borderId="0" xfId="9" applyFont="1" applyFill="1" applyBorder="1"/>
    <xf numFmtId="0" fontId="31" fillId="12" borderId="13" xfId="9" applyFont="1" applyFill="1" applyBorder="1"/>
    <xf numFmtId="0" fontId="47" fillId="12" borderId="7" xfId="9" applyFont="1" applyFill="1" applyBorder="1"/>
    <xf numFmtId="0" fontId="31" fillId="12" borderId="9" xfId="9" applyFont="1" applyFill="1" applyBorder="1"/>
    <xf numFmtId="0" fontId="31" fillId="0" borderId="0" xfId="9" applyFont="1"/>
    <xf numFmtId="0" fontId="48" fillId="13" borderId="0" xfId="10" applyFont="1" applyFill="1"/>
    <xf numFmtId="0" fontId="48" fillId="14" borderId="0" xfId="10" applyFont="1" applyFill="1"/>
    <xf numFmtId="0" fontId="48" fillId="15" borderId="0" xfId="10" applyFont="1" applyFill="1"/>
    <xf numFmtId="0" fontId="48" fillId="16" borderId="0" xfId="10" applyFont="1" applyFill="1"/>
    <xf numFmtId="0" fontId="48" fillId="17" borderId="0" xfId="9" applyFont="1" applyFill="1" applyAlignment="1">
      <alignment horizontal="center"/>
    </xf>
    <xf numFmtId="14" fontId="31" fillId="0" borderId="0" xfId="9" applyNumberFormat="1" applyFont="1"/>
    <xf numFmtId="174" fontId="46" fillId="0" borderId="0" xfId="9" applyNumberFormat="1"/>
    <xf numFmtId="2" fontId="46" fillId="0" borderId="0" xfId="9" applyNumberFormat="1"/>
    <xf numFmtId="0" fontId="31" fillId="0" borderId="0" xfId="11" applyFont="1"/>
    <xf numFmtId="0" fontId="10" fillId="0" borderId="0" xfId="11"/>
    <xf numFmtId="0" fontId="49" fillId="0" borderId="0" xfId="11" applyFont="1"/>
    <xf numFmtId="0" fontId="20" fillId="0" borderId="0" xfId="11" applyFont="1"/>
    <xf numFmtId="0" fontId="10" fillId="0" borderId="45" xfId="11" applyBorder="1"/>
    <xf numFmtId="0" fontId="10" fillId="0" borderId="12" xfId="11" applyBorder="1"/>
    <xf numFmtId="0" fontId="10" fillId="0" borderId="46" xfId="11" applyBorder="1"/>
    <xf numFmtId="0" fontId="10" fillId="0" borderId="19" xfId="11" applyBorder="1"/>
    <xf numFmtId="0" fontId="10" fillId="0" borderId="0" xfId="11" applyBorder="1" applyAlignment="1">
      <alignment horizontal="right"/>
    </xf>
    <xf numFmtId="0" fontId="10" fillId="0" borderId="0" xfId="11" applyBorder="1"/>
    <xf numFmtId="0" fontId="10" fillId="0" borderId="47" xfId="11" applyBorder="1"/>
    <xf numFmtId="168" fontId="46" fillId="0" borderId="0" xfId="9" applyNumberFormat="1"/>
    <xf numFmtId="0" fontId="50" fillId="0" borderId="47" xfId="11" applyFont="1" applyBorder="1" applyAlignment="1">
      <alignment horizontal="center"/>
    </xf>
    <xf numFmtId="174" fontId="46" fillId="0" borderId="48" xfId="9" applyNumberFormat="1" applyBorder="1"/>
    <xf numFmtId="0" fontId="10" fillId="0" borderId="49" xfId="11" applyBorder="1"/>
    <xf numFmtId="174" fontId="10" fillId="0" borderId="47" xfId="11" applyNumberFormat="1" applyBorder="1" applyAlignment="1">
      <alignment horizontal="center"/>
    </xf>
    <xf numFmtId="0" fontId="10" fillId="0" borderId="47" xfId="11" applyBorder="1" applyAlignment="1">
      <alignment horizontal="center"/>
    </xf>
    <xf numFmtId="0" fontId="10" fillId="0" borderId="19" xfId="11" applyBorder="1" applyAlignment="1">
      <alignment horizontal="right"/>
    </xf>
    <xf numFmtId="0" fontId="10" fillId="0" borderId="0" xfId="11" applyBorder="1" applyAlignment="1">
      <alignment horizontal="right"/>
    </xf>
    <xf numFmtId="174" fontId="46" fillId="0" borderId="50" xfId="9" applyNumberFormat="1" applyBorder="1"/>
    <xf numFmtId="0" fontId="31" fillId="2" borderId="0" xfId="11" applyFont="1" applyFill="1" applyBorder="1" applyAlignment="1">
      <alignment horizontal="right"/>
    </xf>
    <xf numFmtId="10" fontId="31" fillId="2" borderId="47" xfId="5" applyNumberFormat="1" applyFont="1" applyFill="1" applyBorder="1" applyAlignment="1">
      <alignment horizontal="center"/>
    </xf>
    <xf numFmtId="0" fontId="10" fillId="0" borderId="51" xfId="11" applyBorder="1"/>
    <xf numFmtId="0" fontId="10" fillId="0" borderId="21" xfId="11" applyBorder="1"/>
    <xf numFmtId="0" fontId="10" fillId="0" borderId="25" xfId="11" applyBorder="1"/>
    <xf numFmtId="0" fontId="10" fillId="0" borderId="0" xfId="0" applyFont="1" applyAlignment="1">
      <alignment horizontal="center"/>
    </xf>
    <xf numFmtId="0" fontId="36" fillId="0" borderId="0" xfId="0" applyFont="1" applyBorder="1"/>
    <xf numFmtId="0" fontId="52" fillId="3" borderId="11" xfId="0" applyFont="1" applyFill="1" applyBorder="1"/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right"/>
    </xf>
    <xf numFmtId="0" fontId="53" fillId="0" borderId="0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5" fillId="0" borderId="0" xfId="0" applyFont="1"/>
    <xf numFmtId="0" fontId="52" fillId="0" borderId="11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right"/>
    </xf>
    <xf numFmtId="0" fontId="54" fillId="3" borderId="20" xfId="0" applyFont="1" applyFill="1" applyBorder="1"/>
    <xf numFmtId="0" fontId="54" fillId="3" borderId="21" xfId="0" applyFont="1" applyFill="1" applyBorder="1"/>
    <xf numFmtId="0" fontId="54" fillId="3" borderId="21" xfId="0" applyFont="1" applyFill="1" applyBorder="1" applyAlignment="1">
      <alignment horizontal="center"/>
    </xf>
    <xf numFmtId="0" fontId="54" fillId="3" borderId="22" xfId="0" applyFont="1" applyFill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53" fillId="0" borderId="0" xfId="0" applyFont="1"/>
    <xf numFmtId="0" fontId="54" fillId="0" borderId="20" xfId="0" applyFont="1" applyFill="1" applyBorder="1"/>
    <xf numFmtId="0" fontId="54" fillId="0" borderId="21" xfId="0" applyFont="1" applyFill="1" applyBorder="1"/>
    <xf numFmtId="0" fontId="54" fillId="0" borderId="21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right"/>
    </xf>
    <xf numFmtId="6" fontId="29" fillId="3" borderId="0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/>
    </xf>
    <xf numFmtId="5" fontId="29" fillId="3" borderId="13" xfId="0" applyNumberFormat="1" applyFont="1" applyFill="1" applyBorder="1" applyAlignment="1">
      <alignment horizontal="right"/>
    </xf>
    <xf numFmtId="6" fontId="36" fillId="0" borderId="0" xfId="0" applyNumberFormat="1" applyFont="1" applyAlignment="1">
      <alignment horizontal="center"/>
    </xf>
    <xf numFmtId="6" fontId="29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36" fillId="0" borderId="0" xfId="0" applyNumberFormat="1" applyFont="1" applyBorder="1" applyAlignment="1">
      <alignment horizontal="center"/>
    </xf>
    <xf numFmtId="0" fontId="54" fillId="3" borderId="0" xfId="0" applyFont="1" applyFill="1" applyBorder="1"/>
    <xf numFmtId="0" fontId="54" fillId="0" borderId="0" xfId="0" applyFont="1" applyFill="1" applyBorder="1"/>
    <xf numFmtId="0" fontId="10" fillId="0" borderId="0" xfId="0" applyFont="1" applyBorder="1" applyAlignment="1">
      <alignment horizontal="center"/>
    </xf>
    <xf numFmtId="10" fontId="36" fillId="0" borderId="0" xfId="3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170" fontId="21" fillId="0" borderId="0" xfId="1" applyNumberFormat="1" applyFont="1" applyFill="1" applyBorder="1" applyAlignment="1">
      <alignment horizontal="center"/>
    </xf>
    <xf numFmtId="166" fontId="21" fillId="0" borderId="0" xfId="0" applyNumberFormat="1" applyFont="1" applyFill="1"/>
    <xf numFmtId="0" fontId="29" fillId="3" borderId="20" xfId="0" applyFont="1" applyFill="1" applyBorder="1"/>
    <xf numFmtId="6" fontId="29" fillId="3" borderId="21" xfId="0" applyNumberFormat="1" applyFont="1" applyFill="1" applyBorder="1" applyAlignment="1">
      <alignment horizontal="center"/>
    </xf>
    <xf numFmtId="4" fontId="29" fillId="3" borderId="21" xfId="0" applyNumberFormat="1" applyFont="1" applyFill="1" applyBorder="1" applyAlignment="1">
      <alignment horizontal="center"/>
    </xf>
    <xf numFmtId="5" fontId="29" fillId="3" borderId="22" xfId="0" applyNumberFormat="1" applyFont="1" applyFill="1" applyBorder="1" applyAlignment="1">
      <alignment horizontal="right"/>
    </xf>
    <xf numFmtId="0" fontId="29" fillId="0" borderId="20" xfId="0" applyFont="1" applyFill="1" applyBorder="1"/>
    <xf numFmtId="6" fontId="29" fillId="0" borderId="21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5" fontId="29" fillId="0" borderId="22" xfId="0" applyNumberFormat="1" applyFont="1" applyFill="1" applyBorder="1" applyAlignment="1">
      <alignment horizontal="right"/>
    </xf>
    <xf numFmtId="8" fontId="21" fillId="0" borderId="0" xfId="7" applyNumberFormat="1" applyFont="1" applyFill="1" applyBorder="1"/>
    <xf numFmtId="166" fontId="21" fillId="0" borderId="0" xfId="0" applyNumberFormat="1" applyFont="1"/>
    <xf numFmtId="0" fontId="29" fillId="3" borderId="20" xfId="0" applyFont="1" applyFill="1" applyBorder="1" applyAlignment="1">
      <alignment horizontal="right"/>
    </xf>
    <xf numFmtId="42" fontId="29" fillId="3" borderId="25" xfId="0" applyNumberFormat="1" applyFont="1" applyFill="1" applyBorder="1"/>
    <xf numFmtId="42" fontId="36" fillId="0" borderId="0" xfId="0" applyNumberFormat="1" applyFont="1" applyBorder="1"/>
    <xf numFmtId="0" fontId="29" fillId="0" borderId="20" xfId="0" applyFont="1" applyFill="1" applyBorder="1" applyAlignment="1">
      <alignment horizontal="right"/>
    </xf>
    <xf numFmtId="42" fontId="29" fillId="0" borderId="25" xfId="0" applyNumberFormat="1" applyFont="1" applyFill="1" applyBorder="1"/>
    <xf numFmtId="7" fontId="21" fillId="0" borderId="0" xfId="7" applyNumberFormat="1" applyFont="1" applyFill="1" applyBorder="1"/>
    <xf numFmtId="10" fontId="29" fillId="3" borderId="0" xfId="0" applyNumberFormat="1" applyFont="1" applyFill="1" applyBorder="1" applyAlignment="1">
      <alignment horizontal="center"/>
    </xf>
    <xf numFmtId="44" fontId="54" fillId="3" borderId="0" xfId="0" applyNumberFormat="1" applyFont="1" applyFill="1" applyBorder="1" applyAlignment="1">
      <alignment horizontal="center"/>
    </xf>
    <xf numFmtId="42" fontId="54" fillId="3" borderId="13" xfId="0" applyNumberFormat="1" applyFont="1" applyFill="1" applyBorder="1" applyAlignment="1">
      <alignment horizontal="right"/>
    </xf>
    <xf numFmtId="44" fontId="36" fillId="0" borderId="0" xfId="2" applyFont="1" applyAlignment="1">
      <alignment horizontal="center"/>
    </xf>
    <xf numFmtId="10" fontId="29" fillId="0" borderId="0" xfId="0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center"/>
    </xf>
    <xf numFmtId="0" fontId="36" fillId="0" borderId="11" xfId="0" applyFont="1" applyBorder="1"/>
    <xf numFmtId="10" fontId="29" fillId="3" borderId="21" xfId="0" applyNumberFormat="1" applyFont="1" applyFill="1" applyBorder="1" applyAlignment="1">
      <alignment horizontal="center"/>
    </xf>
    <xf numFmtId="44" fontId="54" fillId="3" borderId="21" xfId="0" applyNumberFormat="1" applyFont="1" applyFill="1" applyBorder="1" applyAlignment="1">
      <alignment horizontal="center"/>
    </xf>
    <xf numFmtId="10" fontId="36" fillId="0" borderId="0" xfId="0" applyNumberFormat="1" applyFont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/>
    </xf>
    <xf numFmtId="44" fontId="54" fillId="0" borderId="21" xfId="0" applyNumberFormat="1" applyFont="1" applyFill="1" applyBorder="1" applyAlignment="1">
      <alignment horizontal="center"/>
    </xf>
    <xf numFmtId="9" fontId="21" fillId="0" borderId="0" xfId="0" applyNumberFormat="1" applyFont="1"/>
    <xf numFmtId="0" fontId="29" fillId="3" borderId="21" xfId="0" applyFont="1" applyFill="1" applyBorder="1"/>
    <xf numFmtId="0" fontId="29" fillId="3" borderId="21" xfId="0" applyFont="1" applyFill="1" applyBorder="1" applyAlignment="1">
      <alignment horizontal="center"/>
    </xf>
    <xf numFmtId="5" fontId="29" fillId="3" borderId="26" xfId="0" applyNumberFormat="1" applyFont="1" applyFill="1" applyBorder="1" applyAlignment="1">
      <alignment horizontal="right"/>
    </xf>
    <xf numFmtId="0" fontId="29" fillId="0" borderId="21" xfId="0" applyFont="1" applyFill="1" applyBorder="1"/>
    <xf numFmtId="0" fontId="29" fillId="0" borderId="21" xfId="0" applyFont="1" applyFill="1" applyBorder="1" applyAlignment="1">
      <alignment horizontal="center"/>
    </xf>
    <xf numFmtId="5" fontId="29" fillId="0" borderId="26" xfId="0" applyNumberFormat="1" applyFont="1" applyFill="1" applyBorder="1" applyAlignment="1">
      <alignment horizontal="right"/>
    </xf>
    <xf numFmtId="8" fontId="29" fillId="3" borderId="0" xfId="0" applyNumberFormat="1" applyFont="1" applyFill="1" applyBorder="1" applyAlignment="1">
      <alignment horizontal="center"/>
    </xf>
    <xf numFmtId="5" fontId="29" fillId="3" borderId="24" xfId="0" applyNumberFormat="1" applyFont="1" applyFill="1" applyBorder="1" applyAlignment="1">
      <alignment horizontal="right"/>
    </xf>
    <xf numFmtId="10" fontId="36" fillId="0" borderId="0" xfId="0" applyNumberFormat="1" applyFont="1" applyAlignment="1">
      <alignment horizontal="center"/>
    </xf>
    <xf numFmtId="167" fontId="29" fillId="0" borderId="11" xfId="0" applyNumberFormat="1" applyFont="1" applyFill="1" applyBorder="1"/>
    <xf numFmtId="10" fontId="21" fillId="0" borderId="8" xfId="0" applyNumberFormat="1" applyFont="1" applyBorder="1"/>
    <xf numFmtId="10" fontId="22" fillId="0" borderId="8" xfId="6" applyNumberFormat="1" applyFont="1" applyFill="1" applyBorder="1"/>
    <xf numFmtId="44" fontId="29" fillId="3" borderId="0" xfId="0" applyNumberFormat="1" applyFont="1" applyFill="1" applyBorder="1" applyAlignment="1">
      <alignment horizontal="center"/>
    </xf>
    <xf numFmtId="10" fontId="10" fillId="0" borderId="0" xfId="6" applyNumberFormat="1" applyFont="1" applyFill="1" applyBorder="1"/>
    <xf numFmtId="166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right" vertical="center"/>
    </xf>
    <xf numFmtId="10" fontId="31" fillId="0" borderId="0" xfId="6" applyNumberFormat="1" applyFont="1" applyFill="1" applyBorder="1"/>
    <xf numFmtId="166" fontId="29" fillId="3" borderId="0" xfId="0" applyNumberFormat="1" applyFont="1" applyFill="1" applyBorder="1" applyAlignment="1">
      <alignment horizontal="center"/>
    </xf>
    <xf numFmtId="0" fontId="29" fillId="3" borderId="11" xfId="0" applyFont="1" applyFill="1" applyBorder="1" applyAlignment="1">
      <alignment horizontal="right" vertical="center"/>
    </xf>
    <xf numFmtId="0" fontId="54" fillId="0" borderId="28" xfId="0" applyFont="1" applyFill="1" applyBorder="1"/>
    <xf numFmtId="0" fontId="54" fillId="0" borderId="29" xfId="0" applyFont="1" applyFill="1" applyBorder="1"/>
    <xf numFmtId="0" fontId="54" fillId="0" borderId="29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right"/>
    </xf>
    <xf numFmtId="0" fontId="54" fillId="3" borderId="28" xfId="0" applyFont="1" applyFill="1" applyBorder="1"/>
    <xf numFmtId="0" fontId="54" fillId="3" borderId="29" xfId="0" applyFont="1" applyFill="1" applyBorder="1"/>
    <xf numFmtId="0" fontId="54" fillId="3" borderId="29" xfId="0" applyFont="1" applyFill="1" applyBorder="1" applyAlignment="1">
      <alignment horizontal="center"/>
    </xf>
    <xf numFmtId="10" fontId="29" fillId="0" borderId="0" xfId="0" applyNumberFormat="1" applyFont="1" applyFill="1" applyBorder="1"/>
    <xf numFmtId="0" fontId="29" fillId="3" borderId="24" xfId="0" applyFont="1" applyFill="1" applyBorder="1" applyAlignment="1">
      <alignment horizontal="right"/>
    </xf>
    <xf numFmtId="10" fontId="29" fillId="3" borderId="0" xfId="0" applyNumberFormat="1" applyFont="1" applyFill="1" applyBorder="1"/>
    <xf numFmtId="10" fontId="36" fillId="0" borderId="0" xfId="0" applyNumberFormat="1" applyFont="1"/>
    <xf numFmtId="5" fontId="29" fillId="3" borderId="13" xfId="2" applyNumberFormat="1" applyFont="1" applyFill="1" applyBorder="1" applyAlignment="1">
      <alignment horizontal="right"/>
    </xf>
    <xf numFmtId="10" fontId="29" fillId="0" borderId="0" xfId="3" applyNumberFormat="1" applyFont="1" applyFill="1" applyBorder="1" applyAlignment="1">
      <alignment horizontal="center"/>
    </xf>
    <xf numFmtId="171" fontId="29" fillId="3" borderId="0" xfId="0" applyNumberFormat="1" applyFont="1" applyFill="1" applyBorder="1" applyAlignment="1">
      <alignment horizontal="center"/>
    </xf>
    <xf numFmtId="10" fontId="10" fillId="0" borderId="0" xfId="0" applyNumberFormat="1" applyFont="1"/>
    <xf numFmtId="5" fontId="55" fillId="0" borderId="13" xfId="0" applyNumberFormat="1" applyFont="1" applyFill="1" applyBorder="1" applyAlignment="1">
      <alignment horizontal="right"/>
    </xf>
    <xf numFmtId="0" fontId="55" fillId="0" borderId="13" xfId="0" applyFont="1" applyFill="1" applyBorder="1" applyAlignment="1">
      <alignment horizontal="right"/>
    </xf>
    <xf numFmtId="0" fontId="56" fillId="0" borderId="0" xfId="0" applyFont="1"/>
    <xf numFmtId="5" fontId="55" fillId="3" borderId="13" xfId="0" applyNumberFormat="1" applyFont="1" applyFill="1" applyBorder="1" applyAlignment="1">
      <alignment horizontal="right"/>
    </xf>
    <xf numFmtId="173" fontId="29" fillId="0" borderId="6" xfId="0" applyNumberFormat="1" applyFont="1" applyFill="1" applyBorder="1"/>
    <xf numFmtId="9" fontId="29" fillId="0" borderId="7" xfId="0" applyNumberFormat="1" applyFont="1" applyFill="1" applyBorder="1"/>
    <xf numFmtId="0" fontId="54" fillId="0" borderId="7" xfId="0" applyFont="1" applyFill="1" applyBorder="1" applyAlignment="1">
      <alignment horizontal="right"/>
    </xf>
    <xf numFmtId="7" fontId="54" fillId="2" borderId="30" xfId="0" applyNumberFormat="1" applyFont="1" applyFill="1" applyBorder="1" applyAlignment="1">
      <alignment horizontal="right"/>
    </xf>
    <xf numFmtId="10" fontId="53" fillId="0" borderId="0" xfId="3" applyNumberFormat="1" applyFont="1"/>
    <xf numFmtId="2" fontId="57" fillId="0" borderId="0" xfId="0" applyNumberFormat="1" applyFont="1" applyFill="1" applyBorder="1"/>
    <xf numFmtId="0" fontId="57" fillId="0" borderId="0" xfId="0" applyFont="1" applyFill="1" applyBorder="1"/>
    <xf numFmtId="6" fontId="57" fillId="0" borderId="0" xfId="0" applyNumberFormat="1" applyFont="1" applyFill="1" applyBorder="1" applyAlignment="1">
      <alignment horizontal="right"/>
    </xf>
    <xf numFmtId="7" fontId="57" fillId="2" borderId="0" xfId="0" applyNumberFormat="1" applyFont="1" applyFill="1" applyBorder="1" applyAlignment="1">
      <alignment horizontal="right"/>
    </xf>
  </cellXfs>
  <cellStyles count="16">
    <cellStyle name="Comma" xfId="1" builtinId="3"/>
    <cellStyle name="Currency" xfId="2" builtinId="4"/>
    <cellStyle name="Currency 3" xfId="7"/>
    <cellStyle name="Currency 4" xfId="8"/>
    <cellStyle name="Currency 4 2" xfId="12"/>
    <cellStyle name="Normal" xfId="0" builtinId="0"/>
    <cellStyle name="Normal 2" xfId="13"/>
    <cellStyle name="Normal 3" xfId="14"/>
    <cellStyle name="Normal 4" xfId="11"/>
    <cellStyle name="Normal 5" xfId="4"/>
    <cellStyle name="Normal 6" xfId="9"/>
    <cellStyle name="Normal 6 2" xfId="10"/>
    <cellStyle name="Normal 7" xfId="15"/>
    <cellStyle name="Percent" xfId="3" builtinId="5"/>
    <cellStyle name="Percent 2" xfId="5"/>
    <cellStyle name="Percent 3" xfId="6"/>
  </cellStyles>
  <dxfs count="2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132</xdr:col>
      <xdr:colOff>358140</xdr:colOff>
      <xdr:row>2</xdr:row>
      <xdr:rowOff>15240</xdr:rowOff>
    </xdr:from>
    <xdr:to>
      <xdr:col>144</xdr:col>
      <xdr:colOff>510540</xdr:colOff>
      <xdr:row>42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0880" y="624840"/>
          <a:ext cx="7467600" cy="11452860"/>
        </a:xfrm>
        <a:prstGeom prst="rect">
          <a:avLst/>
        </a:prstGeom>
        <a:solidFill>
          <a:srgbClr val="BFBFB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6.%20BLS%20Analysis%20May2020%20for%20Ja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Early%20Intervention-%20CMR%20349\2022%20Rate%20Review\3.%20Proposal%20and%20Sign%20off\Website\EI%20Model%20FY23%206.22.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_M2020_dl"/>
      <sheetName val="Field Descriptions"/>
      <sheetName val="UpdateTime"/>
      <sheetName val="Filler"/>
      <sheetName val="Sheet1"/>
      <sheetName val="Management (2)"/>
      <sheetName val="Chart"/>
      <sheetName val="Chart (2)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16.791999999999998</v>
          </cell>
        </row>
        <row r="11">
          <cell r="G11">
            <v>17.260000000000002</v>
          </cell>
        </row>
        <row r="20">
          <cell r="G20">
            <v>21.736000000000001</v>
          </cell>
        </row>
      </sheetData>
      <sheetData sheetId="9">
        <row r="4">
          <cell r="G4">
            <v>21.814999999999998</v>
          </cell>
        </row>
        <row r="10">
          <cell r="G10">
            <v>26.16</v>
          </cell>
        </row>
      </sheetData>
      <sheetData sheetId="10">
        <row r="5">
          <cell r="G5">
            <v>30.59</v>
          </cell>
        </row>
        <row r="9">
          <cell r="G9">
            <v>40.57</v>
          </cell>
        </row>
      </sheetData>
      <sheetData sheetId="11">
        <row r="2">
          <cell r="G2">
            <v>28.8</v>
          </cell>
        </row>
        <row r="6">
          <cell r="G6">
            <v>43.41</v>
          </cell>
        </row>
        <row r="11">
          <cell r="G11">
            <v>59.6</v>
          </cell>
        </row>
      </sheetData>
      <sheetData sheetId="12">
        <row r="2">
          <cell r="G2">
            <v>33.46153846153846</v>
          </cell>
          <cell r="H2">
            <v>69600</v>
          </cell>
        </row>
      </sheetData>
      <sheetData sheetId="13">
        <row r="2">
          <cell r="E2">
            <v>31.99</v>
          </cell>
        </row>
        <row r="8">
          <cell r="E8">
            <v>34.022499999999994</v>
          </cell>
        </row>
        <row r="14">
          <cell r="E14">
            <v>36.380000000000003</v>
          </cell>
        </row>
        <row r="18">
          <cell r="E18">
            <v>37.751999999999995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Fall 2016 CAF"/>
      <sheetName val="Reg Rate Chart"/>
      <sheetName val="2016 Model"/>
      <sheetName val="Reg Rate Chart "/>
      <sheetName val="Sp17 CAF"/>
      <sheetName val="2018 Model "/>
      <sheetName val="Summary of positions"/>
      <sheetName val="Clean Data"/>
      <sheetName val="Copy of Source Data"/>
      <sheetName val="Model positions FTEs"/>
      <sheetName val="PT, OT, SP FTE variation"/>
      <sheetName val="CAF"/>
      <sheetName val="EI Consortium Model"/>
      <sheetName val="Surplus Deficit analysis FY14"/>
      <sheetName val="EI adjusted rates with 3.19%"/>
      <sheetName val="Fiscal impact related"/>
      <sheetName val="Sheet1"/>
      <sheetName val="Sheet3"/>
      <sheetName val="M2020 CHART"/>
      <sheetName val="BLS Therapies M2020"/>
      <sheetName val="2022Model "/>
      <sheetName val="2020 Model  (UFR) "/>
      <sheetName val="Rate List"/>
      <sheetName val="FY20 UFR BTL 3317"/>
      <sheetName val="CAF Spring 2021"/>
      <sheetName val="Fiscal Imp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">
          <cell r="BK27">
            <v>3.222120658135276E-2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0">
          <cell r="M10">
            <v>1</v>
          </cell>
        </row>
        <row r="11">
          <cell r="M11">
            <v>1.1599999999999999</v>
          </cell>
        </row>
        <row r="24">
          <cell r="M24">
            <v>1.0444444444444445</v>
          </cell>
        </row>
        <row r="26">
          <cell r="M26">
            <v>0.35555555555555557</v>
          </cell>
        </row>
        <row r="28">
          <cell r="M28">
            <v>0.1111111111111111</v>
          </cell>
        </row>
        <row r="32">
          <cell r="M32">
            <v>1.35</v>
          </cell>
        </row>
        <row r="33">
          <cell r="M33">
            <v>1.35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="80" zoomScaleNormal="80" workbookViewId="0">
      <selection activeCell="M13" sqref="M13"/>
    </sheetView>
  </sheetViews>
  <sheetFormatPr defaultRowHeight="14.4" x14ac:dyDescent="0.3"/>
  <cols>
    <col min="1" max="1" width="5.5546875" style="4" customWidth="1"/>
    <col min="2" max="2" width="58" style="4" customWidth="1"/>
    <col min="3" max="3" width="24.21875" style="4" customWidth="1"/>
    <col min="4" max="5" width="14.77734375" style="4" hidden="1" customWidth="1"/>
    <col min="6" max="6" width="61.44140625" style="4" customWidth="1"/>
    <col min="7" max="7" width="62.109375" style="5" customWidth="1"/>
    <col min="8" max="8" width="14.77734375" style="4" hidden="1" customWidth="1"/>
    <col min="9" max="9" width="0" style="4" hidden="1" customWidth="1"/>
    <col min="10" max="10" width="11" style="4" hidden="1" customWidth="1"/>
    <col min="11" max="11" width="0" style="4" hidden="1" customWidth="1"/>
    <col min="12" max="16384" width="8.88671875" style="4"/>
  </cols>
  <sheetData>
    <row r="1" spans="2:10" ht="21" x14ac:dyDescent="0.4">
      <c r="B1" s="1" t="s">
        <v>0</v>
      </c>
      <c r="C1" s="2" t="s">
        <v>1</v>
      </c>
      <c r="D1" s="2" t="s">
        <v>1</v>
      </c>
      <c r="E1" s="3"/>
    </row>
    <row r="2" spans="2:10" ht="21" x14ac:dyDescent="0.4">
      <c r="C2" s="6">
        <v>2020</v>
      </c>
      <c r="D2" s="7" t="s">
        <v>2</v>
      </c>
      <c r="E2" s="8"/>
    </row>
    <row r="3" spans="2:10" ht="21" x14ac:dyDescent="0.4">
      <c r="B3" s="9"/>
      <c r="C3" s="7" t="s">
        <v>3</v>
      </c>
      <c r="D3" s="7" t="s">
        <v>3</v>
      </c>
      <c r="E3" s="7"/>
      <c r="F3" s="10"/>
      <c r="G3" s="11"/>
    </row>
    <row r="4" spans="2:10" ht="19.2" customHeight="1" thickBot="1" x14ac:dyDescent="0.45">
      <c r="B4" s="12" t="s">
        <v>4</v>
      </c>
      <c r="C4" s="13" t="s">
        <v>5</v>
      </c>
      <c r="D4" s="14" t="s">
        <v>6</v>
      </c>
      <c r="E4" s="14" t="s">
        <v>7</v>
      </c>
      <c r="F4" s="12" t="s">
        <v>8</v>
      </c>
      <c r="G4" s="15" t="s">
        <v>9</v>
      </c>
      <c r="H4" s="8" t="s">
        <v>10</v>
      </c>
      <c r="J4" s="4" t="s">
        <v>11</v>
      </c>
    </row>
    <row r="5" spans="2:10" ht="31.2" customHeight="1" x14ac:dyDescent="0.4">
      <c r="B5" s="16" t="s">
        <v>12</v>
      </c>
      <c r="C5" s="17">
        <f>'[1]DC  CNA  DC III'!G7</f>
        <v>16.791999999999998</v>
      </c>
      <c r="D5" s="17">
        <v>15.48</v>
      </c>
      <c r="E5" s="18"/>
      <c r="F5" s="19" t="s">
        <v>13</v>
      </c>
      <c r="G5" s="20" t="s">
        <v>14</v>
      </c>
      <c r="H5" s="21">
        <f>H6/2080</f>
        <v>15.480288461538462</v>
      </c>
      <c r="J5" s="22">
        <f>C5-H5</f>
        <v>1.3117115384615357</v>
      </c>
    </row>
    <row r="6" spans="2:10" ht="31.2" customHeight="1" thickBot="1" x14ac:dyDescent="0.45">
      <c r="B6" s="23" t="s">
        <v>15</v>
      </c>
      <c r="C6" s="24">
        <f>C5*2080</f>
        <v>34927.359999999993</v>
      </c>
      <c r="D6" s="25">
        <f>D5*2080</f>
        <v>32198.400000000001</v>
      </c>
      <c r="E6" s="26">
        <f>(C6-D6)/D6</f>
        <v>8.4754521963824034E-2</v>
      </c>
      <c r="F6" s="27"/>
      <c r="G6" s="28"/>
      <c r="H6" s="29">
        <v>32199</v>
      </c>
      <c r="J6" s="22"/>
    </row>
    <row r="7" spans="2:10" ht="21" x14ac:dyDescent="0.4">
      <c r="B7" s="16" t="s">
        <v>16</v>
      </c>
      <c r="C7" s="30">
        <f>'[1]DC  CNA  DC III'!G20</f>
        <v>21.736000000000001</v>
      </c>
      <c r="D7" s="17">
        <v>19.96</v>
      </c>
      <c r="E7" s="18"/>
      <c r="F7" s="31" t="s">
        <v>17</v>
      </c>
      <c r="G7" s="20" t="s">
        <v>18</v>
      </c>
      <c r="H7" s="21">
        <f>H8/2080</f>
        <v>18.400480769230768</v>
      </c>
      <c r="J7" s="22">
        <f>C7-H7</f>
        <v>3.3355192307692327</v>
      </c>
    </row>
    <row r="8" spans="2:10" ht="21.6" thickBot="1" x14ac:dyDescent="0.45">
      <c r="B8" s="32" t="s">
        <v>19</v>
      </c>
      <c r="C8" s="33">
        <f>C7*2080</f>
        <v>45210.880000000005</v>
      </c>
      <c r="D8" s="34">
        <f>D7*2080</f>
        <v>41516.800000000003</v>
      </c>
      <c r="E8" s="35">
        <f>(C8-D8)/D8</f>
        <v>8.8977955911823683E-2</v>
      </c>
      <c r="F8" s="36" t="s">
        <v>20</v>
      </c>
      <c r="G8" s="37"/>
      <c r="H8" s="29">
        <v>38273</v>
      </c>
      <c r="J8" s="22"/>
    </row>
    <row r="9" spans="2:10" ht="21" x14ac:dyDescent="0.4">
      <c r="B9" s="16" t="s">
        <v>21</v>
      </c>
      <c r="C9" s="30">
        <f>'[1]DC  CNA  DC III'!G11</f>
        <v>17.260000000000002</v>
      </c>
      <c r="D9" s="17">
        <v>15.53</v>
      </c>
      <c r="E9" s="18"/>
      <c r="F9" s="38"/>
      <c r="G9" s="20" t="s">
        <v>22</v>
      </c>
      <c r="H9" s="21">
        <f>H10/2080</f>
        <v>20.43028846153846</v>
      </c>
      <c r="J9" s="39">
        <f>C9-H9</f>
        <v>-3.1702884615384583</v>
      </c>
    </row>
    <row r="10" spans="2:10" ht="21.6" thickBot="1" x14ac:dyDescent="0.45">
      <c r="B10" s="23" t="s">
        <v>23</v>
      </c>
      <c r="C10" s="24">
        <f>C9*2080</f>
        <v>35900.800000000003</v>
      </c>
      <c r="D10" s="25">
        <f>D9*2080</f>
        <v>32302.399999999998</v>
      </c>
      <c r="E10" s="26">
        <f>(C10-D10)/D10</f>
        <v>0.11139729555698664</v>
      </c>
      <c r="F10" s="40"/>
      <c r="G10" s="28"/>
      <c r="H10" s="29">
        <v>42495</v>
      </c>
      <c r="J10" s="22"/>
    </row>
    <row r="11" spans="2:10" ht="21" x14ac:dyDescent="0.4">
      <c r="B11" s="16" t="s">
        <v>24</v>
      </c>
      <c r="C11" s="30">
        <f>'[1]Case Social Worker.Manager'!G4</f>
        <v>21.814999999999998</v>
      </c>
      <c r="D11" s="17">
        <v>21.14</v>
      </c>
      <c r="E11" s="18"/>
      <c r="F11" s="31" t="s">
        <v>25</v>
      </c>
      <c r="G11" s="20" t="s">
        <v>26</v>
      </c>
      <c r="H11" s="41" t="s">
        <v>27</v>
      </c>
      <c r="J11" s="22"/>
    </row>
    <row r="12" spans="2:10" ht="21.6" thickBot="1" x14ac:dyDescent="0.45">
      <c r="B12" s="32" t="s">
        <v>28</v>
      </c>
      <c r="C12" s="33">
        <f>C11*2080</f>
        <v>45375.199999999997</v>
      </c>
      <c r="D12" s="34">
        <f>D11*2080</f>
        <v>43971.200000000004</v>
      </c>
      <c r="E12" s="35">
        <f>(C12-D12)/D12</f>
        <v>3.192999053926189E-2</v>
      </c>
      <c r="F12" s="36" t="s">
        <v>29</v>
      </c>
      <c r="G12" s="37"/>
      <c r="H12" s="42"/>
      <c r="J12" s="22"/>
    </row>
    <row r="13" spans="2:10" ht="42" x14ac:dyDescent="0.4">
      <c r="B13" s="43" t="s">
        <v>30</v>
      </c>
      <c r="C13" s="30">
        <f>'[1]Case Social Worker.Manager'!G10</f>
        <v>26.16</v>
      </c>
      <c r="D13" s="17">
        <v>25.32</v>
      </c>
      <c r="E13" s="18"/>
      <c r="F13" s="31" t="s">
        <v>31</v>
      </c>
      <c r="G13" s="20" t="s">
        <v>32</v>
      </c>
      <c r="H13" s="21">
        <f>H14/2080</f>
        <v>19.703365384615385</v>
      </c>
      <c r="J13" s="22">
        <f>C13-H13</f>
        <v>6.4566346153846155</v>
      </c>
    </row>
    <row r="14" spans="2:10" ht="42.6" thickBot="1" x14ac:dyDescent="0.45">
      <c r="B14" s="44" t="s">
        <v>33</v>
      </c>
      <c r="C14" s="24">
        <f>C13*2080</f>
        <v>54412.800000000003</v>
      </c>
      <c r="D14" s="25">
        <f>D13*2080</f>
        <v>52665.599999999999</v>
      </c>
      <c r="E14" s="26">
        <f>(C14-D14)/D14</f>
        <v>3.3175355450237053E-2</v>
      </c>
      <c r="F14" s="40" t="s">
        <v>34</v>
      </c>
      <c r="G14" s="28"/>
      <c r="H14" s="29">
        <v>40983</v>
      </c>
      <c r="J14" s="22"/>
    </row>
    <row r="15" spans="2:10" ht="21" x14ac:dyDescent="0.4">
      <c r="B15" s="16" t="s">
        <v>35</v>
      </c>
      <c r="C15" s="30">
        <f>[1]Nursing!G2</f>
        <v>28.8</v>
      </c>
      <c r="D15" s="17">
        <v>27.62</v>
      </c>
      <c r="E15" s="18"/>
      <c r="F15" s="31"/>
      <c r="G15" s="20" t="s">
        <v>36</v>
      </c>
      <c r="H15" s="45"/>
      <c r="J15" s="22"/>
    </row>
    <row r="16" spans="2:10" ht="21.6" thickBot="1" x14ac:dyDescent="0.45">
      <c r="B16" s="23" t="s">
        <v>37</v>
      </c>
      <c r="C16" s="24">
        <f>C15*2080</f>
        <v>59904</v>
      </c>
      <c r="D16" s="25">
        <f>D15*2080</f>
        <v>57449.599999999999</v>
      </c>
      <c r="E16" s="26">
        <f>(C16-D16)/D16</f>
        <v>4.2722664735698794E-2</v>
      </c>
      <c r="F16" s="40"/>
      <c r="G16" s="28"/>
      <c r="H16" s="45"/>
      <c r="J16" s="22"/>
    </row>
    <row r="17" spans="2:10" ht="21" x14ac:dyDescent="0.4">
      <c r="B17" s="16" t="s">
        <v>38</v>
      </c>
      <c r="C17" s="30">
        <f>[1]Clinical!G5</f>
        <v>30.59</v>
      </c>
      <c r="D17" s="17">
        <v>29.29</v>
      </c>
      <c r="E17" s="18"/>
      <c r="F17" s="31" t="s">
        <v>39</v>
      </c>
      <c r="G17" s="20" t="s">
        <v>40</v>
      </c>
      <c r="H17" s="21">
        <f>H18/2080</f>
        <v>27.190865384615385</v>
      </c>
      <c r="J17" s="22">
        <f>C17-H17</f>
        <v>3.3991346153846145</v>
      </c>
    </row>
    <row r="18" spans="2:10" ht="21.6" thickBot="1" x14ac:dyDescent="0.45">
      <c r="B18" s="23" t="s">
        <v>41</v>
      </c>
      <c r="C18" s="24">
        <f>C17*2080</f>
        <v>63627.199999999997</v>
      </c>
      <c r="D18" s="25">
        <f>D17*2080</f>
        <v>60923.199999999997</v>
      </c>
      <c r="E18" s="26">
        <f>(C18-D18)/D18</f>
        <v>4.4383748719699558E-2</v>
      </c>
      <c r="F18" s="40"/>
      <c r="G18" s="28"/>
      <c r="H18" s="29">
        <v>56557</v>
      </c>
      <c r="J18" s="22"/>
    </row>
    <row r="19" spans="2:10" ht="21" x14ac:dyDescent="0.4">
      <c r="B19" s="16" t="s">
        <v>42</v>
      </c>
      <c r="C19" s="46">
        <f>[1]Therapies!E2</f>
        <v>31.99</v>
      </c>
      <c r="D19" s="47"/>
      <c r="E19" s="48"/>
      <c r="F19" s="31"/>
      <c r="G19" s="20" t="s">
        <v>43</v>
      </c>
      <c r="H19" s="45"/>
      <c r="J19" s="22"/>
    </row>
    <row r="20" spans="2:10" ht="21.6" thickBot="1" x14ac:dyDescent="0.45">
      <c r="B20" s="23" t="s">
        <v>44</v>
      </c>
      <c r="C20" s="24">
        <f>C19*2080</f>
        <v>66539.199999999997</v>
      </c>
      <c r="D20" s="25"/>
      <c r="E20" s="49"/>
      <c r="F20" s="40"/>
      <c r="G20" s="28"/>
      <c r="H20" s="45"/>
      <c r="J20" s="22"/>
    </row>
    <row r="21" spans="2:10" s="56" customFormat="1" ht="21" x14ac:dyDescent="0.4">
      <c r="B21" s="50" t="s">
        <v>45</v>
      </c>
      <c r="C21" s="51">
        <f>[1]Management!G2</f>
        <v>33.46153846153846</v>
      </c>
      <c r="D21" s="33" t="s">
        <v>27</v>
      </c>
      <c r="E21" s="52"/>
      <c r="F21" s="53" t="s">
        <v>46</v>
      </c>
      <c r="G21" s="54" t="s">
        <v>47</v>
      </c>
      <c r="H21" s="55"/>
      <c r="J21" s="57"/>
    </row>
    <row r="22" spans="2:10" s="56" customFormat="1" ht="21.6" thickBot="1" x14ac:dyDescent="0.45">
      <c r="B22" s="58" t="s">
        <v>48</v>
      </c>
      <c r="C22" s="24">
        <f>[1]Management!H2</f>
        <v>69600</v>
      </c>
      <c r="D22" s="24" t="s">
        <v>27</v>
      </c>
      <c r="E22" s="59"/>
      <c r="F22" s="60" t="s">
        <v>49</v>
      </c>
      <c r="G22" s="61"/>
      <c r="H22" s="55"/>
      <c r="J22" s="57"/>
    </row>
    <row r="23" spans="2:10" ht="21" x14ac:dyDescent="0.4">
      <c r="B23" s="32" t="s">
        <v>50</v>
      </c>
      <c r="C23" s="51">
        <f>[1]Therapies!E8</f>
        <v>34.022499999999994</v>
      </c>
      <c r="D23" s="34"/>
      <c r="E23" s="62"/>
      <c r="F23" s="36" t="s">
        <v>51</v>
      </c>
      <c r="G23" s="20" t="s">
        <v>32</v>
      </c>
      <c r="H23" s="45"/>
      <c r="J23" s="22"/>
    </row>
    <row r="24" spans="2:10" ht="21.6" thickBot="1" x14ac:dyDescent="0.45">
      <c r="B24" s="23" t="s">
        <v>52</v>
      </c>
      <c r="C24" s="24">
        <f>C23*2080</f>
        <v>70766.799999999988</v>
      </c>
      <c r="D24" s="25"/>
      <c r="E24" s="49"/>
      <c r="F24" s="40"/>
      <c r="G24" s="28"/>
      <c r="H24" s="45"/>
      <c r="J24" s="22"/>
    </row>
    <row r="25" spans="2:10" ht="21" x14ac:dyDescent="0.4">
      <c r="B25" s="32" t="s">
        <v>53</v>
      </c>
      <c r="C25" s="51">
        <f>[1]Therapies!E14</f>
        <v>36.380000000000003</v>
      </c>
      <c r="D25" s="34"/>
      <c r="E25" s="62"/>
      <c r="F25" s="53" t="s">
        <v>54</v>
      </c>
      <c r="G25" s="20" t="s">
        <v>32</v>
      </c>
      <c r="H25" s="45"/>
      <c r="J25" s="22"/>
    </row>
    <row r="26" spans="2:10" ht="21.6" thickBot="1" x14ac:dyDescent="0.45">
      <c r="B26" s="23" t="s">
        <v>55</v>
      </c>
      <c r="C26" s="33">
        <f>C25*2080</f>
        <v>75670.400000000009</v>
      </c>
      <c r="D26" s="34"/>
      <c r="E26" s="62"/>
      <c r="F26" s="36"/>
      <c r="G26" s="28"/>
      <c r="H26" s="45"/>
      <c r="J26" s="22"/>
    </row>
    <row r="27" spans="2:10" ht="21" x14ac:dyDescent="0.4">
      <c r="B27" s="16" t="s">
        <v>56</v>
      </c>
      <c r="C27" s="30">
        <f>[1]Clinical!G9</f>
        <v>40.57</v>
      </c>
      <c r="D27" s="17">
        <v>40.06</v>
      </c>
      <c r="E27" s="18"/>
      <c r="F27" s="63" t="s">
        <v>57</v>
      </c>
      <c r="G27" s="20" t="s">
        <v>58</v>
      </c>
      <c r="H27" s="21">
        <f>H28/2080</f>
        <v>33.217788461538461</v>
      </c>
      <c r="J27" s="22">
        <f>C27-H27</f>
        <v>7.352211538461539</v>
      </c>
    </row>
    <row r="28" spans="2:10" ht="21.6" thickBot="1" x14ac:dyDescent="0.45">
      <c r="B28" s="23" t="s">
        <v>59</v>
      </c>
      <c r="C28" s="24">
        <f>C27*2080</f>
        <v>84385.600000000006</v>
      </c>
      <c r="D28" s="25">
        <f>D27*2080</f>
        <v>83324.800000000003</v>
      </c>
      <c r="E28" s="26">
        <f>(C28-D28)/D28</f>
        <v>1.2730903644533234E-2</v>
      </c>
      <c r="F28" s="64"/>
      <c r="G28" s="28"/>
      <c r="H28" s="29">
        <v>69093</v>
      </c>
      <c r="J28" s="22"/>
    </row>
    <row r="29" spans="2:10" ht="21" x14ac:dyDescent="0.4">
      <c r="B29" s="16" t="s">
        <v>60</v>
      </c>
      <c r="C29" s="30">
        <f>[1]Therapies!E18</f>
        <v>37.751999999999995</v>
      </c>
      <c r="D29" s="17"/>
      <c r="E29" s="18"/>
      <c r="F29" s="31"/>
      <c r="G29" s="20" t="s">
        <v>32</v>
      </c>
      <c r="H29" s="21">
        <f>H30/2080</f>
        <v>25.143750000000001</v>
      </c>
      <c r="J29" s="22">
        <f>C29-H29</f>
        <v>12.608249999999995</v>
      </c>
    </row>
    <row r="30" spans="2:10" ht="21.6" thickBot="1" x14ac:dyDescent="0.45">
      <c r="B30" s="23" t="s">
        <v>61</v>
      </c>
      <c r="C30" s="24">
        <f>C29*2080</f>
        <v>78524.159999999989</v>
      </c>
      <c r="D30" s="25"/>
      <c r="E30" s="26"/>
      <c r="F30" s="40"/>
      <c r="G30" s="28"/>
      <c r="H30" s="29">
        <v>52299</v>
      </c>
      <c r="J30" s="22"/>
    </row>
    <row r="31" spans="2:10" ht="21" x14ac:dyDescent="0.4">
      <c r="B31" s="16" t="s">
        <v>62</v>
      </c>
      <c r="C31" s="30">
        <f>[1]Nursing!G6</f>
        <v>43.41</v>
      </c>
      <c r="D31" s="17">
        <v>41.76</v>
      </c>
      <c r="E31" s="18"/>
      <c r="F31" s="31"/>
      <c r="G31" s="20" t="s">
        <v>63</v>
      </c>
      <c r="H31" s="65">
        <f>H32/2080</f>
        <v>33.460576923076921</v>
      </c>
      <c r="J31" s="22">
        <f>C31-H31</f>
        <v>9.9494230769230754</v>
      </c>
    </row>
    <row r="32" spans="2:10" ht="21.6" thickBot="1" x14ac:dyDescent="0.45">
      <c r="B32" s="23" t="s">
        <v>64</v>
      </c>
      <c r="C32" s="24">
        <f>C31*2080</f>
        <v>90292.799999999988</v>
      </c>
      <c r="D32" s="25">
        <f>D31*2080</f>
        <v>86860.800000000003</v>
      </c>
      <c r="E32" s="26">
        <f>(C32-D32)/D32</f>
        <v>3.9511494252873397E-2</v>
      </c>
      <c r="F32" s="40"/>
      <c r="G32" s="28"/>
      <c r="H32" s="29">
        <v>69598</v>
      </c>
      <c r="J32" s="22"/>
    </row>
    <row r="33" spans="2:10" ht="21" x14ac:dyDescent="0.4">
      <c r="B33" s="16" t="s">
        <v>65</v>
      </c>
      <c r="C33" s="30">
        <f>[1]Nursing!G11</f>
        <v>59.6</v>
      </c>
      <c r="D33" s="17">
        <v>57.41</v>
      </c>
      <c r="E33" s="18"/>
      <c r="F33" s="31"/>
      <c r="G33" s="20" t="s">
        <v>66</v>
      </c>
      <c r="H33" s="21">
        <f>H34/2080</f>
        <v>48.354326923076925</v>
      </c>
      <c r="J33" s="22">
        <f>C33-H33</f>
        <v>11.245673076923076</v>
      </c>
    </row>
    <row r="34" spans="2:10" ht="21.6" thickBot="1" x14ac:dyDescent="0.45">
      <c r="B34" s="23" t="s">
        <v>67</v>
      </c>
      <c r="C34" s="24">
        <f>C33*2080</f>
        <v>123968</v>
      </c>
      <c r="D34" s="25">
        <f>D33*2080</f>
        <v>119412.79999999999</v>
      </c>
      <c r="E34" s="26">
        <f>(C34-D34)/D34</f>
        <v>3.8146664344191006E-2</v>
      </c>
      <c r="F34" s="40"/>
      <c r="G34" s="28"/>
      <c r="H34" s="29">
        <v>100577</v>
      </c>
      <c r="J34" s="22"/>
    </row>
    <row r="35" spans="2:10" ht="21" x14ac:dyDescent="0.4">
      <c r="B35" s="10"/>
      <c r="C35" s="10"/>
      <c r="D35" s="10"/>
      <c r="E35" s="10"/>
      <c r="F35" s="10"/>
      <c r="G35" s="11"/>
    </row>
    <row r="36" spans="2:10" ht="36" x14ac:dyDescent="0.35">
      <c r="B36" s="66" t="s">
        <v>68</v>
      </c>
      <c r="C36" s="67">
        <f>C6</f>
        <v>34927.359999999993</v>
      </c>
      <c r="D36" s="68"/>
      <c r="E36" s="68"/>
      <c r="F36" s="68"/>
      <c r="G36" s="69"/>
    </row>
    <row r="37" spans="2:10" ht="18" x14ac:dyDescent="0.35">
      <c r="B37" s="68"/>
      <c r="C37" s="68"/>
      <c r="D37" s="68"/>
      <c r="E37" s="68"/>
      <c r="F37" s="68"/>
      <c r="G37" s="69"/>
    </row>
    <row r="38" spans="2:10" ht="36" x14ac:dyDescent="0.35">
      <c r="B38" s="66" t="s">
        <v>69</v>
      </c>
      <c r="C38" s="70">
        <f>AVERAGE(14.25,15)</f>
        <v>14.625</v>
      </c>
      <c r="D38" s="68"/>
      <c r="E38" s="68"/>
      <c r="F38" s="68" t="s">
        <v>70</v>
      </c>
      <c r="G38" s="69"/>
    </row>
    <row r="39" spans="2:10" ht="18" x14ac:dyDescent="0.35">
      <c r="B39" s="68"/>
      <c r="C39" s="68"/>
      <c r="D39" s="68"/>
      <c r="E39" s="68"/>
      <c r="F39" s="68"/>
      <c r="G39" s="69"/>
    </row>
    <row r="40" spans="2:10" ht="18" x14ac:dyDescent="0.35">
      <c r="B40" s="71" t="s">
        <v>71</v>
      </c>
      <c r="C40" s="72">
        <v>0.224</v>
      </c>
      <c r="D40" s="68"/>
      <c r="E40" s="68"/>
      <c r="F40" s="68" t="s">
        <v>72</v>
      </c>
      <c r="G40" s="69"/>
    </row>
    <row r="41" spans="2:10" ht="72" x14ac:dyDescent="0.35">
      <c r="B41" s="71"/>
      <c r="C41" s="68"/>
      <c r="D41" s="68"/>
      <c r="E41" s="68"/>
      <c r="F41" s="69" t="s">
        <v>73</v>
      </c>
      <c r="G41" s="69"/>
    </row>
    <row r="42" spans="2:10" ht="18" x14ac:dyDescent="0.35">
      <c r="B42" s="73" t="s">
        <v>74</v>
      </c>
      <c r="C42" s="72">
        <v>3.7000000000000002E-3</v>
      </c>
      <c r="D42" s="68"/>
      <c r="E42" s="68"/>
      <c r="F42" s="68"/>
      <c r="G42" s="69"/>
    </row>
    <row r="43" spans="2:10" ht="18" x14ac:dyDescent="0.35">
      <c r="B43" s="68"/>
      <c r="C43" s="68"/>
      <c r="D43" s="68"/>
      <c r="E43" s="68"/>
      <c r="F43" s="68"/>
      <c r="G43" s="69"/>
    </row>
    <row r="44" spans="2:10" ht="18" x14ac:dyDescent="0.35">
      <c r="B44" s="73" t="s">
        <v>75</v>
      </c>
      <c r="C44" s="74">
        <v>0.12</v>
      </c>
      <c r="D44" s="68"/>
      <c r="E44" s="68"/>
      <c r="F44" s="68" t="s">
        <v>76</v>
      </c>
      <c r="G44" s="69"/>
    </row>
  </sheetData>
  <mergeCells count="18">
    <mergeCell ref="G25:G26"/>
    <mergeCell ref="F27:F28"/>
    <mergeCell ref="G27:G28"/>
    <mergeCell ref="G29:G30"/>
    <mergeCell ref="G31:G32"/>
    <mergeCell ref="G33:G34"/>
    <mergeCell ref="G13:G14"/>
    <mergeCell ref="G15:G16"/>
    <mergeCell ref="G17:G18"/>
    <mergeCell ref="G19:G20"/>
    <mergeCell ref="G21:G22"/>
    <mergeCell ref="G23:G24"/>
    <mergeCell ref="F5:F6"/>
    <mergeCell ref="G5:G6"/>
    <mergeCell ref="G7:G8"/>
    <mergeCell ref="G9:G10"/>
    <mergeCell ref="G11:G12"/>
    <mergeCell ref="H11:H12"/>
  </mergeCells>
  <pageMargins left="0.7" right="0.7" top="0.75" bottom="0.75" header="0.3" footer="0.3"/>
  <ignoredErrors>
    <ignoredError sqref="C7:C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zoomScale="70" zoomScaleNormal="70" workbookViewId="0">
      <selection activeCell="F26" sqref="F26"/>
    </sheetView>
  </sheetViews>
  <sheetFormatPr defaultRowHeight="14.4" x14ac:dyDescent="0.3"/>
  <cols>
    <col min="1" max="1" width="4.109375" customWidth="1"/>
    <col min="2" max="2" width="44.33203125" customWidth="1"/>
    <col min="3" max="3" width="10" customWidth="1"/>
    <col min="4" max="4" width="15" customWidth="1"/>
    <col min="5" max="5" width="20.88671875" customWidth="1"/>
    <col min="6" max="6" width="29.88671875" customWidth="1"/>
    <col min="7" max="7" width="3.109375" customWidth="1"/>
    <col min="8" max="8" width="49.33203125" hidden="1" customWidth="1"/>
    <col min="9" max="9" width="6.5546875" hidden="1" customWidth="1"/>
    <col min="10" max="10" width="32.33203125" hidden="1" customWidth="1"/>
    <col min="11" max="11" width="15.109375" style="238" hidden="1" customWidth="1"/>
    <col min="12" max="12" width="31" style="75" hidden="1" customWidth="1"/>
    <col min="13" max="14" width="6.21875" hidden="1" customWidth="1"/>
    <col min="15" max="15" width="5.109375" hidden="1" customWidth="1"/>
    <col min="16" max="16" width="6.21875" customWidth="1"/>
    <col min="17" max="17" width="51.21875" bestFit="1" customWidth="1"/>
    <col min="19" max="19" width="28.6640625" bestFit="1" customWidth="1"/>
    <col min="20" max="20" width="15.109375" bestFit="1" customWidth="1"/>
    <col min="21" max="21" width="19.77734375" bestFit="1" customWidth="1"/>
    <col min="22" max="22" width="17.5546875" customWidth="1"/>
    <col min="23" max="77" width="0" hidden="1" customWidth="1"/>
  </cols>
  <sheetData>
    <row r="1" spans="1:21" s="82" customFormat="1" ht="24" customHeight="1" thickBot="1" x14ac:dyDescent="0.55000000000000004">
      <c r="A1" s="76"/>
      <c r="B1" s="77" t="s">
        <v>77</v>
      </c>
      <c r="C1" s="77"/>
      <c r="D1" s="77"/>
      <c r="E1" s="77"/>
      <c r="F1" s="77"/>
      <c r="G1" s="78"/>
      <c r="H1" s="79" t="s">
        <v>78</v>
      </c>
      <c r="I1" s="79"/>
      <c r="J1" s="79"/>
      <c r="K1" s="79"/>
      <c r="L1" s="79"/>
      <c r="M1" s="80"/>
      <c r="N1" s="81"/>
      <c r="O1" s="81"/>
      <c r="Q1" s="83" t="s">
        <v>79</v>
      </c>
      <c r="R1" s="83"/>
      <c r="S1" s="83"/>
      <c r="T1" s="83"/>
      <c r="U1" s="83"/>
    </row>
    <row r="2" spans="1:21" s="82" customFormat="1" ht="24" customHeight="1" thickTop="1" thickBot="1" x14ac:dyDescent="0.55000000000000004">
      <c r="A2" s="76"/>
      <c r="B2" s="84" t="s">
        <v>80</v>
      </c>
      <c r="C2" s="85" t="s">
        <v>81</v>
      </c>
      <c r="D2" s="86" t="s">
        <v>82</v>
      </c>
      <c r="E2" s="87" t="s">
        <v>83</v>
      </c>
      <c r="F2" s="88">
        <v>2080</v>
      </c>
      <c r="G2" s="89"/>
      <c r="H2" s="90" t="s">
        <v>84</v>
      </c>
      <c r="I2" s="90"/>
      <c r="J2" s="90"/>
      <c r="K2" s="90"/>
      <c r="L2" s="91"/>
      <c r="M2" s="92"/>
      <c r="N2" s="93"/>
      <c r="O2" s="93"/>
      <c r="Q2" s="94" t="s">
        <v>85</v>
      </c>
      <c r="R2" s="94"/>
      <c r="S2" s="94"/>
      <c r="T2" s="94"/>
      <c r="U2" s="95"/>
    </row>
    <row r="3" spans="1:21" ht="24" customHeight="1" x14ac:dyDescent="0.4">
      <c r="A3" s="96"/>
      <c r="B3" s="97" t="s">
        <v>86</v>
      </c>
      <c r="C3" s="98">
        <v>15</v>
      </c>
      <c r="D3" s="98">
        <f>C3*8</f>
        <v>120</v>
      </c>
      <c r="E3" s="99"/>
      <c r="F3" s="100">
        <f>D3</f>
        <v>120</v>
      </c>
      <c r="G3" s="101"/>
      <c r="H3" s="102" t="s">
        <v>87</v>
      </c>
      <c r="I3" s="103"/>
      <c r="J3" s="103"/>
      <c r="K3" s="103"/>
      <c r="L3" s="104"/>
      <c r="M3" s="105"/>
      <c r="N3" s="106"/>
      <c r="O3" s="107"/>
      <c r="Q3" s="108" t="s">
        <v>88</v>
      </c>
      <c r="R3" s="109"/>
      <c r="S3" s="109"/>
      <c r="T3" s="109"/>
      <c r="U3" s="110"/>
    </row>
    <row r="4" spans="1:21" ht="24" customHeight="1" x14ac:dyDescent="0.35">
      <c r="A4" s="321"/>
      <c r="B4" s="97" t="s">
        <v>89</v>
      </c>
      <c r="C4" s="98">
        <v>8</v>
      </c>
      <c r="D4" s="98">
        <f>C4*8</f>
        <v>64</v>
      </c>
      <c r="E4" s="99"/>
      <c r="F4" s="100">
        <f>D4</f>
        <v>64</v>
      </c>
      <c r="G4" s="322"/>
      <c r="H4" s="323"/>
      <c r="I4" s="324"/>
      <c r="J4" s="325"/>
      <c r="K4" s="325"/>
      <c r="L4" s="326"/>
      <c r="M4" s="327"/>
      <c r="N4" s="328"/>
      <c r="O4" s="329"/>
      <c r="P4" s="330"/>
      <c r="Q4" s="331"/>
      <c r="R4" s="332"/>
      <c r="S4" s="333"/>
      <c r="T4" s="333"/>
      <c r="U4" s="334"/>
    </row>
    <row r="5" spans="1:21" ht="24" customHeight="1" x14ac:dyDescent="0.4">
      <c r="A5" s="321"/>
      <c r="B5" s="97" t="s">
        <v>90</v>
      </c>
      <c r="C5" s="98">
        <v>10</v>
      </c>
      <c r="D5" s="98">
        <f>C5*8</f>
        <v>80</v>
      </c>
      <c r="E5" s="99"/>
      <c r="F5" s="100">
        <f>D5</f>
        <v>80</v>
      </c>
      <c r="G5" s="322"/>
      <c r="H5" s="335" t="s">
        <v>4</v>
      </c>
      <c r="I5" s="336"/>
      <c r="J5" s="337" t="s">
        <v>91</v>
      </c>
      <c r="K5" s="337" t="s">
        <v>92</v>
      </c>
      <c r="L5" s="338" t="s">
        <v>93</v>
      </c>
      <c r="M5" s="327"/>
      <c r="N5" s="339"/>
      <c r="O5" s="340"/>
      <c r="P5" s="341"/>
      <c r="Q5" s="342" t="s">
        <v>4</v>
      </c>
      <c r="R5" s="343"/>
      <c r="S5" s="344" t="s">
        <v>91</v>
      </c>
      <c r="T5" s="344" t="s">
        <v>92</v>
      </c>
      <c r="U5" s="345" t="s">
        <v>93</v>
      </c>
    </row>
    <row r="6" spans="1:21" ht="24" customHeight="1" x14ac:dyDescent="0.35">
      <c r="A6" s="321"/>
      <c r="B6" s="111" t="s">
        <v>94</v>
      </c>
      <c r="C6" s="98">
        <v>2.5</v>
      </c>
      <c r="D6" s="98">
        <f>C6*8</f>
        <v>20</v>
      </c>
      <c r="E6" s="112"/>
      <c r="F6" s="100">
        <f>D6</f>
        <v>20</v>
      </c>
      <c r="G6" s="322"/>
      <c r="H6" s="113" t="s">
        <v>95</v>
      </c>
      <c r="I6" s="324"/>
      <c r="J6" s="346" t="e">
        <f>#REF!</f>
        <v>#REF!</v>
      </c>
      <c r="K6" s="347">
        <f>'[2]Model positions FTEs'!$M$10</f>
        <v>1</v>
      </c>
      <c r="L6" s="348" t="e">
        <f>J6*K6</f>
        <v>#REF!</v>
      </c>
      <c r="M6" s="327"/>
      <c r="N6" s="328"/>
      <c r="O6" s="349"/>
      <c r="P6" s="341"/>
      <c r="Q6" s="114" t="s">
        <v>95</v>
      </c>
      <c r="R6" s="332"/>
      <c r="S6" s="350">
        <f>'M2020 CHART'!C22</f>
        <v>69600</v>
      </c>
      <c r="T6" s="351">
        <f>'[2]Model positions FTEs'!$M$10</f>
        <v>1</v>
      </c>
      <c r="U6" s="143">
        <f>S6*T6</f>
        <v>69600</v>
      </c>
    </row>
    <row r="7" spans="1:21" ht="24" customHeight="1" x14ac:dyDescent="0.35">
      <c r="A7" s="321"/>
      <c r="B7" s="111" t="s">
        <v>96</v>
      </c>
      <c r="C7" s="98">
        <v>7.5</v>
      </c>
      <c r="D7" s="98">
        <f>C7*8</f>
        <v>60</v>
      </c>
      <c r="E7" s="115"/>
      <c r="F7" s="100">
        <f>C7*44.5</f>
        <v>333.75</v>
      </c>
      <c r="G7" s="322"/>
      <c r="H7" s="116" t="s">
        <v>97</v>
      </c>
      <c r="I7" s="324"/>
      <c r="J7" s="346" t="e">
        <f>#REF!</f>
        <v>#REF!</v>
      </c>
      <c r="K7" s="347">
        <f>'[2]Model positions FTEs'!$M$11</f>
        <v>1.1599999999999999</v>
      </c>
      <c r="L7" s="348" t="e">
        <f t="shared" ref="L7:L17" si="0">J7*K7</f>
        <v>#REF!</v>
      </c>
      <c r="M7" s="327"/>
      <c r="N7" s="328"/>
      <c r="O7" s="349"/>
      <c r="P7" s="341"/>
      <c r="Q7" s="117" t="s">
        <v>98</v>
      </c>
      <c r="R7" s="332"/>
      <c r="S7" s="350">
        <f>'M2020 CHART'!C18</f>
        <v>63627.199999999997</v>
      </c>
      <c r="T7" s="351">
        <f>'[2]Model positions FTEs'!$M$11</f>
        <v>1.1599999999999999</v>
      </c>
      <c r="U7" s="143">
        <f t="shared" ref="U7:U17" si="1">S7*T7</f>
        <v>73807.551999999996</v>
      </c>
    </row>
    <row r="8" spans="1:21" ht="24" customHeight="1" x14ac:dyDescent="0.35">
      <c r="A8" s="321"/>
      <c r="B8" s="111" t="s">
        <v>99</v>
      </c>
      <c r="C8" s="98">
        <v>2.5</v>
      </c>
      <c r="D8" s="118"/>
      <c r="E8" s="99"/>
      <c r="F8" s="100">
        <f>C8*44.5</f>
        <v>111.25</v>
      </c>
      <c r="G8" s="322"/>
      <c r="H8" s="116" t="s">
        <v>100</v>
      </c>
      <c r="I8" s="324"/>
      <c r="J8" s="346" t="e">
        <f>#REF!</f>
        <v>#REF!</v>
      </c>
      <c r="K8" s="347">
        <f>'[2]Model positions FTEs'!$M$24</f>
        <v>1.0444444444444445</v>
      </c>
      <c r="L8" s="348" t="e">
        <f t="shared" si="0"/>
        <v>#REF!</v>
      </c>
      <c r="M8" s="327"/>
      <c r="N8" s="328"/>
      <c r="O8" s="349"/>
      <c r="P8" s="341"/>
      <c r="Q8" s="117" t="s">
        <v>100</v>
      </c>
      <c r="R8" s="332"/>
      <c r="S8" s="350">
        <f>'M2020 CHART'!C32</f>
        <v>90292.799999999988</v>
      </c>
      <c r="T8" s="351">
        <f>'[2]Model positions FTEs'!$M$24</f>
        <v>1.0444444444444445</v>
      </c>
      <c r="U8" s="143">
        <f t="shared" si="1"/>
        <v>94305.813333333324</v>
      </c>
    </row>
    <row r="9" spans="1:21" ht="24" customHeight="1" x14ac:dyDescent="0.35">
      <c r="A9" s="352"/>
      <c r="B9" s="111" t="s">
        <v>101</v>
      </c>
      <c r="C9" s="98">
        <v>5</v>
      </c>
      <c r="D9" s="119"/>
      <c r="E9" s="119"/>
      <c r="F9" s="120">
        <f>C9*44.5</f>
        <v>222.5</v>
      </c>
      <c r="G9" s="322"/>
      <c r="H9" s="116" t="s">
        <v>102</v>
      </c>
      <c r="I9" s="324"/>
      <c r="J9" s="346" t="e">
        <f>#REF!</f>
        <v>#REF!</v>
      </c>
      <c r="K9" s="347">
        <v>4</v>
      </c>
      <c r="L9" s="348" t="e">
        <f t="shared" si="0"/>
        <v>#REF!</v>
      </c>
      <c r="M9" s="327"/>
      <c r="N9" s="328"/>
      <c r="O9" s="353"/>
      <c r="P9" s="341"/>
      <c r="Q9" s="117" t="s">
        <v>102</v>
      </c>
      <c r="R9" s="332"/>
      <c r="S9" s="350">
        <f>'M2020 CHART'!C24</f>
        <v>70766.799999999988</v>
      </c>
      <c r="T9" s="351">
        <v>4</v>
      </c>
      <c r="U9" s="143">
        <f t="shared" si="1"/>
        <v>283067.19999999995</v>
      </c>
    </row>
    <row r="10" spans="1:21" ht="24" customHeight="1" x14ac:dyDescent="0.35">
      <c r="A10" s="352"/>
      <c r="B10" s="111" t="s">
        <v>103</v>
      </c>
      <c r="C10" s="98">
        <v>2.25</v>
      </c>
      <c r="D10" s="121"/>
      <c r="E10" s="122"/>
      <c r="F10" s="120">
        <f>C10*44.5</f>
        <v>100.125</v>
      </c>
      <c r="G10" s="322"/>
      <c r="H10" s="116" t="s">
        <v>104</v>
      </c>
      <c r="I10" s="324"/>
      <c r="J10" s="346" t="e">
        <f>#REF!</f>
        <v>#REF!</v>
      </c>
      <c r="K10" s="347">
        <v>4</v>
      </c>
      <c r="L10" s="348" t="e">
        <f t="shared" si="0"/>
        <v>#REF!</v>
      </c>
      <c r="M10" s="327"/>
      <c r="N10" s="328"/>
      <c r="O10" s="353"/>
      <c r="P10" s="341"/>
      <c r="Q10" s="117" t="s">
        <v>104</v>
      </c>
      <c r="R10" s="332"/>
      <c r="S10" s="350">
        <f>'M2020 CHART'!C26</f>
        <v>75670.400000000009</v>
      </c>
      <c r="T10" s="351">
        <v>4</v>
      </c>
      <c r="U10" s="143">
        <f t="shared" si="1"/>
        <v>302681.60000000003</v>
      </c>
    </row>
    <row r="11" spans="1:21" ht="24" customHeight="1" x14ac:dyDescent="0.35">
      <c r="A11" s="352"/>
      <c r="B11" s="123"/>
      <c r="C11" s="124"/>
      <c r="D11" s="121"/>
      <c r="E11" s="122"/>
      <c r="F11" s="120"/>
      <c r="G11" s="322"/>
      <c r="H11" s="116" t="s">
        <v>105</v>
      </c>
      <c r="I11" s="324"/>
      <c r="J11" s="346" t="e">
        <f>#REF!</f>
        <v>#REF!</v>
      </c>
      <c r="K11" s="347">
        <v>4.8</v>
      </c>
      <c r="L11" s="348" t="e">
        <f t="shared" si="0"/>
        <v>#REF!</v>
      </c>
      <c r="M11" s="327"/>
      <c r="N11" s="328"/>
      <c r="O11" s="353"/>
      <c r="P11" s="341"/>
      <c r="Q11" s="117" t="s">
        <v>105</v>
      </c>
      <c r="R11" s="332"/>
      <c r="S11" s="350">
        <f>'M2020 CHART'!C30</f>
        <v>78524.159999999989</v>
      </c>
      <c r="T11" s="351">
        <v>4.8</v>
      </c>
      <c r="U11" s="143">
        <f t="shared" si="1"/>
        <v>376915.96799999994</v>
      </c>
    </row>
    <row r="12" spans="1:21" ht="24" customHeight="1" x14ac:dyDescent="0.4">
      <c r="A12" s="352"/>
      <c r="B12" s="125"/>
      <c r="C12" s="126"/>
      <c r="D12" s="126"/>
      <c r="E12" s="127" t="s">
        <v>106</v>
      </c>
      <c r="F12" s="128">
        <f>SUM(F3:F10)</f>
        <v>1051.625</v>
      </c>
      <c r="G12" s="322"/>
      <c r="H12" s="156" t="s">
        <v>107</v>
      </c>
      <c r="I12" s="354"/>
      <c r="J12" s="346" t="e">
        <f>#REF!</f>
        <v>#REF!</v>
      </c>
      <c r="K12" s="347">
        <v>2.2000000000000002</v>
      </c>
      <c r="L12" s="348" t="e">
        <f t="shared" si="0"/>
        <v>#REF!</v>
      </c>
      <c r="M12" s="327"/>
      <c r="N12" s="339"/>
      <c r="O12" s="349"/>
      <c r="P12" s="341"/>
      <c r="Q12" s="155" t="s">
        <v>352</v>
      </c>
      <c r="R12" s="355"/>
      <c r="S12" s="350">
        <f>'M2020 CHART'!C18*(30%)+'M2020 CHART'!C14*(40%)+'M2020 CHART'!C12*(30%)</f>
        <v>54465.84</v>
      </c>
      <c r="T12" s="351">
        <v>2.2000000000000002</v>
      </c>
      <c r="U12" s="143">
        <f>S12*T12</f>
        <v>119824.848</v>
      </c>
    </row>
    <row r="13" spans="1:21" ht="24" customHeight="1" thickBot="1" x14ac:dyDescent="0.4">
      <c r="A13" s="356"/>
      <c r="B13" s="130" t="s">
        <v>108</v>
      </c>
      <c r="C13" s="131"/>
      <c r="D13" s="131"/>
      <c r="E13" s="132"/>
      <c r="F13" s="133">
        <f>F2-F12</f>
        <v>1028.375</v>
      </c>
      <c r="G13" s="322"/>
      <c r="H13" s="156" t="s">
        <v>109</v>
      </c>
      <c r="I13" s="324"/>
      <c r="J13" s="346" t="e">
        <f>#REF!</f>
        <v>#REF!</v>
      </c>
      <c r="K13" s="347">
        <v>8.5</v>
      </c>
      <c r="L13" s="348" t="e">
        <f t="shared" si="0"/>
        <v>#REF!</v>
      </c>
      <c r="M13" s="327"/>
      <c r="N13" s="328"/>
      <c r="O13" s="357"/>
      <c r="P13" s="341"/>
      <c r="Q13" s="155" t="s">
        <v>109</v>
      </c>
      <c r="R13" s="332"/>
      <c r="S13" s="350">
        <f>'M2020 CHART'!C8</f>
        <v>45210.880000000005</v>
      </c>
      <c r="T13" s="351">
        <v>8.5</v>
      </c>
      <c r="U13" s="143">
        <f t="shared" si="1"/>
        <v>384292.48000000004</v>
      </c>
    </row>
    <row r="14" spans="1:21" ht="24" customHeight="1" x14ac:dyDescent="0.35">
      <c r="A14" s="352"/>
      <c r="B14" s="134"/>
      <c r="C14" s="135"/>
      <c r="D14" s="136"/>
      <c r="E14" s="136"/>
      <c r="F14" s="137"/>
      <c r="G14" s="322"/>
      <c r="H14" s="156" t="s">
        <v>110</v>
      </c>
      <c r="I14" s="324"/>
      <c r="J14" s="346" t="e">
        <f>#REF!</f>
        <v>#REF!</v>
      </c>
      <c r="K14" s="347">
        <f>'[2]Model positions FTEs'!$M$26</f>
        <v>0.35555555555555557</v>
      </c>
      <c r="L14" s="348" t="e">
        <f t="shared" si="0"/>
        <v>#REF!</v>
      </c>
      <c r="M14" s="327"/>
      <c r="N14" s="328"/>
      <c r="O14" s="349"/>
      <c r="P14" s="341"/>
      <c r="Q14" s="155" t="s">
        <v>110</v>
      </c>
      <c r="R14" s="332"/>
      <c r="S14" s="350">
        <f>'M2020 CHART'!C28</f>
        <v>84385.600000000006</v>
      </c>
      <c r="T14" s="351">
        <f>'[2]Model positions FTEs'!$M$26</f>
        <v>0.35555555555555557</v>
      </c>
      <c r="U14" s="143">
        <f t="shared" si="1"/>
        <v>30003.768888888892</v>
      </c>
    </row>
    <row r="15" spans="1:21" ht="24" customHeight="1" x14ac:dyDescent="0.35">
      <c r="A15" s="352"/>
      <c r="B15" s="138"/>
      <c r="C15" s="126"/>
      <c r="D15" s="358" t="s">
        <v>111</v>
      </c>
      <c r="E15" s="358" t="s">
        <v>112</v>
      </c>
      <c r="F15" s="359"/>
      <c r="G15" s="322"/>
      <c r="H15" s="156" t="s">
        <v>113</v>
      </c>
      <c r="I15" s="324"/>
      <c r="J15" s="346" t="e">
        <f>#REF!</f>
        <v>#REF!</v>
      </c>
      <c r="K15" s="347">
        <f>'[2]Model positions FTEs'!$M$28</f>
        <v>0.1111111111111111</v>
      </c>
      <c r="L15" s="348" t="e">
        <f t="shared" si="0"/>
        <v>#REF!</v>
      </c>
      <c r="M15" s="327"/>
      <c r="N15" s="322"/>
      <c r="O15" s="349"/>
      <c r="P15" s="341"/>
      <c r="Q15" s="155" t="s">
        <v>113</v>
      </c>
      <c r="R15" s="332"/>
      <c r="S15" s="350">
        <f>'M2020 CHART'!C20</f>
        <v>66539.199999999997</v>
      </c>
      <c r="T15" s="351">
        <f>'[2]Model positions FTEs'!$M$28</f>
        <v>0.1111111111111111</v>
      </c>
      <c r="U15" s="143">
        <f t="shared" si="1"/>
        <v>7393.2444444444436</v>
      </c>
    </row>
    <row r="16" spans="1:21" ht="24" customHeight="1" x14ac:dyDescent="0.4">
      <c r="A16" s="352"/>
      <c r="B16" s="139" t="s">
        <v>114</v>
      </c>
      <c r="C16" s="126"/>
      <c r="D16" s="360">
        <v>19825</v>
      </c>
      <c r="E16" s="361">
        <f ca="1">'FY20 UFR BTL 3317'!G5+'FY20 UFR BTL 3317'!M5</f>
        <v>16120.839159321707</v>
      </c>
      <c r="F16" s="140" t="s">
        <v>115</v>
      </c>
      <c r="G16" s="322"/>
      <c r="H16" s="156" t="s">
        <v>116</v>
      </c>
      <c r="I16" s="354"/>
      <c r="J16" s="346" t="e">
        <f>#REF!</f>
        <v>#REF!</v>
      </c>
      <c r="K16" s="347">
        <f>'[2]Model positions FTEs'!$M$32</f>
        <v>1.35</v>
      </c>
      <c r="L16" s="348" t="e">
        <f t="shared" si="0"/>
        <v>#REF!</v>
      </c>
      <c r="M16" s="327"/>
      <c r="N16" s="339"/>
      <c r="O16" s="349"/>
      <c r="P16" s="341"/>
      <c r="Q16" s="155" t="s">
        <v>116</v>
      </c>
      <c r="R16" s="355"/>
      <c r="S16" s="350">
        <f>'M2020 CHART'!C36</f>
        <v>34927.359999999993</v>
      </c>
      <c r="T16" s="351">
        <f>'[2]Model positions FTEs'!$M$32</f>
        <v>1.35</v>
      </c>
      <c r="U16" s="143">
        <f t="shared" si="1"/>
        <v>47151.935999999994</v>
      </c>
    </row>
    <row r="17" spans="1:22" ht="24" customHeight="1" x14ac:dyDescent="0.4">
      <c r="A17" s="352"/>
      <c r="B17" s="134" t="s">
        <v>117</v>
      </c>
      <c r="C17" s="121"/>
      <c r="D17" s="126"/>
      <c r="E17" s="119"/>
      <c r="F17" s="140"/>
      <c r="G17" s="322"/>
      <c r="H17" s="362" t="s">
        <v>118</v>
      </c>
      <c r="I17" s="336"/>
      <c r="J17" s="363" t="e">
        <f>#REF!</f>
        <v>#REF!</v>
      </c>
      <c r="K17" s="364">
        <f>'[2]Model positions FTEs'!$M$33</f>
        <v>1.35</v>
      </c>
      <c r="L17" s="365" t="e">
        <f t="shared" si="0"/>
        <v>#REF!</v>
      </c>
      <c r="M17" s="327"/>
      <c r="N17" s="339"/>
      <c r="O17" s="349"/>
      <c r="P17" s="341"/>
      <c r="Q17" s="366" t="s">
        <v>118</v>
      </c>
      <c r="R17" s="343"/>
      <c r="S17" s="367">
        <f>'M2020 CHART'!C36</f>
        <v>34927.359999999993</v>
      </c>
      <c r="T17" s="368">
        <f>'[2]Model positions FTEs'!$M$33</f>
        <v>1.35</v>
      </c>
      <c r="U17" s="369">
        <f t="shared" si="1"/>
        <v>47151.935999999994</v>
      </c>
    </row>
    <row r="18" spans="1:22" ht="24" customHeight="1" x14ac:dyDescent="0.4">
      <c r="A18" s="352"/>
      <c r="B18" s="97" t="s">
        <v>119</v>
      </c>
      <c r="C18" s="119"/>
      <c r="D18" s="370">
        <v>3380</v>
      </c>
      <c r="E18" s="371">
        <f ca="1">'FY20 UFR BTL 3317'!E5</f>
        <v>3230.1661201220372</v>
      </c>
      <c r="F18" s="140" t="s">
        <v>115</v>
      </c>
      <c r="G18" s="322"/>
      <c r="H18" s="372" t="s">
        <v>120</v>
      </c>
      <c r="I18" s="336"/>
      <c r="J18" s="373"/>
      <c r="K18" s="364">
        <f>SUM(K6:K17)</f>
        <v>29.871111111111112</v>
      </c>
      <c r="L18" s="365" t="e">
        <f>SUM(L6:L17)</f>
        <v>#REF!</v>
      </c>
      <c r="M18" s="327"/>
      <c r="N18" s="339"/>
      <c r="O18" s="374"/>
      <c r="P18" s="341"/>
      <c r="Q18" s="375" t="s">
        <v>120</v>
      </c>
      <c r="R18" s="343"/>
      <c r="S18" s="376"/>
      <c r="T18" s="368">
        <f>SUM(T6:T17)</f>
        <v>29.871111111111112</v>
      </c>
      <c r="U18" s="369">
        <f>SUM(U6:U17)</f>
        <v>1836196.3466666667</v>
      </c>
      <c r="V18" s="141"/>
    </row>
    <row r="19" spans="1:22" ht="24" customHeight="1" x14ac:dyDescent="0.4">
      <c r="A19" s="352"/>
      <c r="B19" s="97" t="s">
        <v>121</v>
      </c>
      <c r="C19" s="119"/>
      <c r="D19" s="377">
        <v>1108</v>
      </c>
      <c r="E19" s="371">
        <f ca="1">SUM('FY20 UFR BTL 3317'!O5+'FY20 UFR BTL 3317'!Q5+'FY20 UFR BTL 3317'!S5+'FY20 UFR BTL 3317'!U5+'FY20 UFR BTL 3317'!W5+'FY20 UFR BTL 3317'!Y5)</f>
        <v>1449.5287388963961</v>
      </c>
      <c r="F19" s="140" t="s">
        <v>115</v>
      </c>
      <c r="G19" s="322"/>
      <c r="H19" s="156"/>
      <c r="I19" s="354"/>
      <c r="J19" s="378"/>
      <c r="K19" s="379"/>
      <c r="L19" s="380"/>
      <c r="M19" s="327"/>
      <c r="N19" s="339"/>
      <c r="O19" s="381"/>
      <c r="P19" s="341"/>
      <c r="Q19" s="142" t="s">
        <v>122</v>
      </c>
      <c r="R19" s="355"/>
      <c r="S19" s="382">
        <f>'M2020 CHART'!C42</f>
        <v>3.7000000000000002E-3</v>
      </c>
      <c r="T19" s="383"/>
      <c r="U19" s="143">
        <f>U18*S19</f>
        <v>6793.9264826666667</v>
      </c>
    </row>
    <row r="20" spans="1:22" ht="24" customHeight="1" x14ac:dyDescent="0.4">
      <c r="A20" s="352"/>
      <c r="B20" s="97" t="s">
        <v>123</v>
      </c>
      <c r="C20" s="119"/>
      <c r="D20" s="377">
        <v>1545</v>
      </c>
      <c r="E20" s="371">
        <f ca="1">'FY20 UFR BTL 3317'!AK5</f>
        <v>255.80929062703919</v>
      </c>
      <c r="F20" s="140" t="s">
        <v>115</v>
      </c>
      <c r="G20" s="384"/>
      <c r="H20" s="372" t="s">
        <v>124</v>
      </c>
      <c r="I20" s="336"/>
      <c r="J20" s="385" t="e">
        <f>#REF!</f>
        <v>#REF!</v>
      </c>
      <c r="K20" s="386"/>
      <c r="L20" s="365" t="e">
        <f>L18*J20</f>
        <v>#REF!</v>
      </c>
      <c r="M20" s="327"/>
      <c r="N20" s="339"/>
      <c r="O20" s="387"/>
      <c r="P20" s="341"/>
      <c r="Q20" s="375" t="s">
        <v>125</v>
      </c>
      <c r="R20" s="343"/>
      <c r="S20" s="388">
        <f>'M2020 CHART'!C40</f>
        <v>0.224</v>
      </c>
      <c r="T20" s="389"/>
      <c r="U20" s="369">
        <f>U18*S20</f>
        <v>411307.98165333335</v>
      </c>
    </row>
    <row r="21" spans="1:22" ht="24" customHeight="1" x14ac:dyDescent="0.35">
      <c r="A21" s="352"/>
      <c r="B21" s="97" t="s">
        <v>126</v>
      </c>
      <c r="C21" s="119"/>
      <c r="D21" s="145">
        <v>0.11475</v>
      </c>
      <c r="E21" s="390">
        <v>0.12</v>
      </c>
      <c r="F21" s="144" t="s">
        <v>127</v>
      </c>
      <c r="G21" s="384"/>
      <c r="H21" s="362" t="s">
        <v>128</v>
      </c>
      <c r="I21" s="391"/>
      <c r="J21" s="391"/>
      <c r="K21" s="392"/>
      <c r="L21" s="393" t="e">
        <f>SUM(L18+L20)</f>
        <v>#REF!</v>
      </c>
      <c r="M21" s="327"/>
      <c r="N21" s="322"/>
      <c r="O21" s="322"/>
      <c r="P21" s="341"/>
      <c r="Q21" s="366" t="s">
        <v>128</v>
      </c>
      <c r="R21" s="394"/>
      <c r="S21" s="394"/>
      <c r="T21" s="395"/>
      <c r="U21" s="396">
        <f>SUM(U18+U19+U20)</f>
        <v>2254298.2548026666</v>
      </c>
    </row>
    <row r="22" spans="1:22" ht="24" customHeight="1" x14ac:dyDescent="0.35">
      <c r="A22" s="352"/>
      <c r="B22" s="97"/>
      <c r="C22" s="119"/>
      <c r="D22" s="145"/>
      <c r="E22" s="145"/>
      <c r="F22" s="146"/>
      <c r="G22" s="384"/>
      <c r="H22" s="147" t="str">
        <f>B16</f>
        <v>Direct Care Consultant Services</v>
      </c>
      <c r="I22" s="324"/>
      <c r="J22" s="378"/>
      <c r="K22" s="397"/>
      <c r="L22" s="398">
        <f ca="1">E16</f>
        <v>16120.839159321707</v>
      </c>
      <c r="M22" s="327"/>
      <c r="N22" s="328"/>
      <c r="O22" s="399"/>
      <c r="P22" s="341"/>
      <c r="Q22" s="400" t="str">
        <f>B16</f>
        <v>Direct Care Consultant Services</v>
      </c>
      <c r="R22" s="332"/>
      <c r="S22" s="332"/>
      <c r="T22" s="333"/>
      <c r="U22" s="143">
        <f ca="1">E16</f>
        <v>16120.839159321707</v>
      </c>
    </row>
    <row r="23" spans="1:22" ht="24" customHeight="1" thickBot="1" x14ac:dyDescent="0.4">
      <c r="A23" s="352"/>
      <c r="B23" s="148" t="s">
        <v>129</v>
      </c>
      <c r="C23" s="149"/>
      <c r="D23" s="401">
        <f>'[2]Sp17 CAF'!BK27</f>
        <v>3.222120658135276E-2</v>
      </c>
      <c r="E23" s="402">
        <f>'CAF Spring 2021'!CB39</f>
        <v>1.407170954548847E-2</v>
      </c>
      <c r="F23" s="150" t="s">
        <v>130</v>
      </c>
      <c r="G23" s="384"/>
      <c r="H23" s="151"/>
      <c r="I23" s="324"/>
      <c r="J23" s="378"/>
      <c r="K23" s="403"/>
      <c r="L23" s="348"/>
      <c r="M23" s="327"/>
      <c r="N23" s="328"/>
      <c r="O23" s="399"/>
      <c r="P23" s="341"/>
      <c r="Q23" s="155" t="s">
        <v>119</v>
      </c>
      <c r="R23" s="332"/>
      <c r="S23" s="332" t="s">
        <v>131</v>
      </c>
      <c r="T23" s="350">
        <v>3230</v>
      </c>
      <c r="U23" s="143">
        <f>T23*T18</f>
        <v>96483.688888888893</v>
      </c>
    </row>
    <row r="24" spans="1:22" ht="24" customHeight="1" x14ac:dyDescent="0.35">
      <c r="A24" s="321"/>
      <c r="B24" s="152"/>
      <c r="C24" s="152"/>
      <c r="D24" s="152"/>
      <c r="E24" s="404"/>
      <c r="F24" s="153"/>
      <c r="G24" s="322"/>
      <c r="H24" s="151"/>
      <c r="I24" s="324"/>
      <c r="J24" s="378"/>
      <c r="K24" s="403"/>
      <c r="L24" s="348"/>
      <c r="M24" s="327"/>
      <c r="N24" s="328"/>
      <c r="O24" s="399"/>
      <c r="P24" s="341"/>
      <c r="Q24" s="155" t="s">
        <v>132</v>
      </c>
      <c r="R24" s="332"/>
      <c r="S24" s="332" t="s">
        <v>131</v>
      </c>
      <c r="T24" s="405">
        <f ca="1">E19</f>
        <v>1449.5287388963961</v>
      </c>
      <c r="U24" s="143">
        <f ca="1">T24*T18</f>
        <v>43299.034018323015</v>
      </c>
    </row>
    <row r="25" spans="1:22" ht="18.899999999999999" customHeight="1" x14ac:dyDescent="0.4">
      <c r="A25" s="321"/>
      <c r="B25" s="152"/>
      <c r="C25" s="152"/>
      <c r="D25" s="152"/>
      <c r="E25" s="404"/>
      <c r="F25" s="153"/>
      <c r="G25" s="322"/>
      <c r="H25" s="156" t="s">
        <v>119</v>
      </c>
      <c r="I25" s="324"/>
      <c r="J25" s="324" t="s">
        <v>131</v>
      </c>
      <c r="K25" s="346">
        <f ca="1">E18</f>
        <v>3230.1661201220372</v>
      </c>
      <c r="L25" s="348">
        <f ca="1">K25*K18</f>
        <v>96488.651081512056</v>
      </c>
      <c r="M25" s="327"/>
      <c r="N25" s="328"/>
      <c r="O25" s="328"/>
      <c r="P25" s="341"/>
      <c r="Q25" s="406" t="s">
        <v>133</v>
      </c>
      <c r="R25" s="332"/>
      <c r="S25" s="332"/>
      <c r="T25" s="383"/>
      <c r="U25" s="334"/>
    </row>
    <row r="26" spans="1:22" ht="22.5" customHeight="1" x14ac:dyDescent="0.35">
      <c r="A26" s="321"/>
      <c r="B26" s="154"/>
      <c r="C26" s="154"/>
      <c r="D26" s="154"/>
      <c r="E26" s="407"/>
      <c r="F26" s="153"/>
      <c r="G26" s="322"/>
      <c r="H26" s="156" t="s">
        <v>132</v>
      </c>
      <c r="I26" s="324"/>
      <c r="J26" s="324" t="s">
        <v>131</v>
      </c>
      <c r="K26" s="408">
        <f ca="1">E19</f>
        <v>1449.5287388963961</v>
      </c>
      <c r="L26" s="348">
        <f ca="1">K26*K18</f>
        <v>43299.034018323015</v>
      </c>
      <c r="M26" s="327"/>
      <c r="N26" s="328"/>
      <c r="O26" s="328"/>
      <c r="P26" s="341"/>
      <c r="Q26" s="155" t="s">
        <v>134</v>
      </c>
      <c r="R26" s="332"/>
      <c r="S26" s="332" t="s">
        <v>131</v>
      </c>
      <c r="T26" s="405">
        <v>256</v>
      </c>
      <c r="U26" s="369">
        <f>T26*T18</f>
        <v>7647.0044444444447</v>
      </c>
    </row>
    <row r="27" spans="1:22" ht="18.899999999999999" customHeight="1" x14ac:dyDescent="0.4">
      <c r="A27" s="321"/>
      <c r="B27" s="154"/>
      <c r="C27" s="154"/>
      <c r="D27" s="154"/>
      <c r="E27" s="407"/>
      <c r="F27" s="153"/>
      <c r="G27" s="322"/>
      <c r="H27" s="409" t="s">
        <v>133</v>
      </c>
      <c r="I27" s="324"/>
      <c r="J27" s="324"/>
      <c r="K27" s="379"/>
      <c r="L27" s="326"/>
      <c r="M27" s="327"/>
      <c r="N27" s="328"/>
      <c r="O27" s="328"/>
      <c r="P27" s="341"/>
      <c r="Q27" s="410" t="s">
        <v>135</v>
      </c>
      <c r="R27" s="411"/>
      <c r="S27" s="411"/>
      <c r="T27" s="412"/>
      <c r="U27" s="369">
        <f ca="1">SUM(U21:U26)</f>
        <v>2417848.8213136443</v>
      </c>
    </row>
    <row r="28" spans="1:22" ht="18.899999999999999" customHeight="1" x14ac:dyDescent="0.35">
      <c r="A28" s="321"/>
      <c r="B28" s="154"/>
      <c r="C28" s="154"/>
      <c r="D28" s="154"/>
      <c r="E28" s="154"/>
      <c r="F28" s="152"/>
      <c r="G28" s="322"/>
      <c r="H28" s="156" t="s">
        <v>136</v>
      </c>
      <c r="I28" s="324"/>
      <c r="J28" s="324" t="s">
        <v>131</v>
      </c>
      <c r="K28" s="408">
        <f ca="1">E20</f>
        <v>255.80929062703919</v>
      </c>
      <c r="L28" s="365">
        <f ca="1">K28*K18</f>
        <v>7641.3077435748019</v>
      </c>
      <c r="M28" s="327"/>
      <c r="N28" s="328"/>
      <c r="O28" s="328"/>
      <c r="P28" s="341"/>
      <c r="Q28" s="155"/>
      <c r="R28" s="332"/>
      <c r="S28" s="332"/>
      <c r="T28" s="333"/>
      <c r="U28" s="413"/>
      <c r="V28" s="105"/>
    </row>
    <row r="29" spans="1:22" ht="18.899999999999999" customHeight="1" x14ac:dyDescent="0.4">
      <c r="A29" s="321"/>
      <c r="B29" s="152"/>
      <c r="C29" s="152"/>
      <c r="D29" s="152"/>
      <c r="E29" s="152"/>
      <c r="F29" s="152"/>
      <c r="G29" s="322"/>
      <c r="H29" s="414" t="s">
        <v>135</v>
      </c>
      <c r="I29" s="415"/>
      <c r="J29" s="415"/>
      <c r="K29" s="416"/>
      <c r="L29" s="365" t="e">
        <f ca="1">SUM(L21+L22+L23+L25+L26+L28)+L24</f>
        <v>#REF!</v>
      </c>
      <c r="M29" s="327"/>
      <c r="N29" s="339"/>
      <c r="O29" s="339"/>
      <c r="P29" s="341"/>
      <c r="Q29" s="155" t="s">
        <v>137</v>
      </c>
      <c r="R29" s="332"/>
      <c r="S29" s="417">
        <f>'M2020 CHART'!C44</f>
        <v>0.12</v>
      </c>
      <c r="T29" s="333"/>
      <c r="U29" s="143">
        <f ca="1">S29*U27</f>
        <v>290141.85855763732</v>
      </c>
    </row>
    <row r="30" spans="1:22" ht="18.899999999999999" customHeight="1" x14ac:dyDescent="0.4">
      <c r="A30" s="321"/>
      <c r="B30" s="327"/>
      <c r="C30" s="327"/>
      <c r="D30" s="327"/>
      <c r="E30" s="327"/>
      <c r="F30" s="327"/>
      <c r="G30" s="322"/>
      <c r="H30" s="156"/>
      <c r="I30" s="324"/>
      <c r="J30" s="324"/>
      <c r="K30" s="325"/>
      <c r="L30" s="418"/>
      <c r="M30" s="327"/>
      <c r="N30" s="328"/>
      <c r="O30" s="328"/>
      <c r="P30" s="341"/>
      <c r="Q30" s="342" t="s">
        <v>138</v>
      </c>
      <c r="R30" s="394"/>
      <c r="S30" s="394"/>
      <c r="T30" s="395"/>
      <c r="U30" s="369">
        <f ca="1">SUM(U27:U29)</f>
        <v>2707990.6798712816</v>
      </c>
    </row>
    <row r="31" spans="1:22" ht="20.399999999999999" x14ac:dyDescent="0.35">
      <c r="A31" s="321"/>
      <c r="B31" s="327"/>
      <c r="C31" s="327"/>
      <c r="D31" s="327"/>
      <c r="E31" s="327"/>
      <c r="F31" s="327"/>
      <c r="G31" s="322"/>
      <c r="H31" s="156" t="s">
        <v>137</v>
      </c>
      <c r="I31" s="324"/>
      <c r="J31" s="419">
        <f>$D$21</f>
        <v>0.11475</v>
      </c>
      <c r="K31" s="325"/>
      <c r="L31" s="348" t="e">
        <f ca="1">J31*L29</f>
        <v>#REF!</v>
      </c>
      <c r="M31" s="327"/>
      <c r="N31" s="328"/>
      <c r="O31" s="420"/>
      <c r="P31" s="341"/>
      <c r="Q31" s="155"/>
      <c r="R31" s="332"/>
      <c r="S31" s="332"/>
      <c r="T31" s="333"/>
      <c r="U31" s="143"/>
    </row>
    <row r="32" spans="1:22" ht="20.399999999999999" x14ac:dyDescent="0.35">
      <c r="A32" s="321"/>
      <c r="B32" s="152"/>
      <c r="C32" s="152"/>
      <c r="D32" s="327"/>
      <c r="E32" s="327"/>
      <c r="F32" s="327"/>
      <c r="G32" s="322"/>
      <c r="H32" s="156" t="s">
        <v>122</v>
      </c>
      <c r="I32" s="324"/>
      <c r="J32" s="419"/>
      <c r="K32" s="325"/>
      <c r="L32" s="421" t="e">
        <f>L18*J32</f>
        <v>#REF!</v>
      </c>
      <c r="M32" s="327"/>
      <c r="N32" s="328"/>
      <c r="O32" s="328"/>
      <c r="P32" s="341"/>
      <c r="Q32" s="155" t="s">
        <v>139</v>
      </c>
      <c r="R32" s="332"/>
      <c r="S32" s="417"/>
      <c r="T32" s="422">
        <f>E23</f>
        <v>1.407170954548847E-2</v>
      </c>
      <c r="U32" s="143">
        <f ca="1">U30*T32</f>
        <v>38106.058299038523</v>
      </c>
    </row>
    <row r="33" spans="1:22" ht="21" x14ac:dyDescent="0.4">
      <c r="A33" s="321"/>
      <c r="B33" s="327"/>
      <c r="C33" s="327"/>
      <c r="D33" s="327"/>
      <c r="E33" s="327"/>
      <c r="F33" s="327"/>
      <c r="G33" s="322"/>
      <c r="H33" s="335" t="s">
        <v>138</v>
      </c>
      <c r="I33" s="391"/>
      <c r="J33" s="391"/>
      <c r="K33" s="392"/>
      <c r="L33" s="365" t="e">
        <f ca="1">SUM(L29:L32)</f>
        <v>#REF!</v>
      </c>
      <c r="M33" s="327"/>
      <c r="N33" s="322"/>
      <c r="O33" s="322"/>
      <c r="P33" s="341"/>
      <c r="Q33" s="155"/>
      <c r="R33" s="332"/>
      <c r="S33" s="332"/>
      <c r="T33" s="333"/>
      <c r="U33" s="143"/>
    </row>
    <row r="34" spans="1:22" ht="20.399999999999999" x14ac:dyDescent="0.35">
      <c r="A34" s="321"/>
      <c r="B34" s="327"/>
      <c r="C34" s="327"/>
      <c r="D34" s="327"/>
      <c r="E34" s="327"/>
      <c r="F34" s="327"/>
      <c r="G34" s="322"/>
      <c r="H34" s="156"/>
      <c r="I34" s="324"/>
      <c r="J34" s="324"/>
      <c r="K34" s="325"/>
      <c r="L34" s="348"/>
      <c r="M34" s="327"/>
      <c r="N34" s="328"/>
      <c r="O34" s="328"/>
      <c r="P34" s="341"/>
      <c r="Q34" s="155" t="s">
        <v>141</v>
      </c>
      <c r="R34" s="332"/>
      <c r="S34" s="332"/>
      <c r="T34" s="333"/>
      <c r="U34" s="143">
        <f ca="1">SUM(U30+U32)</f>
        <v>2746096.7381703202</v>
      </c>
    </row>
    <row r="35" spans="1:22" ht="20.399999999999999" x14ac:dyDescent="0.35">
      <c r="A35" s="321"/>
      <c r="B35" s="327"/>
      <c r="C35" s="327"/>
      <c r="D35" s="327"/>
      <c r="E35" s="327"/>
      <c r="F35" s="327"/>
      <c r="G35" s="322"/>
      <c r="H35" s="156" t="s">
        <v>139</v>
      </c>
      <c r="I35" s="324"/>
      <c r="J35" s="419" t="s">
        <v>140</v>
      </c>
      <c r="K35" s="423"/>
      <c r="L35" s="348" t="e">
        <f ca="1">L33*K35</f>
        <v>#REF!</v>
      </c>
      <c r="M35" s="327"/>
      <c r="N35" s="328"/>
      <c r="O35" s="424"/>
      <c r="P35" s="341"/>
      <c r="Q35" s="155"/>
      <c r="R35" s="332"/>
      <c r="S35" s="332" t="s">
        <v>142</v>
      </c>
      <c r="T35" s="157">
        <f>K38</f>
        <v>1028.375</v>
      </c>
      <c r="U35" s="425"/>
    </row>
    <row r="36" spans="1:22" ht="20.399999999999999" x14ac:dyDescent="0.35">
      <c r="A36" s="321"/>
      <c r="B36" s="341"/>
      <c r="C36" s="341"/>
      <c r="D36" s="341"/>
      <c r="E36" s="341"/>
      <c r="F36" s="341"/>
      <c r="G36" s="328"/>
      <c r="H36" s="156"/>
      <c r="I36" s="324"/>
      <c r="J36" s="324"/>
      <c r="K36" s="325"/>
      <c r="L36" s="348"/>
      <c r="M36" s="327"/>
      <c r="N36" s="328"/>
      <c r="O36" s="328"/>
      <c r="P36" s="341"/>
      <c r="Q36" s="158"/>
      <c r="R36" s="159"/>
      <c r="S36" s="160" t="s">
        <v>143</v>
      </c>
      <c r="T36" s="161">
        <f>SUM(T8:T15)+SUM(T7)*0.35</f>
        <v>25.417111111111108</v>
      </c>
      <c r="U36" s="162"/>
    </row>
    <row r="37" spans="1:22" ht="21" thickBot="1" x14ac:dyDescent="0.4">
      <c r="A37" s="321"/>
      <c r="B37" s="341"/>
      <c r="C37" s="341"/>
      <c r="D37" s="341"/>
      <c r="E37" s="341"/>
      <c r="F37" s="341"/>
      <c r="G37" s="328"/>
      <c r="H37" s="156" t="s">
        <v>141</v>
      </c>
      <c r="I37" s="324"/>
      <c r="J37" s="324"/>
      <c r="K37" s="325"/>
      <c r="L37" s="348" t="e">
        <f ca="1">SUM(L33+L35)</f>
        <v>#REF!</v>
      </c>
      <c r="M37" s="327"/>
      <c r="N37" s="322"/>
      <c r="O37" s="322"/>
      <c r="P37" s="327"/>
      <c r="Q37" s="155"/>
      <c r="R37" s="159"/>
      <c r="S37" s="160" t="s">
        <v>144</v>
      </c>
      <c r="T37" s="163">
        <f>T35*T36</f>
        <v>26138.321638888887</v>
      </c>
      <c r="U37" s="426"/>
    </row>
    <row r="38" spans="1:22" ht="21.6" thickBot="1" x14ac:dyDescent="0.45">
      <c r="A38" s="321"/>
      <c r="B38" s="427"/>
      <c r="C38" s="427"/>
      <c r="D38" s="341"/>
      <c r="E38" s="341"/>
      <c r="F38" s="341"/>
      <c r="G38" s="328"/>
      <c r="H38" s="156"/>
      <c r="I38" s="324"/>
      <c r="J38" s="324" t="s">
        <v>142</v>
      </c>
      <c r="K38" s="165">
        <f>F13</f>
        <v>1028.375</v>
      </c>
      <c r="L38" s="428"/>
      <c r="M38" s="341"/>
      <c r="N38" s="322"/>
      <c r="O38" s="322"/>
      <c r="P38" s="327"/>
      <c r="Q38" s="429"/>
      <c r="R38" s="430"/>
      <c r="S38" s="431" t="s">
        <v>145</v>
      </c>
      <c r="T38" s="166"/>
      <c r="U38" s="432">
        <f ca="1">ROUNDDOWN(U34/(T37),1)</f>
        <v>105</v>
      </c>
    </row>
    <row r="39" spans="1:22" ht="21" x14ac:dyDescent="0.4">
      <c r="A39" s="321"/>
      <c r="B39" s="427"/>
      <c r="C39" s="427"/>
      <c r="D39" s="341"/>
      <c r="E39" s="341"/>
      <c r="F39" s="433"/>
      <c r="G39" s="328"/>
      <c r="H39" s="168"/>
      <c r="I39" s="169"/>
      <c r="J39" s="170" t="s">
        <v>143</v>
      </c>
      <c r="K39" s="171">
        <f>SUM(K8:K15)+SUM(K7)*0.35</f>
        <v>25.417111111111108</v>
      </c>
      <c r="L39" s="172"/>
      <c r="M39" s="341"/>
      <c r="N39" s="173"/>
      <c r="O39" s="174"/>
      <c r="P39" s="341"/>
      <c r="Q39" s="434"/>
      <c r="R39" s="435"/>
      <c r="S39" s="435"/>
      <c r="T39" s="436" t="s">
        <v>146</v>
      </c>
      <c r="U39" s="437">
        <f ca="1">U38*0.25</f>
        <v>26.25</v>
      </c>
    </row>
    <row r="40" spans="1:22" ht="21.6" thickBot="1" x14ac:dyDescent="0.45">
      <c r="A40" s="96"/>
      <c r="B40" s="164"/>
      <c r="C40" s="164"/>
      <c r="G40" s="177"/>
      <c r="H40" s="129"/>
      <c r="I40" s="169"/>
      <c r="J40" s="170" t="s">
        <v>144</v>
      </c>
      <c r="K40" s="178">
        <f>K38*K39</f>
        <v>26138.321638888887</v>
      </c>
      <c r="L40" s="179"/>
      <c r="N40" s="173"/>
      <c r="O40" s="174"/>
      <c r="Q40" s="175"/>
      <c r="R40" s="175"/>
      <c r="S40" s="175"/>
      <c r="T40" s="180"/>
      <c r="U40" s="176"/>
    </row>
    <row r="41" spans="1:22" ht="21.6" thickBot="1" x14ac:dyDescent="0.45">
      <c r="A41" s="96"/>
      <c r="B41" s="164"/>
      <c r="C41" s="72"/>
      <c r="G41" s="177"/>
      <c r="H41" s="181"/>
      <c r="I41" s="182"/>
      <c r="J41" s="183" t="s">
        <v>145</v>
      </c>
      <c r="K41" s="184"/>
      <c r="L41" s="185" t="e">
        <f ca="1">ROUNDDOWN(L37/(K40),1.05)</f>
        <v>#REF!</v>
      </c>
      <c r="N41" s="186" t="s">
        <v>147</v>
      </c>
      <c r="O41" s="187"/>
      <c r="Q41" s="105"/>
      <c r="R41" s="105"/>
      <c r="S41" s="105"/>
      <c r="T41" s="105"/>
      <c r="U41" s="188"/>
      <c r="V41" s="189"/>
    </row>
    <row r="42" spans="1:22" ht="21" x14ac:dyDescent="0.4">
      <c r="A42" s="96"/>
      <c r="G42" s="177"/>
      <c r="H42" s="190"/>
      <c r="I42" s="190"/>
      <c r="J42" s="191"/>
      <c r="K42" s="192"/>
      <c r="L42" s="193"/>
      <c r="N42" s="105"/>
      <c r="O42" s="194">
        <v>94</v>
      </c>
    </row>
    <row r="43" spans="1:22" ht="21" x14ac:dyDescent="0.4">
      <c r="A43" s="96"/>
      <c r="G43" s="177"/>
      <c r="H43" s="195"/>
      <c r="I43" s="191"/>
      <c r="J43" s="191"/>
      <c r="K43" s="192"/>
      <c r="L43" s="196" t="e">
        <f ca="1">L41*0.25</f>
        <v>#REF!</v>
      </c>
      <c r="M43" s="105"/>
      <c r="N43" s="105"/>
      <c r="O43" s="105"/>
    </row>
    <row r="44" spans="1:22" ht="21" x14ac:dyDescent="0.4">
      <c r="A44" s="96"/>
      <c r="G44" s="177"/>
      <c r="H44" s="190"/>
      <c r="I44" s="191"/>
      <c r="J44" s="191"/>
      <c r="K44" s="197"/>
      <c r="L44" s="198" t="s">
        <v>146</v>
      </c>
      <c r="M44" s="105"/>
      <c r="N44" s="105"/>
      <c r="O44" s="199"/>
    </row>
    <row r="45" spans="1:22" x14ac:dyDescent="0.3">
      <c r="A45" s="96"/>
      <c r="G45" s="177"/>
      <c r="I45" s="105"/>
      <c r="J45" s="105"/>
      <c r="K45" s="200"/>
      <c r="L45" s="201"/>
      <c r="M45" s="105"/>
      <c r="O45" s="202"/>
    </row>
    <row r="46" spans="1:22" hidden="1" x14ac:dyDescent="0.3">
      <c r="A46" s="96"/>
      <c r="G46" s="177"/>
      <c r="I46" s="105"/>
      <c r="J46" s="105"/>
      <c r="K46" s="200"/>
      <c r="L46" s="201"/>
      <c r="M46" s="105"/>
      <c r="N46" s="105"/>
      <c r="O46" s="105"/>
    </row>
    <row r="47" spans="1:22" ht="21" hidden="1" x14ac:dyDescent="0.4">
      <c r="A47" s="96"/>
      <c r="G47" s="177"/>
      <c r="I47" s="105"/>
      <c r="J47" s="203"/>
      <c r="K47" s="204"/>
      <c r="L47" s="205"/>
      <c r="M47" s="206"/>
      <c r="N47" s="105"/>
      <c r="O47" s="207"/>
    </row>
    <row r="48" spans="1:22" ht="21" hidden="1" x14ac:dyDescent="0.4">
      <c r="A48" s="96"/>
      <c r="G48" s="177"/>
      <c r="I48" s="105"/>
      <c r="J48" s="208"/>
      <c r="K48" s="209"/>
      <c r="L48" s="210"/>
      <c r="M48" s="211"/>
      <c r="N48" s="105"/>
      <c r="O48" s="212"/>
    </row>
    <row r="49" spans="1:18" ht="21" hidden="1" x14ac:dyDescent="0.4">
      <c r="I49" s="213"/>
      <c r="J49" s="214"/>
      <c r="K49" s="215"/>
      <c r="L49" s="216"/>
      <c r="M49" s="211"/>
      <c r="N49" s="105"/>
      <c r="O49" s="212"/>
    </row>
    <row r="50" spans="1:18" ht="25.5" hidden="1" customHeight="1" thickBot="1" x14ac:dyDescent="0.45">
      <c r="A50" s="96"/>
      <c r="I50" s="213"/>
      <c r="J50" s="217"/>
      <c r="K50" s="218"/>
      <c r="L50" s="219"/>
      <c r="M50" s="211"/>
      <c r="N50" s="105"/>
      <c r="O50" s="105"/>
    </row>
    <row r="51" spans="1:18" ht="21.6" hidden="1" thickBot="1" x14ac:dyDescent="0.45">
      <c r="H51" s="177"/>
      <c r="I51" s="220"/>
      <c r="J51" s="221"/>
      <c r="K51" s="222"/>
      <c r="L51" s="223"/>
      <c r="M51" s="224"/>
      <c r="N51" s="105"/>
      <c r="O51" s="105"/>
    </row>
    <row r="52" spans="1:18" ht="24" hidden="1" customHeight="1" x14ac:dyDescent="0.4">
      <c r="J52" s="225"/>
      <c r="K52" s="215"/>
      <c r="L52" s="226"/>
      <c r="M52" s="227"/>
      <c r="O52" s="105"/>
      <c r="Q52" s="105"/>
    </row>
    <row r="53" spans="1:18" ht="21" hidden="1" x14ac:dyDescent="0.4">
      <c r="I53" s="213"/>
      <c r="J53" s="228"/>
      <c r="K53" s="229"/>
      <c r="L53" s="229"/>
      <c r="M53" s="230"/>
      <c r="Q53" s="105"/>
      <c r="R53" s="105"/>
    </row>
    <row r="54" spans="1:18" ht="30" hidden="1" customHeight="1" x14ac:dyDescent="0.4">
      <c r="I54" s="213"/>
      <c r="J54" s="231"/>
      <c r="K54" s="232"/>
      <c r="L54" s="233"/>
      <c r="M54" s="211"/>
    </row>
    <row r="55" spans="1:18" ht="21" hidden="1" x14ac:dyDescent="0.4">
      <c r="I55" s="213"/>
      <c r="J55" s="234"/>
      <c r="K55" s="215"/>
      <c r="L55" s="235"/>
      <c r="M55" s="211"/>
    </row>
    <row r="56" spans="1:18" ht="21" x14ac:dyDescent="0.4">
      <c r="I56" s="105"/>
      <c r="J56" s="186"/>
      <c r="K56" s="187"/>
      <c r="L56" s="226"/>
      <c r="M56" s="227"/>
      <c r="N56" s="105"/>
      <c r="O56" s="236"/>
    </row>
    <row r="57" spans="1:18" x14ac:dyDescent="0.3">
      <c r="I57" s="105"/>
      <c r="J57" s="105"/>
      <c r="K57" s="200"/>
      <c r="L57" s="201"/>
      <c r="O57" s="167"/>
    </row>
    <row r="58" spans="1:18" ht="25.8" x14ac:dyDescent="0.5">
      <c r="H58" s="82" t="s">
        <v>148</v>
      </c>
      <c r="I58" s="105"/>
      <c r="J58" s="105"/>
      <c r="K58" s="237">
        <v>94</v>
      </c>
      <c r="L58" s="201"/>
    </row>
  </sheetData>
  <mergeCells count="9">
    <mergeCell ref="H3:L3"/>
    <mergeCell ref="Q3:U3"/>
    <mergeCell ref="J53:M53"/>
    <mergeCell ref="B1:F1"/>
    <mergeCell ref="H1:L1"/>
    <mergeCell ref="Q1:U1"/>
    <mergeCell ref="H2:L2"/>
    <mergeCell ref="N2:O2"/>
    <mergeCell ref="Q2:U2"/>
  </mergeCells>
  <pageMargins left="0.25" right="0.25" top="0.75" bottom="0.75" header="0.3" footer="0.3"/>
  <pageSetup scale="47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36"/>
  <sheetViews>
    <sheetView workbookViewId="0">
      <selection activeCell="BP22" sqref="BP22"/>
    </sheetView>
  </sheetViews>
  <sheetFormatPr defaultRowHeight="14.4" x14ac:dyDescent="0.3"/>
  <cols>
    <col min="1" max="1" width="26.6640625" customWidth="1"/>
    <col min="2" max="2" width="12" bestFit="1" customWidth="1"/>
    <col min="3" max="3" width="3" customWidth="1"/>
    <col min="4" max="4" width="13.6640625" bestFit="1" customWidth="1"/>
    <col min="5" max="5" width="10.109375" bestFit="1" customWidth="1"/>
    <col min="6" max="6" width="13.6640625" customWidth="1"/>
    <col min="7" max="7" width="11.109375" customWidth="1"/>
    <col min="8" max="8" width="12.21875" hidden="1" customWidth="1"/>
    <col min="9" max="9" width="8.33203125" hidden="1" customWidth="1"/>
    <col min="10" max="10" width="12.21875" hidden="1" customWidth="1"/>
    <col min="11" max="11" width="8.6640625" hidden="1" customWidth="1"/>
    <col min="12" max="12" width="13.6640625" customWidth="1"/>
    <col min="13" max="13" width="11.109375" customWidth="1"/>
    <col min="14" max="14" width="12.21875" bestFit="1" customWidth="1"/>
    <col min="15" max="15" width="8.6640625" bestFit="1" customWidth="1"/>
    <col min="16" max="16" width="12.21875" bestFit="1" customWidth="1"/>
    <col min="17" max="17" width="10.109375" bestFit="1" customWidth="1"/>
    <col min="18" max="18" width="12.21875" bestFit="1" customWidth="1"/>
    <col min="19" max="19" width="8.6640625" bestFit="1" customWidth="1"/>
    <col min="20" max="20" width="12.21875" bestFit="1" customWidth="1"/>
    <col min="22" max="22" width="12.21875" bestFit="1" customWidth="1"/>
    <col min="23" max="23" width="8.6640625" bestFit="1" customWidth="1"/>
    <col min="24" max="24" width="12.21875" bestFit="1" customWidth="1"/>
    <col min="26" max="26" width="12.21875" hidden="1" customWidth="1"/>
    <col min="27" max="27" width="8.5546875" hidden="1" customWidth="1"/>
    <col min="28" max="28" width="12.21875" hidden="1" customWidth="1"/>
    <col min="29" max="29" width="8.44140625" hidden="1" customWidth="1"/>
    <col min="30" max="30" width="12.21875" hidden="1" customWidth="1"/>
    <col min="31" max="31" width="8.77734375" hidden="1" customWidth="1"/>
    <col min="32" max="32" width="12.21875" hidden="1" customWidth="1"/>
    <col min="33" max="33" width="7" hidden="1" customWidth="1"/>
    <col min="34" max="34" width="12.21875" hidden="1" customWidth="1"/>
    <col min="35" max="35" width="0" hidden="1" customWidth="1"/>
    <col min="36" max="36" width="12.21875" bestFit="1" customWidth="1"/>
    <col min="37" max="37" width="10.109375" bestFit="1" customWidth="1"/>
    <col min="38" max="38" width="12.21875" hidden="1" customWidth="1"/>
    <col min="39" max="39" width="8.44140625" hidden="1" customWidth="1"/>
    <col min="40" max="40" width="12.6640625" hidden="1" customWidth="1"/>
    <col min="41" max="41" width="10.6640625" hidden="1" customWidth="1"/>
    <col min="42" max="42" width="13.6640625" hidden="1" customWidth="1"/>
    <col min="43" max="43" width="11.109375" hidden="1" customWidth="1"/>
    <col min="45" max="45" width="35.109375" customWidth="1"/>
    <col min="46" max="46" width="21.6640625" customWidth="1"/>
    <col min="47" max="47" width="13.6640625" bestFit="1" customWidth="1"/>
    <col min="48" max="52" width="12.21875" bestFit="1" customWidth="1"/>
    <col min="53" max="53" width="13.6640625" bestFit="1" customWidth="1"/>
    <col min="54" max="54" width="13.77734375" style="242" customWidth="1"/>
  </cols>
  <sheetData>
    <row r="1" spans="1:54" x14ac:dyDescent="0.3">
      <c r="A1" s="239">
        <v>25</v>
      </c>
      <c r="C1" s="240" t="s">
        <v>149</v>
      </c>
      <c r="E1" s="241">
        <f ca="1">IF(COUNT(E12:E300)=0,"-",AVERAGE(E12:OFFSET(E12,$A$1-1,0)))</f>
        <v>3603.985926796177</v>
      </c>
      <c r="G1" s="241">
        <f ca="1">IF(COUNT(G12:G300)=0,"-",AVERAGE(G12:OFFSET(G12,$A$1-1,0)))</f>
        <v>4708.472061108605</v>
      </c>
      <c r="I1" s="241" t="str">
        <f ca="1">IF(COUNT(I12:I300)=0,"-",AVERAGE(I12:OFFSET(I12,$A$1-1,0)))</f>
        <v>-</v>
      </c>
      <c r="K1" s="241" t="str">
        <f ca="1">IF(COUNT(K12:K300)=0,"-",AVERAGE(K12:OFFSET(K12,$A$1-1,0)))</f>
        <v>-</v>
      </c>
      <c r="M1" s="241">
        <f ca="1">IF(COUNT(M12:M300)=0,"-",AVERAGE(M12:OFFSET(M12,$A$1-1,0)))</f>
        <v>13928.980804920413</v>
      </c>
      <c r="O1" s="241">
        <f ca="1">IF(COUNT(O12:O300)=0,"-",AVERAGE(O12:OFFSET(O12,$A$1-1,0)))</f>
        <v>84.869931469663754</v>
      </c>
      <c r="Q1" s="241">
        <f ca="1">IF(COUNT(Q12:Q300)=0,"-",AVERAGE(Q12:OFFSET(Q12,$A$1-1,0)))</f>
        <v>1367.1670556903318</v>
      </c>
      <c r="S1" s="241">
        <f ca="1">IF(COUNT(S12:S300)=0,"-",AVERAGE(S12:OFFSET(S12,$A$1-1,0)))</f>
        <v>56.559255090021836</v>
      </c>
      <c r="U1" s="241">
        <f ca="1">IF(COUNT(U12:U300)=0,"-",AVERAGE(U12:OFFSET(U12,$A$1-1,0)))</f>
        <v>10.300293457259842</v>
      </c>
      <c r="W1" s="241">
        <f ca="1">IF(COUNT(W12:W300)=0,"-",AVERAGE(W12:OFFSET(W12,$A$1-1,0)))</f>
        <v>46.282649329697755</v>
      </c>
      <c r="Y1" s="241">
        <f ca="1">IF(COUNT(Y12:Y300)=0,"-",AVERAGE(Y12:OFFSET(Y12,$A$1-1,0)))</f>
        <v>0.28797696184305255</v>
      </c>
      <c r="AA1" s="241">
        <f ca="1">IF(COUNT(AA12:AA300)=0,"-",AVERAGE(AA12:OFFSET(AA12,$A$1-1,0)))</f>
        <v>32.665678879529771</v>
      </c>
      <c r="AC1" s="241">
        <f ca="1">IF(COUNT(AC12:AC300)=0,"-",AVERAGE(AC12:OFFSET(AC12,$A$1-1,0)))</f>
        <v>34.507795100222715</v>
      </c>
      <c r="AE1" s="241" t="str">
        <f ca="1">IF(COUNT(AE12:AE300)=0,"-",AVERAGE(AE12:OFFSET(AE12,$A$1-1,0)))</f>
        <v>-</v>
      </c>
      <c r="AG1" s="241" t="str">
        <f ca="1">IF(COUNT(AG12:AG300)=0,"-",AVERAGE(AG12:OFFSET(AG12,$A$1-1,0)))</f>
        <v>-</v>
      </c>
      <c r="AI1" s="241" t="str">
        <f ca="1">IF(COUNT(AI12:AI300)=0,"-",AVERAGE(AI12:OFFSET(AI12,$A$1-1,0)))</f>
        <v>-</v>
      </c>
      <c r="AK1" s="241">
        <f ca="1">IF(COUNT(AK12:AK300)=0,"-",AVERAGE(AK12:OFFSET(AK12,$A$1-1,0)))</f>
        <v>411.84383159577743</v>
      </c>
      <c r="AM1" s="241" t="str">
        <f ca="1">IF(COUNT(AM12:AM300)=0,"-",AVERAGE(AM12:OFFSET(AM12,$A$1-1,0)))</f>
        <v>-</v>
      </c>
      <c r="AO1" s="241">
        <f ca="1">IF(COUNT(AO12:AO300)=0,"-",AVERAGE(AO12:OFFSET(AO12,$A$1-1,0)))</f>
        <v>140.66495457095462</v>
      </c>
      <c r="AQ1" s="241">
        <f ca="1">IF(COUNT(AQ12:AQ300)=0,"-",AVERAGE(AQ12:OFFSET(AQ12,$A$1-1,0)))</f>
        <v>12659.338536773184</v>
      </c>
    </row>
    <row r="2" spans="1:54" x14ac:dyDescent="0.3">
      <c r="C2" s="240" t="s">
        <v>150</v>
      </c>
      <c r="E2" s="241">
        <f ca="1">IF(COUNT(E12:E300)=0,"-",E1-(2*_xlfn.STDEV.P(E12:OFFSET(E12,$A$1-1,0))))</f>
        <v>158.16339942296645</v>
      </c>
      <c r="G2" s="241">
        <f ca="1">IF(COUNT(G12:G300)=0,"-",G1-(2*_xlfn.STDEV.P(G12:OFFSET(G12,$A$1-1,0))))</f>
        <v>-5251.4737555988249</v>
      </c>
      <c r="I2" s="241" t="str">
        <f ca="1">IF(COUNT(I12:I300)=0,"-",I1-(2*_xlfn.STDEV.P(I12:OFFSET(I12,$A$1-1,0))))</f>
        <v>-</v>
      </c>
      <c r="K2" s="241" t="str">
        <f ca="1">IF(COUNT(K12:K300)=0,"-",K1-(2*_xlfn.STDEV.P(K12:OFFSET(K12,$A$1-1,0))))</f>
        <v>-</v>
      </c>
      <c r="M2" s="241">
        <f ca="1">IF(COUNT(M12:M300)=0,"-",M1-(2*_xlfn.STDEV.P(M12:OFFSET(M12,$A$1-1,0))))</f>
        <v>2042.1897098592526</v>
      </c>
      <c r="O2" s="241">
        <f ca="1">IF(COUNT(O12:O300)=0,"-",O1-(2*_xlfn.STDEV.P(O12:OFFSET(O12,$A$1-1,0))))</f>
        <v>-74.666346975223178</v>
      </c>
      <c r="Q2" s="241">
        <f ca="1">IF(COUNT(Q12:Q300)=0,"-",Q1-(2*_xlfn.STDEV.P(Q12:OFFSET(Q12,$A$1-1,0))))</f>
        <v>-9.3616262387565712</v>
      </c>
      <c r="S2" s="241">
        <f ca="1">IF(COUNT(S12:S300)=0,"-",S1-(2*_xlfn.STDEV.P(S12:OFFSET(S12,$A$1-1,0))))</f>
        <v>-40.004244004374286</v>
      </c>
      <c r="U2" s="241">
        <f ca="1">IF(COUNT(U12:U300)=0,"-",U1-(2*_xlfn.STDEV.P(U12:OFFSET(U12,$A$1-1,0))))</f>
        <v>-16.460655472159836</v>
      </c>
      <c r="W2" s="241">
        <f ca="1">IF(COUNT(W12:W300)=0,"-",W1-(2*_xlfn.STDEV.P(W12:OFFSET(W12,$A$1-1,0))))</f>
        <v>-18.657976558060874</v>
      </c>
      <c r="Y2" s="241">
        <f ca="1">IF(COUNT(Y12:Y300)=0,"-",Y1-(2*_xlfn.STDEV.P(Y12:OFFSET(Y12,$A$1-1,0))))</f>
        <v>0.28797696184305255</v>
      </c>
      <c r="AA2" s="241">
        <f ca="1">IF(COUNT(AA12:AA300)=0,"-",AA1-(2*_xlfn.STDEV.P(AA12:OFFSET(AA12,$A$1-1,0))))</f>
        <v>-29.242649758229888</v>
      </c>
      <c r="AC2" s="241">
        <f ca="1">IF(COUNT(AC12:AC300)=0,"-",AC1-(2*_xlfn.STDEV.P(AC12:OFFSET(AC12,$A$1-1,0))))</f>
        <v>34.507795100222715</v>
      </c>
      <c r="AE2" s="241" t="str">
        <f ca="1">IF(COUNT(AE12:AE300)=0,"-",AE1-(2*_xlfn.STDEV.P(AE12:OFFSET(AE12,$A$1-1,0))))</f>
        <v>-</v>
      </c>
      <c r="AG2" s="241" t="str">
        <f ca="1">IF(COUNT(AG12:AG300)=0,"-",AG1-(2*_xlfn.STDEV.P(AG12:OFFSET(AG12,$A$1-1,0))))</f>
        <v>-</v>
      </c>
      <c r="AI2" s="241" t="str">
        <f ca="1">IF(COUNT(AI12:AI300)=0,"-",AI1-(2*_xlfn.STDEV.P(AI12:OFFSET(AI12,$A$1-1,0))))</f>
        <v>-</v>
      </c>
      <c r="AK2" s="241">
        <f ca="1">IF(COUNT(AK12:AK300)=0,"-",AK1-(2*_xlfn.STDEV.P(AK12:OFFSET(AK12,$A$1-1,0))))</f>
        <v>-351.88957437120979</v>
      </c>
      <c r="AM2" s="241" t="str">
        <f ca="1">IF(COUNT(AM12:AM300)=0,"-",AM1-(2*_xlfn.STDEV.P(AM12:OFFSET(AM12,$A$1-1,0))))</f>
        <v>-</v>
      </c>
      <c r="AO2" s="241">
        <f ca="1">IF(COUNT(AO12:AO300)=0,"-",AO1-(2*_xlfn.STDEV.P(AO12:OFFSET(AO12,$A$1-1,0))))</f>
        <v>-1627.2475742864101</v>
      </c>
      <c r="AQ2" s="241">
        <f ca="1">IF(COUNT(AQ12:AQ300)=0,"-",AQ1-(2*_xlfn.STDEV.P(AQ12:OFFSET(AQ12,$A$1-1,0))))</f>
        <v>-278.23000828180921</v>
      </c>
    </row>
    <row r="3" spans="1:54" x14ac:dyDescent="0.3">
      <c r="A3" s="243" t="s">
        <v>151</v>
      </c>
      <c r="C3" s="240" t="s">
        <v>152</v>
      </c>
      <c r="E3" s="241">
        <f ca="1">IF(COUNT(E12:E300)=0,"-",E1+(2*_xlfn.STDEV.P(E12:OFFSET(E12,$A$1-1,0))))</f>
        <v>7049.8084541693879</v>
      </c>
      <c r="G3" s="241">
        <f ca="1">IF(COUNT(G12:G300)=0,"-",G1+(2*_xlfn.STDEV.P(G12:OFFSET(G12,$A$1-1,0))))</f>
        <v>14668.417877816035</v>
      </c>
      <c r="I3" s="241" t="str">
        <f ca="1">IF(COUNT(I12:I300)=0,"-",I1+(2*_xlfn.STDEV.P(I12:OFFSET(I12,$A$1-1,0))))</f>
        <v>-</v>
      </c>
      <c r="K3" s="241" t="str">
        <f ca="1">IF(COUNT(K12:K300)=0,"-",K1+(2*_xlfn.STDEV.P(K12:OFFSET(K12,$A$1-1,0))))</f>
        <v>-</v>
      </c>
      <c r="M3" s="241">
        <f ca="1">IF(COUNT(M12:M300)=0,"-",M1+(2*_xlfn.STDEV.P(M12:OFFSET(M12,$A$1-1,0))))</f>
        <v>25815.771899981573</v>
      </c>
      <c r="O3" s="241">
        <f ca="1">IF(COUNT(O12:O300)=0,"-",O1+(2*_xlfn.STDEV.P(O12:OFFSET(O12,$A$1-1,0))))</f>
        <v>244.40620991455069</v>
      </c>
      <c r="Q3" s="241">
        <f ca="1">IF(COUNT(Q12:Q300)=0,"-",Q1+(2*_xlfn.STDEV.P(Q12:OFFSET(Q12,$A$1-1,0))))</f>
        <v>2743.6957376194205</v>
      </c>
      <c r="S3" s="241">
        <f ca="1">IF(COUNT(S12:S300)=0,"-",S1+(2*_xlfn.STDEV.P(S12:OFFSET(S12,$A$1-1,0))))</f>
        <v>153.12275418441794</v>
      </c>
      <c r="U3" s="241">
        <f ca="1">IF(COUNT(U12:U300)=0,"-",U1+(2*_xlfn.STDEV.P(U12:OFFSET(U12,$A$1-1,0))))</f>
        <v>37.061242386679524</v>
      </c>
      <c r="W3" s="241">
        <f ca="1">IF(COUNT(W12:W300)=0,"-",W1+(2*_xlfn.STDEV.P(W12:OFFSET(W12,$A$1-1,0))))</f>
        <v>111.22327521745638</v>
      </c>
      <c r="Y3" s="241">
        <f ca="1">IF(COUNT(Y12:Y300)=0,"-",Y1+(2*_xlfn.STDEV.P(Y12:OFFSET(Y12,$A$1-1,0))))</f>
        <v>0.28797696184305255</v>
      </c>
      <c r="AA3" s="241">
        <f ca="1">IF(COUNT(AA12:AA300)=0,"-",AA1+(2*_xlfn.STDEV.P(AA12:OFFSET(AA12,$A$1-1,0))))</f>
        <v>94.574007517289431</v>
      </c>
      <c r="AC3" s="241">
        <f ca="1">IF(COUNT(AC12:AC300)=0,"-",AC1+(2*_xlfn.STDEV.P(AC12:OFFSET(AC12,$A$1-1,0))))</f>
        <v>34.507795100222715</v>
      </c>
      <c r="AE3" s="241" t="str">
        <f ca="1">IF(COUNT(AE12:AE300)=0,"-",AE1+(2*_xlfn.STDEV.P(AE12:OFFSET(AE12,$A$1-1,0))))</f>
        <v>-</v>
      </c>
      <c r="AG3" s="241" t="str">
        <f ca="1">IF(COUNT(AG12:AG300)=0,"-",AG1+(2*_xlfn.STDEV.P(AG12:OFFSET(AG12,$A$1-1,0))))</f>
        <v>-</v>
      </c>
      <c r="AI3" s="241" t="str">
        <f ca="1">IF(COUNT(AI12:AI300)=0,"-",AI1+(2*_xlfn.STDEV.P(AI12:OFFSET(AI12,$A$1-1,0))))</f>
        <v>-</v>
      </c>
      <c r="AK3" s="241">
        <f ca="1">IF(COUNT(AK12:AK300)=0,"-",AK1+(2*_xlfn.STDEV.P(AK12:OFFSET(AK12,$A$1-1,0))))</f>
        <v>1175.5772375627646</v>
      </c>
      <c r="AM3" s="241" t="str">
        <f ca="1">IF(COUNT(AM12:AM300)=0,"-",AM1+(2*_xlfn.STDEV.P(AM12:OFFSET(AM12,$A$1-1,0))))</f>
        <v>-</v>
      </c>
      <c r="AO3" s="241">
        <f ca="1">IF(COUNT(AO12:AO300)=0,"-",AO1+(2*_xlfn.STDEV.P(AO12:OFFSET(AO12,$A$1-1,0))))</f>
        <v>1908.5774834283195</v>
      </c>
      <c r="AQ3" s="241">
        <f ca="1">IF(COUNT(AQ12:AQ300)=0,"-",AQ1+(2*_xlfn.STDEV.P(AQ12:OFFSET(AQ12,$A$1-1,0))))</f>
        <v>25596.907081828176</v>
      </c>
    </row>
    <row r="4" spans="1:54" x14ac:dyDescent="0.3">
      <c r="A4" s="243"/>
      <c r="C4" s="240" t="s">
        <v>153</v>
      </c>
      <c r="E4" s="244">
        <f ca="1">IF(COUNT(E12:E300)=0,"-",AVERAGEIFS(E12:E300, E12:E300, "&gt;="&amp;E2,E12:E300,"&lt;="&amp;E3))</f>
        <v>3402.777109361306</v>
      </c>
      <c r="G4" s="244">
        <f ca="1">IF(COUNT(G12:G300)=0,"-",AVERAGEIFS(G12:G300, G12:G300, "&gt;="&amp;G2,G12:G300,"&lt;="&amp;G3))</f>
        <v>4001.3636047163463</v>
      </c>
      <c r="I4" s="244" t="str">
        <f>IF(COUNT(I12:I300)=0,"-",AVERAGEIFS(I12:I300, I12:I300, "&gt;="&amp;I2,I12:I300,"&lt;="&amp;I3))</f>
        <v>-</v>
      </c>
      <c r="K4" s="244" t="str">
        <f>IF(COUNT(K12:K300)=0,"-",AVERAGEIFS(K12:K300, K12:K300, "&gt;="&amp;K2,K12:K300,"&lt;="&amp;K3))</f>
        <v>-</v>
      </c>
      <c r="M4" s="244">
        <f ca="1">IF(COUNT(M12:M300)=0,"-",AVERAGEIFS(M12:M300, M12:M300, "&gt;="&amp;M2,M12:M300,"&lt;="&amp;M3))</f>
        <v>12825.716227793931</v>
      </c>
      <c r="O4" s="244">
        <f ca="1">IF(COUNT(O12:O300)=0,"-",AVERAGEIFS(O12:O300, O12:O300, "&gt;="&amp;O2,O12:O300,"&lt;="&amp;O3))</f>
        <v>66.36158041148245</v>
      </c>
      <c r="Q4" s="244">
        <f ca="1">IF(COUNT(Q12:Q300)=0,"-",AVERAGEIFS(Q12:Q300, Q12:Q300, "&gt;="&amp;Q2,Q12:Q300,"&lt;="&amp;Q3))</f>
        <v>1257.2928394755697</v>
      </c>
      <c r="S4" s="244">
        <f ca="1">IF(COUNT(S12:S300)=0,"-",AVERAGEIFS(S12:S300, S12:S300, "&gt;="&amp;S2,S12:S300,"&lt;="&amp;S3))</f>
        <v>56.559255090021836</v>
      </c>
      <c r="U4" s="244">
        <f ca="1">IF(COUNT(U12:U300)=0,"-",AVERAGEIFS(U12:U300, U12:U300, "&gt;="&amp;U2,U12:U300,"&lt;="&amp;U3))</f>
        <v>10.300293457259842</v>
      </c>
      <c r="W4" s="244">
        <f ca="1">IF(COUNT(W12:W300)=0,"-",AVERAGEIFS(W12:W300, W12:W300, "&gt;="&amp;W2,W12:W300,"&lt;="&amp;W3))</f>
        <v>46.282649329697755</v>
      </c>
      <c r="Y4" s="244">
        <f ca="1">IF(COUNT(Y12:Y300)=0,"-",AVERAGEIFS(Y12:Y300, Y12:Y300, "&gt;="&amp;Y2,Y12:Y300,"&lt;="&amp;Y3))</f>
        <v>0.28797696184305255</v>
      </c>
      <c r="AA4" s="244">
        <f ca="1">IF(COUNT(AA12:AA300)=0,"-",AVERAGEIFS(AA12:AA300, AA12:AA300, "&gt;="&amp;AA2,AA12:AA300,"&lt;="&amp;AA3))</f>
        <v>32.665678879529771</v>
      </c>
      <c r="AC4" s="244">
        <f ca="1">IF(COUNT(AC12:AC300)=0,"-",AVERAGEIFS(AC12:AC300, AC12:AC300, "&gt;="&amp;AC2,AC12:AC300,"&lt;="&amp;AC3))</f>
        <v>34.507795100222715</v>
      </c>
      <c r="AE4" s="244" t="str">
        <f>IF(COUNT(AE12:AE300)=0,"-",AVERAGEIFS(AE12:AE300, AE12:AE300, "&gt;="&amp;AE2,AE12:AE300,"&lt;="&amp;AE3))</f>
        <v>-</v>
      </c>
      <c r="AG4" s="244" t="str">
        <f>IF(COUNT(AG12:AG300)=0,"-",AVERAGEIFS(AG12:AG300, AG12:AG300, "&gt;="&amp;AG2,AG12:AG300,"&lt;="&amp;AG3))</f>
        <v>-</v>
      </c>
      <c r="AI4" s="244" t="str">
        <f>IF(COUNT(AI12:AI300)=0,"-",AVERAGEIFS(AI12:AI300, AI12:AI300, "&gt;="&amp;AI2,AI12:AI300,"&lt;="&amp;AI3))</f>
        <v>-</v>
      </c>
      <c r="AK4" s="244">
        <f ca="1">IF(COUNT(AK12:AK300)=0,"-",AVERAGEIFS(AK12:AK300, AK12:AK300, "&gt;="&amp;AK2,AK12:AK300,"&lt;="&amp;AK3))</f>
        <v>320.75336811152397</v>
      </c>
      <c r="AM4" s="244" t="str">
        <f>IF(COUNT(AM12:AM300)=0,"-",AVERAGEIFS(AM12:AM300, AM12:AM300, "&gt;="&amp;AM2,AM12:AM300,"&lt;="&amp;AM3))</f>
        <v>-</v>
      </c>
      <c r="AO4" s="244">
        <f ca="1">IF(COUNT(AO12:AO300)=0,"-",AVERAGEIFS(AO12:AO300, AO12:AO300, "&gt;="&amp;AO2,AO12:AO300,"&lt;="&amp;AO3))</f>
        <v>381.83647138940739</v>
      </c>
      <c r="AQ4" s="244">
        <f ca="1">IF(COUNT(AQ12:AQ300)=0,"-",AVERAGEIFS(AQ12:AQ300, AQ12:AQ300, "&gt;="&amp;AQ2,AQ12:AQ300,"&lt;="&amp;AQ3))</f>
        <v>12026.193399146936</v>
      </c>
    </row>
    <row r="5" spans="1:54" x14ac:dyDescent="0.3">
      <c r="A5" s="243"/>
      <c r="C5" s="240" t="s">
        <v>154</v>
      </c>
      <c r="E5" s="245">
        <f ca="1">IF(COUNT(E12:E300)=0,"-",SUMIFS(D12:D300,E12:E300,"&gt;="&amp;E2,E12:E300,"&lt;="&amp;E3)/SUMIFS($B12:$B300,E12:E300,"&gt;="&amp;E2,E12:E300,"&lt;="&amp;E3))</f>
        <v>3230.1661201220372</v>
      </c>
      <c r="G5" s="246">
        <f ca="1">IF(COUNT(G12:G300)=0,"-",SUMIFS(F12:F300,G12:G300,"&gt;="&amp;G2,G12:G300,"&lt;="&amp;G3)/SUMIFS($B12:$B300,G12:G300,"&gt;="&amp;G2,G12:G300,"&lt;="&amp;G3))</f>
        <v>3099.0768453167207</v>
      </c>
      <c r="I5" s="247" t="str">
        <f>IF(COUNT(I12:I300)=0,"-",SUMIFS(H12:H300,I12:I300,"&gt;="&amp;I2,I12:I300,"&lt;="&amp;I3)/SUMIFS($B12:$B300,I12:I300,"&gt;="&amp;I2,I12:I300,"&lt;="&amp;I3))</f>
        <v>-</v>
      </c>
      <c r="K5" s="247" t="str">
        <f>IF(COUNT(K12:K300)=0,"-",SUMIFS(J12:J300,K12:K300,"&gt;="&amp;K2,K12:K300,"&lt;="&amp;K3)/SUMIFS($B12:$B300,K12:K300,"&gt;="&amp;K2,K12:K300,"&lt;="&amp;K3))</f>
        <v>-</v>
      </c>
      <c r="M5" s="246">
        <f ca="1">IF(COUNT(M12:M300)=0,"-",SUMIFS(L12:L300,M12:M300,"&gt;="&amp;M2,M12:M300,"&lt;="&amp;M3)/SUMIFS($B12:$B300,M12:M300,"&gt;="&amp;M2,M12:M300,"&lt;="&amp;M3))</f>
        <v>13021.762314004987</v>
      </c>
      <c r="O5" s="248">
        <f ca="1">IF(COUNT(O12:O300)=0,"-",SUMIFS(N12:N300,O12:O300,"&gt;="&amp;O2,O12:O300,"&lt;="&amp;O3)/SUMIFS($B12:$B300,O12:O300,"&gt;="&amp;O2,O12:O300,"&lt;="&amp;O3))</f>
        <v>61.455111239794377</v>
      </c>
      <c r="Q5" s="248">
        <f ca="1">IF(COUNT(Q12:Q300)=0,"-",SUMIFS(P12:P300,Q12:Q300,"&gt;="&amp;Q2,Q12:Q300,"&lt;="&amp;Q3)/SUMIFS($B12:$B300,Q12:Q300,"&gt;="&amp;Q2,Q12:Q300,"&lt;="&amp;Q3))</f>
        <v>1286.6631750926779</v>
      </c>
      <c r="S5" s="248">
        <f ca="1">IF(COUNT(S12:S300)=0,"-",SUMIFS(R12:R300,S12:S300,"&gt;="&amp;S2,S12:S300,"&lt;="&amp;S3)/SUMIFS($B12:$B300,S12:S300,"&gt;="&amp;S2,S12:S300,"&lt;="&amp;S3))</f>
        <v>48.144380966458215</v>
      </c>
      <c r="U5" s="248">
        <f ca="1">IF(COUNT(U12:U300)=0,"-",SUMIFS(T12:T300,U12:U300,"&gt;="&amp;U2,U12:U300,"&lt;="&amp;U3)/SUMIFS($B12:$B300,U12:U300,"&gt;="&amp;U2,U12:U300,"&lt;="&amp;U3))</f>
        <v>7.5037260090640876</v>
      </c>
      <c r="W5" s="248">
        <f ca="1">IF(COUNT(W12:W300)=0,"-",SUMIFS(V12:V300,W12:W300,"&gt;="&amp;W2,W12:W300,"&lt;="&amp;W3)/SUMIFS($B12:$B300,W12:W300,"&gt;="&amp;W2,W12:W300,"&lt;="&amp;W3))</f>
        <v>45.474368626558501</v>
      </c>
      <c r="Y5" s="248">
        <f ca="1">IF(COUNT(Y12:Y300)=0,"-",SUMIFS(X12:X300,Y12:Y300,"&gt;="&amp;Y2,Y12:Y300,"&lt;="&amp;Y3)/SUMIFS($B12:$B300,Y12:Y300,"&gt;="&amp;Y2,Y12:Y300,"&lt;="&amp;Y3))</f>
        <v>0.28797696184305255</v>
      </c>
      <c r="AA5" s="249">
        <f ca="1">IF(COUNT(AA12:AA300)=0,"-",SUMIFS(Z12:Z300,AA12:AA300,"&gt;="&amp;AA2,AA12:AA300,"&lt;="&amp;AA3)/SUMIFS($B12:$B300,AA12:AA300,"&gt;="&amp;AA2,AA12:AA300,"&lt;="&amp;AA3))</f>
        <v>37.707779260323086</v>
      </c>
      <c r="AC5" s="249">
        <f ca="1">IF(COUNT(AC12:AC300)=0,"-",SUMIFS(AB12:AB300,AC12:AC300,"&gt;="&amp;AC2,AC12:AC300,"&lt;="&amp;AC3)/SUMIFS($B12:$B300,AC12:AC300,"&gt;="&amp;AC2,AC12:AC300,"&lt;="&amp;AC3))</f>
        <v>34.507795100222715</v>
      </c>
      <c r="AE5" s="247" t="str">
        <f>IF(COUNT(AE12:AE300)=0,"-",SUMIFS(AD12:AD300,AE12:AE300,"&gt;="&amp;AE2,AE12:AE300,"&lt;="&amp;AE3)/SUMIFS($B12:$B300,AE12:AE300,"&gt;="&amp;AE2,AE12:AE300,"&lt;="&amp;AE3))</f>
        <v>-</v>
      </c>
      <c r="AG5" s="247" t="str">
        <f>IF(COUNT(AG12:AG300)=0,"-",SUMIFS(AF12:AF300,AG12:AG300,"&gt;="&amp;AG2,AG12:AG300,"&lt;="&amp;AG3)/SUMIFS($B12:$B300,AG12:AG300,"&gt;="&amp;AG2,AG12:AG300,"&lt;="&amp;AG3))</f>
        <v>-</v>
      </c>
      <c r="AI5" s="247" t="str">
        <f>IF(COUNT(AI12:AI300)=0,"-",SUMIFS(AH12:AH300,AI12:AI300,"&gt;="&amp;AI2,AI12:AI300,"&lt;="&amp;AI3)/SUMIFS($B12:$B300,AI12:AI300,"&gt;="&amp;AI2,AI12:AI300,"&lt;="&amp;AI3))</f>
        <v>-</v>
      </c>
      <c r="AK5" s="250">
        <f ca="1">IF(COUNT(AK12:AK300)=0,"-",SUMIFS(AJ12:AJ300,AK12:AK300,"&gt;="&amp;AK2,AK12:AK300,"&lt;="&amp;AK3)/SUMIFS($B12:$B300,AK12:AK300,"&gt;="&amp;AK2,AK12:AK300,"&lt;="&amp;AK3))</f>
        <v>255.80929062703919</v>
      </c>
      <c r="AM5" s="247" t="str">
        <f>IF(COUNT(AM12:AM300)=0,"-",SUMIFS(AL12:AL300,AM12:AM300,"&gt;="&amp;AM2,AM12:AM300,"&lt;="&amp;AM3)/SUMIFS($B12:$B300,AM12:AM300,"&gt;="&amp;AM2,AM12:AM300,"&lt;="&amp;AM3))</f>
        <v>-</v>
      </c>
      <c r="AO5" s="249">
        <f ca="1">IF(COUNT(AO12:AO300)=0,"-",SUMIFS(AN12:AN300,AO12:AO300,"&gt;="&amp;AO2,AO12:AO300,"&lt;="&amp;AO3)/SUMIFS($B12:$B300,AO12:AO300,"&gt;="&amp;AO2,AO12:AO300,"&lt;="&amp;AO3))</f>
        <v>917.71682961129102</v>
      </c>
      <c r="AQ5" s="247">
        <f ca="1">IF(COUNT(AQ12:AQ300)=0,"-",SUMIFS(AP12:AP300,AQ12:AQ300,"&gt;="&amp;AQ2,AQ12:AQ300,"&lt;="&amp;AQ3)/SUMIFS($B12:$B300,AQ12:AQ300,"&gt;="&amp;AQ2,AQ12:AQ300,"&lt;="&amp;AQ3))</f>
        <v>13426.931097746432</v>
      </c>
    </row>
    <row r="6" spans="1:54" x14ac:dyDescent="0.3">
      <c r="A6" s="243"/>
      <c r="C6" s="240" t="s">
        <v>155</v>
      </c>
      <c r="E6" s="251">
        <f ca="1">IF(COUNT(E12:E300)=0,"-",SUMIFS(E12:E300, E12:E300, "&gt;="&amp;E2,E12:E300,"&lt;="&amp;E3)/($A$1-COUNTIF(E12:E300,"&lt;"&amp;E$2)-COUNTIF(E12:E300,"&gt;"&amp;E$3)))</f>
        <v>3260.9947298045849</v>
      </c>
      <c r="G6" s="251">
        <f ca="1">IF(COUNT(G12:G300)=0,"-",SUMIFS(G12:G300, G12:G300, "&gt;="&amp;G2,G12:G300,"&lt;="&amp;G3)/($A$1-COUNTIF(G12:G300,"&lt;"&amp;G$2)-COUNTIF(G12:G300,"&gt;"&amp;G$3)))</f>
        <v>3001.0227035372595</v>
      </c>
      <c r="I6" s="251" t="str">
        <f>IF(COUNT(I12:I300)=0,"-",SUMIFS(I12:I300, I12:I300, "&gt;="&amp;I2,I12:I300,"&lt;="&amp;I3)/($A$1-COUNTIF(I12:I300,"&lt;"&amp;I$2)-COUNTIF(I12:I300,"&gt;"&amp;I$3)))</f>
        <v>-</v>
      </c>
      <c r="K6" s="251" t="str">
        <f>IF(COUNT(K12:K300)=0,"-",SUMIFS(K12:K300, K12:K300, "&gt;="&amp;K2,K12:K300,"&lt;="&amp;K3)/($A$1-COUNTIF(K12:K300,"&lt;"&amp;K$2)-COUNTIF(K12:K300,"&gt;"&amp;K$3)))</f>
        <v>-</v>
      </c>
      <c r="M6" s="251">
        <f ca="1">IF(COUNT(M12:M300)=0,"-",SUMIFS(M12:M300, M12:M300, "&gt;="&amp;M2,M12:M300,"&lt;="&amp;M3)/($A$1-COUNTIF(M12:M300,"&lt;"&amp;M$2)-COUNTIF(M12:M300,"&gt;"&amp;M$3)))</f>
        <v>5878.4532710722187</v>
      </c>
      <c r="O6" s="251">
        <f ca="1">IF(COUNT(O12:O300)=0,"-",SUMIFS(O12:O300, O12:O300, "&gt;="&amp;O2,O12:O300,"&lt;="&amp;O3)/($A$1-COUNTIF(O12:O300,"&lt;"&amp;O$2)-COUNTIF(O12:O300,"&gt;"&amp;O$3)))</f>
        <v>63.476294306635381</v>
      </c>
      <c r="Q6" s="251">
        <f ca="1">IF(COUNT(Q12:Q300)=0,"-",SUMIFS(Q12:Q300, Q12:Q300, "&gt;="&amp;Q2,Q12:Q300,"&lt;="&amp;Q3)/($A$1-COUNTIF(Q12:Q300,"&lt;"&amp;Q$2)-COUNTIF(Q12:Q300,"&gt;"&amp;Q$3)))</f>
        <v>1204.9056378307544</v>
      </c>
      <c r="S6" s="251">
        <f ca="1">IF(COUNT(S12:S300)=0,"-",SUMIFS(S12:S300, S12:S300, "&gt;="&amp;S2,S12:S300,"&lt;="&amp;S3)/($A$1-COUNTIF(S12:S300,"&lt;"&amp;S$2)-COUNTIF(S12:S300,"&gt;"&amp;S$3)))</f>
        <v>33.935553054013106</v>
      </c>
      <c r="U6" s="251">
        <f ca="1">IF(COUNT(U12:U300)=0,"-",SUMIFS(U12:U300, U12:U300, "&gt;="&amp;U2,U12:U300,"&lt;="&amp;U3)/($A$1-COUNTIF(U12:U300,"&lt;"&amp;U$2)-COUNTIF(U12:U300,"&gt;"&amp;U$3)))</f>
        <v>1.2360352148711811</v>
      </c>
      <c r="W6" s="251">
        <f ca="1">IF(COUNT(W12:W300)=0,"-",SUMIFS(W12:W300, W12:W300, "&gt;="&amp;W2,W12:W300,"&lt;="&amp;W3)/($A$1-COUNTIF(W12:W300,"&lt;"&amp;W$2)-COUNTIF(W12:W300,"&gt;"&amp;W$3)))</f>
        <v>5.5539179195637303</v>
      </c>
      <c r="Y6" s="251">
        <f ca="1">IF(COUNT(Y12:Y300)=0,"-",SUMIFS(Y12:Y300, Y12:Y300, "&gt;="&amp;Y2,Y12:Y300,"&lt;="&amp;Y3)/($A$1-COUNTIF(Y12:Y300,"&lt;"&amp;Y$2)-COUNTIF(Y12:Y300,"&gt;"&amp;Y$3)))</f>
        <v>1.1519078473722102E-2</v>
      </c>
      <c r="AA6" s="251">
        <f ca="1">IF(COUNT(AA12:AA300)=0,"-",SUMIFS(AA12:AA300, AA12:AA300, "&gt;="&amp;AA2,AA12:AA300,"&lt;="&amp;AA3)/($A$1-COUNTIF(AA12:AA300,"&lt;"&amp;AA$2)-COUNTIF(AA12:AA300,"&gt;"&amp;AA$3)))</f>
        <v>6.5331357759059543</v>
      </c>
      <c r="AC6" s="251">
        <f ca="1">IF(COUNT(AC12:AC300)=0,"-",SUMIFS(AC12:AC300, AC12:AC300, "&gt;="&amp;AC2,AC12:AC300,"&lt;="&amp;AC3)/($A$1-COUNTIF(AC12:AC300,"&lt;"&amp;AC$2)-COUNTIF(AC12:AC300,"&gt;"&amp;AC$3)))</f>
        <v>1.3803118040089086</v>
      </c>
      <c r="AE6" s="251" t="str">
        <f>IF(COUNT(AE12:AE300)=0,"-",SUMIFS(AE12:AE300, AE12:AE300, "&gt;="&amp;AE2,AE12:AE300,"&lt;="&amp;AE3)/($A$1-COUNTIF(AE12:AE300,"&lt;"&amp;AE$2)-COUNTIF(AE12:AE300,"&gt;"&amp;AE$3)))</f>
        <v>-</v>
      </c>
      <c r="AG6" s="251" t="str">
        <f>IF(COUNT(AG12:AG300)=0,"-",SUMIFS(AG12:AG300, AG12:AG300, "&gt;="&amp;AG2,AG12:AG300,"&lt;="&amp;AG3)/($A$1-COUNTIF(AG12:AG300,"&lt;"&amp;AG$2)-COUNTIF(AG12:AG300,"&gt;"&amp;AG$3)))</f>
        <v>-</v>
      </c>
      <c r="AI6" s="251" t="str">
        <f>IF(COUNT(AI12:AI300)=0,"-",SUMIFS(AI12:AI300, AI12:AI300, "&gt;="&amp;AI2,AI12:AI300,"&lt;="&amp;AI3)/($A$1-COUNTIF(AI12:AI300,"&lt;"&amp;AI$2)-COUNTIF(AI12:AI300,"&gt;"&amp;AI$3)))</f>
        <v>-</v>
      </c>
      <c r="AK6" s="251">
        <f ca="1">IF(COUNT(AK12:AK300)=0,"-",SUMIFS(AK12:AK300, AK12:AK300, "&gt;="&amp;AK2,AK12:AK300,"&lt;="&amp;AK3)/($A$1-COUNTIF(AK12:AK300,"&lt;"&amp;AK$2)-COUNTIF(AK12:AK300,"&gt;"&amp;AK$3)))</f>
        <v>306.80756949797944</v>
      </c>
      <c r="AM6" s="251" t="str">
        <f>IF(COUNT(AM12:AM300)=0,"-",SUMIFS(AM12:AM300, AM12:AM300, "&gt;="&amp;AM2,AM12:AM300,"&lt;="&amp;AM3)/($A$1-COUNTIF(AM12:AM300,"&lt;"&amp;AM$2)-COUNTIF(AM12:AM300,"&gt;"&amp;AM$3)))</f>
        <v>-</v>
      </c>
      <c r="AO6" s="251">
        <f ca="1">IF(COUNT(AO12:AO300)=0,"-",SUMIFS(AO12:AO300, AO12:AO300, "&gt;="&amp;AO2,AO12:AO300,"&lt;="&amp;AO3)/($A$1-COUNTIF(AO12:AO300,"&lt;"&amp;AO$2)-COUNTIF(AO12:AO300,"&gt;"&amp;AO$3)))</f>
        <v>127.27882379646913</v>
      </c>
      <c r="AQ6" s="251">
        <f ca="1">IF(COUNT(AQ12:AQ300)=0,"-",SUMIFS(AQ12:AQ300, AQ12:AQ300, "&gt;="&amp;AQ2,AQ12:AQ300,"&lt;="&amp;AQ3)/($A$1-COUNTIF(AQ12:AQ300,"&lt;"&amp;AQ$2)-COUNTIF(AQ12:AQ300,"&gt;"&amp;AQ$3)))</f>
        <v>11525.102007515814</v>
      </c>
    </row>
    <row r="7" spans="1:54" x14ac:dyDescent="0.3">
      <c r="A7" s="105"/>
      <c r="B7" s="105"/>
    </row>
    <row r="8" spans="1:54" ht="15" thickBot="1" x14ac:dyDescent="0.35">
      <c r="A8" s="105"/>
      <c r="B8" s="105"/>
    </row>
    <row r="9" spans="1:54" x14ac:dyDescent="0.3">
      <c r="A9" s="105"/>
      <c r="B9" s="105"/>
      <c r="D9" s="252" t="s">
        <v>156</v>
      </c>
      <c r="E9" s="253"/>
      <c r="F9" s="252" t="s">
        <v>157</v>
      </c>
      <c r="G9" s="253"/>
      <c r="H9" s="252" t="s">
        <v>158</v>
      </c>
      <c r="I9" s="253"/>
      <c r="J9" s="252" t="s">
        <v>159</v>
      </c>
      <c r="K9" s="253"/>
      <c r="L9" s="252" t="s">
        <v>160</v>
      </c>
      <c r="M9" s="253"/>
      <c r="N9" s="252" t="s">
        <v>161</v>
      </c>
      <c r="O9" s="253"/>
      <c r="P9" s="252" t="s">
        <v>162</v>
      </c>
      <c r="Q9" s="253"/>
      <c r="R9" s="252" t="s">
        <v>163</v>
      </c>
      <c r="S9" s="253"/>
      <c r="T9" s="252" t="s">
        <v>164</v>
      </c>
      <c r="U9" s="253"/>
      <c r="V9" s="252" t="s">
        <v>165</v>
      </c>
      <c r="W9" s="253"/>
      <c r="X9" s="252" t="s">
        <v>166</v>
      </c>
      <c r="Y9" s="253"/>
      <c r="Z9" s="252" t="s">
        <v>167</v>
      </c>
      <c r="AA9" s="253"/>
      <c r="AB9" s="252" t="s">
        <v>168</v>
      </c>
      <c r="AC9" s="253"/>
      <c r="AD9" s="252" t="s">
        <v>169</v>
      </c>
      <c r="AE9" s="253"/>
      <c r="AF9" s="252" t="s">
        <v>170</v>
      </c>
      <c r="AG9" s="253"/>
      <c r="AH9" s="252" t="s">
        <v>171</v>
      </c>
      <c r="AI9" s="253"/>
      <c r="AJ9" s="252" t="s">
        <v>172</v>
      </c>
      <c r="AK9" s="253"/>
      <c r="AL9" s="252" t="s">
        <v>173</v>
      </c>
      <c r="AM9" s="253"/>
      <c r="AN9" s="252" t="s">
        <v>174</v>
      </c>
      <c r="AO9" s="253"/>
      <c r="AP9" s="252" t="s">
        <v>175</v>
      </c>
      <c r="AQ9" s="253"/>
      <c r="AS9" s="254"/>
      <c r="AT9" s="255" t="s">
        <v>176</v>
      </c>
      <c r="AU9" s="256" t="s">
        <v>177</v>
      </c>
      <c r="AV9" s="256" t="s">
        <v>178</v>
      </c>
      <c r="AW9" s="256" t="s">
        <v>179</v>
      </c>
      <c r="AX9" s="256" t="s">
        <v>180</v>
      </c>
      <c r="AY9" s="256" t="s">
        <v>181</v>
      </c>
      <c r="AZ9" s="256" t="s">
        <v>182</v>
      </c>
      <c r="BA9" s="255" t="s">
        <v>183</v>
      </c>
      <c r="BB9" s="257"/>
    </row>
    <row r="10" spans="1:54" ht="115.2" x14ac:dyDescent="0.3">
      <c r="A10" s="258"/>
      <c r="B10" s="259"/>
      <c r="D10" s="260" t="s">
        <v>184</v>
      </c>
      <c r="E10" s="261" t="str">
        <f>D10&amp;"
per FTE"</f>
        <v>Total Occupancy
per FTE</v>
      </c>
      <c r="F10" s="260" t="s">
        <v>185</v>
      </c>
      <c r="G10" s="261" t="str">
        <f>F10&amp;"
per FTE"</f>
        <v>Direct Care Consultant 201
per FTE</v>
      </c>
      <c r="H10" s="260" t="s">
        <v>186</v>
      </c>
      <c r="I10" s="261" t="str">
        <f>H10&amp;"
per FTE"</f>
        <v>Temporary Help 202
per FTE</v>
      </c>
      <c r="J10" s="260" t="s">
        <v>187</v>
      </c>
      <c r="K10" s="261" t="str">
        <f>J10&amp;"
per FTE"</f>
        <v>Clients and Caregivers Reimb./Stipends 203
per FTE</v>
      </c>
      <c r="L10" s="260" t="s">
        <v>188</v>
      </c>
      <c r="M10" s="261" t="str">
        <f>L10&amp;"
per FTE"</f>
        <v>Subcontracted Direct Care 206
per FTE</v>
      </c>
      <c r="N10" s="260" t="s">
        <v>189</v>
      </c>
      <c r="O10" s="261" t="str">
        <f>N10&amp;"
per FTE"</f>
        <v>Staff Training 204
per FTE</v>
      </c>
      <c r="P10" s="260" t="s">
        <v>190</v>
      </c>
      <c r="Q10" s="261" t="str">
        <f>P10&amp;"
per FTE"</f>
        <v>Staff Mileage / Travel 205
per FTE</v>
      </c>
      <c r="R10" s="260" t="s">
        <v>191</v>
      </c>
      <c r="S10" s="261" t="str">
        <f>R10&amp;"
per FTE"</f>
        <v>Meals 207
per FTE</v>
      </c>
      <c r="T10" s="260" t="s">
        <v>192</v>
      </c>
      <c r="U10" s="261" t="str">
        <f>T10&amp;"
per FTE"</f>
        <v>Client Transportation 208
per FTE</v>
      </c>
      <c r="V10" s="260" t="s">
        <v>193</v>
      </c>
      <c r="W10" s="261" t="str">
        <f>V10&amp;"
per FTE"</f>
        <v>Vehicle Expenses 208
per FTE</v>
      </c>
      <c r="X10" s="260" t="s">
        <v>194</v>
      </c>
      <c r="Y10" s="261" t="str">
        <f>X10&amp;"
per FTE"</f>
        <v>Vehicle Depreciation 208
per FTE</v>
      </c>
      <c r="Z10" s="260" t="s">
        <v>195</v>
      </c>
      <c r="AA10" s="261" t="str">
        <f>Z10&amp;"
per FTE"</f>
        <v>Incidental Medical /Medicine/Pharmacy 209
per FTE</v>
      </c>
      <c r="AB10" s="260" t="s">
        <v>196</v>
      </c>
      <c r="AC10" s="261" t="str">
        <f>AB10&amp;"
per FTE"</f>
        <v>Client Personal Allowances 211
per FTE</v>
      </c>
      <c r="AD10" s="260" t="s">
        <v>197</v>
      </c>
      <c r="AE10" s="261" t="str">
        <f>AD10&amp;"
per FTE"</f>
        <v>Provision Material Goods/Svs./Benefits 212
per FTE</v>
      </c>
      <c r="AF10" s="260" t="s">
        <v>198</v>
      </c>
      <c r="AG10" s="261" t="str">
        <f>AF10&amp;"
per FTE"</f>
        <v>Direct Client Wages 214
per FTE</v>
      </c>
      <c r="AH10" s="260" t="s">
        <v>199</v>
      </c>
      <c r="AI10" s="261" t="str">
        <f>AH10&amp;"
per FTE"</f>
        <v>Other Commercial Prod. &amp; Svs. 214
per FTE</v>
      </c>
      <c r="AJ10" s="260" t="s">
        <v>200</v>
      </c>
      <c r="AK10" s="261" t="str">
        <f>AJ10&amp;"
per FTE"</f>
        <v>Program Supplies &amp; Materials 215
per FTE</v>
      </c>
      <c r="AL10" s="260" t="s">
        <v>201</v>
      </c>
      <c r="AM10" s="261" t="str">
        <f>AL10&amp;"
per FTE"</f>
        <v>Non Charitable Expenses
per FTE</v>
      </c>
      <c r="AN10" s="260" t="s">
        <v>202</v>
      </c>
      <c r="AO10" s="261" t="str">
        <f>AN10&amp;"
per FTE"</f>
        <v>Other Expense
per FTE</v>
      </c>
      <c r="AP10" s="260" t="s">
        <v>203</v>
      </c>
      <c r="AQ10" s="261" t="str">
        <f>AP10&amp;"
per FTE"</f>
        <v>Total Other Program Expense
per FTE</v>
      </c>
      <c r="AS10" s="262"/>
      <c r="AT10" s="260" t="s">
        <v>204</v>
      </c>
      <c r="AU10" s="260" t="s">
        <v>205</v>
      </c>
      <c r="AV10" s="260" t="s">
        <v>206</v>
      </c>
      <c r="AW10" s="260" t="s">
        <v>207</v>
      </c>
      <c r="AX10" s="260" t="s">
        <v>208</v>
      </c>
      <c r="AY10" s="260" t="s">
        <v>209</v>
      </c>
      <c r="AZ10" s="260" t="s">
        <v>210</v>
      </c>
      <c r="BA10" s="263" t="s">
        <v>211</v>
      </c>
      <c r="BB10" s="264" t="s">
        <v>212</v>
      </c>
    </row>
    <row r="11" spans="1:54" x14ac:dyDescent="0.3">
      <c r="A11" s="252"/>
      <c r="B11" s="265" t="s">
        <v>213</v>
      </c>
      <c r="D11" s="252" t="s">
        <v>214</v>
      </c>
      <c r="E11" s="253"/>
      <c r="F11" s="252" t="s">
        <v>214</v>
      </c>
      <c r="G11" s="253"/>
      <c r="H11" s="252" t="s">
        <v>214</v>
      </c>
      <c r="I11" s="253"/>
      <c r="J11" s="252" t="s">
        <v>214</v>
      </c>
      <c r="K11" s="253"/>
      <c r="L11" s="252" t="s">
        <v>214</v>
      </c>
      <c r="M11" s="253"/>
      <c r="N11" s="252" t="s">
        <v>214</v>
      </c>
      <c r="O11" s="253"/>
      <c r="P11" s="252" t="s">
        <v>214</v>
      </c>
      <c r="Q11" s="253"/>
      <c r="R11" s="252" t="s">
        <v>214</v>
      </c>
      <c r="S11" s="253"/>
      <c r="T11" s="252" t="s">
        <v>214</v>
      </c>
      <c r="U11" s="253"/>
      <c r="V11" s="252" t="s">
        <v>214</v>
      </c>
      <c r="W11" s="253"/>
      <c r="X11" s="252" t="s">
        <v>214</v>
      </c>
      <c r="Y11" s="253"/>
      <c r="Z11" s="252" t="s">
        <v>214</v>
      </c>
      <c r="AA11" s="253"/>
      <c r="AB11" s="252" t="s">
        <v>214</v>
      </c>
      <c r="AC11" s="253"/>
      <c r="AD11" s="252" t="s">
        <v>214</v>
      </c>
      <c r="AE11" s="253"/>
      <c r="AF11" s="252" t="s">
        <v>214</v>
      </c>
      <c r="AG11" s="253"/>
      <c r="AH11" s="252" t="s">
        <v>214</v>
      </c>
      <c r="AI11" s="253"/>
      <c r="AJ11" s="252" t="s">
        <v>214</v>
      </c>
      <c r="AK11" s="253"/>
      <c r="AL11" s="252" t="s">
        <v>214</v>
      </c>
      <c r="AM11" s="253"/>
      <c r="AN11" s="252" t="s">
        <v>214</v>
      </c>
      <c r="AO11" s="253"/>
      <c r="AP11" s="252" t="s">
        <v>214</v>
      </c>
      <c r="AQ11" s="253"/>
      <c r="AS11" s="266" t="s">
        <v>215</v>
      </c>
      <c r="AT11" s="252" t="s">
        <v>214</v>
      </c>
      <c r="AU11" s="252" t="s">
        <v>214</v>
      </c>
      <c r="AV11" s="252" t="s">
        <v>214</v>
      </c>
      <c r="AW11" s="252" t="s">
        <v>214</v>
      </c>
      <c r="AX11" s="252" t="s">
        <v>214</v>
      </c>
      <c r="AY11" s="252" t="s">
        <v>214</v>
      </c>
      <c r="AZ11" s="252" t="s">
        <v>214</v>
      </c>
      <c r="BA11" s="252" t="s">
        <v>214</v>
      </c>
      <c r="BB11" s="267"/>
    </row>
    <row r="12" spans="1:54" x14ac:dyDescent="0.3">
      <c r="A12" s="252"/>
      <c r="B12" s="268">
        <v>74.31</v>
      </c>
      <c r="D12" s="269">
        <v>430584</v>
      </c>
      <c r="E12" s="270">
        <f>IF(OR($B12=0,D12=0),"",D12/$B12)</f>
        <v>5794.42874444893</v>
      </c>
      <c r="F12" s="271">
        <v>5667</v>
      </c>
      <c r="G12" s="270">
        <f>IF(OR($B12=0,F12=0),"",F12/$B12)</f>
        <v>76.261606782398061</v>
      </c>
      <c r="H12" s="269"/>
      <c r="I12" s="270" t="str">
        <f>IF(OR($B12=0,H12=0),"",H12/$B12)</f>
        <v/>
      </c>
      <c r="J12" s="269"/>
      <c r="K12" s="270" t="str">
        <f>IF(OR($B12=0,J12=0),"",J12/$B12)</f>
        <v/>
      </c>
      <c r="L12" s="269">
        <v>554851</v>
      </c>
      <c r="M12" s="270">
        <f>IF(OR($B12=0,L12=0),"",L12/$B12)</f>
        <v>7466.7070380837031</v>
      </c>
      <c r="N12" s="269">
        <v>4050</v>
      </c>
      <c r="O12" s="270">
        <f>IF(OR($B12=0,N12=0),"",N12/$B12)</f>
        <v>54.501412999596283</v>
      </c>
      <c r="P12" s="269">
        <v>84234</v>
      </c>
      <c r="Q12" s="270">
        <f>IF(OR($B12=0,P12=0),"",P12/$B12)</f>
        <v>1133.5486475575292</v>
      </c>
      <c r="R12" s="269">
        <v>5126</v>
      </c>
      <c r="S12" s="270">
        <f>IF(OR($B12=0,R12=0),"",R12/$B12)</f>
        <v>68.981294576772981</v>
      </c>
      <c r="T12" s="269">
        <v>2171</v>
      </c>
      <c r="U12" s="270">
        <f>IF(OR($B12=0,T12=0),"",T12/$B12)</f>
        <v>29.215448795586056</v>
      </c>
      <c r="V12" s="269"/>
      <c r="W12" s="270" t="str">
        <f>IF(OR($B12=0,V12=0),"",V12/$B12)</f>
        <v/>
      </c>
      <c r="X12" s="269"/>
      <c r="Y12" s="270" t="str">
        <f>IF(OR($B12=0,X12=0),"",X12/$B12)</f>
        <v/>
      </c>
      <c r="Z12" s="269"/>
      <c r="AA12" s="270" t="str">
        <f>IF(OR($B12=0,Z12=0),"",Z12/$B12)</f>
        <v/>
      </c>
      <c r="AB12" s="269"/>
      <c r="AC12" s="270" t="str">
        <f>IF(OR($B12=0,AB12=0),"",AB12/$B12)</f>
        <v/>
      </c>
      <c r="AD12" s="269"/>
      <c r="AE12" s="270" t="str">
        <f>IF(OR($B12=0,AD12=0),"",AD12/$B12)</f>
        <v/>
      </c>
      <c r="AF12" s="269"/>
      <c r="AG12" s="270" t="str">
        <f>IF(OR($B12=0,AF12=0),"",AF12/$B12)</f>
        <v/>
      </c>
      <c r="AH12" s="269"/>
      <c r="AI12" s="270" t="str">
        <f>IF(OR($B12=0,AH12=0),"",AH12/$B12)</f>
        <v/>
      </c>
      <c r="AJ12" s="269">
        <v>63259</v>
      </c>
      <c r="AK12" s="270">
        <f>IF(OR($B12=0,AJ12=0),"",AJ12/$B12)</f>
        <v>851.28515677566952</v>
      </c>
      <c r="AL12" s="269"/>
      <c r="AM12" s="270" t="str">
        <f>IF(OR($B12=0,AL12=0),"",AL12/$B12)</f>
        <v/>
      </c>
      <c r="AN12" s="269"/>
      <c r="AO12" s="270" t="str">
        <f>IF(OR($B12=0,AN12=0),"",AN12/$B12)</f>
        <v/>
      </c>
      <c r="AP12" s="269">
        <v>719358</v>
      </c>
      <c r="AQ12" s="270">
        <f>IF(OR($B12=0,AP12=0),"",AP12/$B12)</f>
        <v>9680.5006055712547</v>
      </c>
      <c r="AS12" s="266" t="s">
        <v>216</v>
      </c>
      <c r="AT12" s="269">
        <v>7172877.3722000001</v>
      </c>
      <c r="AU12" s="269">
        <v>47881</v>
      </c>
      <c r="AV12" s="269"/>
      <c r="AW12" s="269"/>
      <c r="AX12" s="269"/>
      <c r="AY12" s="269"/>
      <c r="AZ12" s="269"/>
      <c r="BA12" s="269">
        <v>47881</v>
      </c>
      <c r="BB12" s="272">
        <f>BA12/AT12</f>
        <v>6.6752848982993794E-3</v>
      </c>
    </row>
    <row r="13" spans="1:54" x14ac:dyDescent="0.3">
      <c r="A13" s="252"/>
      <c r="B13" s="268">
        <v>29.68</v>
      </c>
      <c r="D13" s="269">
        <v>160540</v>
      </c>
      <c r="E13" s="270">
        <f t="shared" ref="E13:G76" si="0">IF(OR($B13=0,D13=0),"",D13/$B13)</f>
        <v>5409.0296495956873</v>
      </c>
      <c r="F13" s="269"/>
      <c r="G13" s="270" t="str">
        <f t="shared" si="0"/>
        <v/>
      </c>
      <c r="H13" s="269"/>
      <c r="I13" s="270" t="str">
        <f t="shared" ref="I13:I76" si="1">IF(OR($B13=0,H13=0),"",H13/$B13)</f>
        <v/>
      </c>
      <c r="J13" s="269"/>
      <c r="K13" s="270" t="str">
        <f t="shared" ref="K13:K76" si="2">IF(OR($B13=0,J13=0),"",J13/$B13)</f>
        <v/>
      </c>
      <c r="L13" s="269">
        <v>672085</v>
      </c>
      <c r="M13" s="270">
        <f t="shared" ref="M13:M76" si="3">IF(OR($B13=0,L13=0),"",L13/$B13)</f>
        <v>22644.373315363882</v>
      </c>
      <c r="N13" s="269">
        <v>775</v>
      </c>
      <c r="O13" s="270">
        <f t="shared" ref="O13:O76" si="4">IF(OR($B13=0,N13=0),"",N13/$B13)</f>
        <v>26.111859838274931</v>
      </c>
      <c r="P13" s="269">
        <v>30348</v>
      </c>
      <c r="Q13" s="270">
        <f t="shared" ref="Q13:Q76" si="5">IF(OR($B13=0,P13=0),"",P13/$B13)</f>
        <v>1022.5067385444744</v>
      </c>
      <c r="R13" s="269"/>
      <c r="S13" s="270" t="str">
        <f t="shared" ref="S13:S76" si="6">IF(OR($B13=0,R13=0),"",R13/$B13)</f>
        <v/>
      </c>
      <c r="T13" s="269"/>
      <c r="U13" s="270" t="str">
        <f t="shared" ref="U13:U76" si="7">IF(OR($B13=0,T13=0),"",T13/$B13)</f>
        <v/>
      </c>
      <c r="V13" s="269"/>
      <c r="W13" s="270" t="str">
        <f t="shared" ref="W13:W76" si="8">IF(OR($B13=0,V13=0),"",V13/$B13)</f>
        <v/>
      </c>
      <c r="X13" s="269"/>
      <c r="Y13" s="270" t="str">
        <f t="shared" ref="Y13:Y76" si="9">IF(OR($B13=0,X13=0),"",X13/$B13)</f>
        <v/>
      </c>
      <c r="Z13" s="269"/>
      <c r="AA13" s="270" t="str">
        <f t="shared" ref="AA13:AA76" si="10">IF(OR($B13=0,Z13=0),"",Z13/$B13)</f>
        <v/>
      </c>
      <c r="AB13" s="269"/>
      <c r="AC13" s="270" t="str">
        <f t="shared" ref="AC13:AC76" si="11">IF(OR($B13=0,AB13=0),"",AB13/$B13)</f>
        <v/>
      </c>
      <c r="AD13" s="269"/>
      <c r="AE13" s="270" t="str">
        <f t="shared" ref="AE13:AE76" si="12">IF(OR($B13=0,AD13=0),"",AD13/$B13)</f>
        <v/>
      </c>
      <c r="AF13" s="269"/>
      <c r="AG13" s="270" t="str">
        <f t="shared" ref="AG13:AG76" si="13">IF(OR($B13=0,AF13=0),"",AF13/$B13)</f>
        <v/>
      </c>
      <c r="AH13" s="269"/>
      <c r="AI13" s="270" t="str">
        <f t="shared" ref="AI13:AI76" si="14">IF(OR($B13=0,AH13=0),"",AH13/$B13)</f>
        <v/>
      </c>
      <c r="AJ13" s="269">
        <v>22173</v>
      </c>
      <c r="AK13" s="270">
        <f t="shared" ref="AK13:AK76" si="15">IF(OR($B13=0,AJ13=0),"",AJ13/$B13)</f>
        <v>747.06873315363885</v>
      </c>
      <c r="AL13" s="269"/>
      <c r="AM13" s="270" t="str">
        <f t="shared" ref="AM13:AM76" si="16">IF(OR($B13=0,AL13=0),"",AL13/$B13)</f>
        <v/>
      </c>
      <c r="AN13" s="269"/>
      <c r="AO13" s="270" t="str">
        <f t="shared" ref="AO13:AO76" si="17">IF(OR($B13=0,AN13=0),"",AN13/$B13)</f>
        <v/>
      </c>
      <c r="AP13" s="269">
        <v>725381</v>
      </c>
      <c r="AQ13" s="270">
        <f t="shared" ref="AQ13:AQ76" si="18">IF(OR($B13=0,AP13=0),"",AP13/$B13)</f>
        <v>24440.060646900271</v>
      </c>
      <c r="AS13" s="266" t="s">
        <v>217</v>
      </c>
      <c r="AT13" s="269">
        <v>3011782</v>
      </c>
      <c r="AU13" s="269">
        <v>40217</v>
      </c>
      <c r="AV13" s="269"/>
      <c r="AW13" s="269"/>
      <c r="AX13" s="269"/>
      <c r="AY13" s="269"/>
      <c r="AZ13" s="269"/>
      <c r="BA13" s="269">
        <v>40217</v>
      </c>
      <c r="BB13" s="272">
        <f t="shared" ref="BB13:BB36" si="19">BA13/AT13</f>
        <v>1.3353224104533462E-2</v>
      </c>
    </row>
    <row r="14" spans="1:54" x14ac:dyDescent="0.3">
      <c r="A14" s="252"/>
      <c r="B14" s="268">
        <v>36.67</v>
      </c>
      <c r="D14" s="269">
        <v>153858</v>
      </c>
      <c r="E14" s="270">
        <f t="shared" si="0"/>
        <v>4195.7458412871556</v>
      </c>
      <c r="F14" s="269">
        <v>6682</v>
      </c>
      <c r="G14" s="270">
        <f t="shared" si="0"/>
        <v>182.21979820016361</v>
      </c>
      <c r="H14" s="269"/>
      <c r="I14" s="270" t="str">
        <f t="shared" si="1"/>
        <v/>
      </c>
      <c r="J14" s="269"/>
      <c r="K14" s="270" t="str">
        <f t="shared" si="2"/>
        <v/>
      </c>
      <c r="L14" s="269">
        <v>197546</v>
      </c>
      <c r="M14" s="270">
        <f t="shared" si="3"/>
        <v>5387.1284428688296</v>
      </c>
      <c r="N14" s="269">
        <v>858</v>
      </c>
      <c r="O14" s="270">
        <f t="shared" si="4"/>
        <v>23.397872920643575</v>
      </c>
      <c r="P14" s="269">
        <v>32654</v>
      </c>
      <c r="Q14" s="270">
        <f t="shared" si="5"/>
        <v>890.48268339241883</v>
      </c>
      <c r="R14" s="269">
        <v>392</v>
      </c>
      <c r="S14" s="270">
        <f t="shared" si="6"/>
        <v>10.689937278429234</v>
      </c>
      <c r="T14" s="269"/>
      <c r="U14" s="270" t="str">
        <f t="shared" si="7"/>
        <v/>
      </c>
      <c r="V14" s="269"/>
      <c r="W14" s="270" t="str">
        <f t="shared" si="8"/>
        <v/>
      </c>
      <c r="X14" s="269"/>
      <c r="Y14" s="270" t="str">
        <f t="shared" si="9"/>
        <v/>
      </c>
      <c r="Z14" s="269"/>
      <c r="AA14" s="270" t="str">
        <f t="shared" si="10"/>
        <v/>
      </c>
      <c r="AB14" s="269"/>
      <c r="AC14" s="270" t="str">
        <f t="shared" si="11"/>
        <v/>
      </c>
      <c r="AD14" s="269"/>
      <c r="AE14" s="270" t="str">
        <f t="shared" si="12"/>
        <v/>
      </c>
      <c r="AF14" s="269"/>
      <c r="AG14" s="270" t="str">
        <f t="shared" si="13"/>
        <v/>
      </c>
      <c r="AH14" s="269"/>
      <c r="AI14" s="270" t="str">
        <f t="shared" si="14"/>
        <v/>
      </c>
      <c r="AJ14" s="269">
        <v>585</v>
      </c>
      <c r="AK14" s="270">
        <f t="shared" si="15"/>
        <v>15.953095173166075</v>
      </c>
      <c r="AL14" s="269"/>
      <c r="AM14" s="270" t="str">
        <f t="shared" si="16"/>
        <v/>
      </c>
      <c r="AN14" s="269"/>
      <c r="AO14" s="270" t="str">
        <f t="shared" si="17"/>
        <v/>
      </c>
      <c r="AP14" s="269">
        <v>238717</v>
      </c>
      <c r="AQ14" s="270">
        <f t="shared" si="18"/>
        <v>6509.8718298336507</v>
      </c>
      <c r="AS14" s="266" t="s">
        <v>218</v>
      </c>
      <c r="AT14" s="269">
        <v>3241069.4467000002</v>
      </c>
      <c r="AU14" s="269">
        <v>112</v>
      </c>
      <c r="AV14" s="269">
        <v>4160</v>
      </c>
      <c r="AW14" s="269">
        <v>11213</v>
      </c>
      <c r="AX14" s="269">
        <v>31425</v>
      </c>
      <c r="AY14" s="269"/>
      <c r="AZ14" s="269"/>
      <c r="BA14" s="269">
        <v>46910</v>
      </c>
      <c r="BB14" s="272">
        <f t="shared" si="19"/>
        <v>1.4473617665848825E-2</v>
      </c>
    </row>
    <row r="15" spans="1:54" x14ac:dyDescent="0.3">
      <c r="A15" s="252"/>
      <c r="B15" s="268">
        <v>49.964199999999998</v>
      </c>
      <c r="D15" s="269">
        <v>243746.11</v>
      </c>
      <c r="E15" s="270">
        <f t="shared" si="0"/>
        <v>4878.4151452439946</v>
      </c>
      <c r="F15" s="269"/>
      <c r="G15" s="270" t="str">
        <f t="shared" si="0"/>
        <v/>
      </c>
      <c r="H15" s="269"/>
      <c r="I15" s="270" t="str">
        <f t="shared" si="1"/>
        <v/>
      </c>
      <c r="J15" s="269"/>
      <c r="K15" s="270" t="str">
        <f t="shared" si="2"/>
        <v/>
      </c>
      <c r="L15" s="269">
        <v>510240</v>
      </c>
      <c r="M15" s="270">
        <f t="shared" si="3"/>
        <v>10212.111872100424</v>
      </c>
      <c r="N15" s="269">
        <v>1958.35</v>
      </c>
      <c r="O15" s="270">
        <f t="shared" si="4"/>
        <v>39.195063665584556</v>
      </c>
      <c r="P15" s="269">
        <v>37730</v>
      </c>
      <c r="Q15" s="270">
        <f t="shared" si="5"/>
        <v>755.14068072740088</v>
      </c>
      <c r="R15" s="269">
        <v>4646.45</v>
      </c>
      <c r="S15" s="270">
        <f t="shared" si="6"/>
        <v>92.995584838744534</v>
      </c>
      <c r="T15" s="269"/>
      <c r="U15" s="270" t="str">
        <f t="shared" si="7"/>
        <v/>
      </c>
      <c r="V15" s="269"/>
      <c r="W15" s="270" t="str">
        <f t="shared" si="8"/>
        <v/>
      </c>
      <c r="X15" s="269"/>
      <c r="Y15" s="270" t="str">
        <f t="shared" si="9"/>
        <v/>
      </c>
      <c r="Z15" s="269"/>
      <c r="AA15" s="270" t="str">
        <f t="shared" si="10"/>
        <v/>
      </c>
      <c r="AB15" s="269"/>
      <c r="AC15" s="270" t="str">
        <f t="shared" si="11"/>
        <v/>
      </c>
      <c r="AD15" s="269"/>
      <c r="AE15" s="270" t="str">
        <f t="shared" si="12"/>
        <v/>
      </c>
      <c r="AF15" s="269"/>
      <c r="AG15" s="270" t="str">
        <f t="shared" si="13"/>
        <v/>
      </c>
      <c r="AH15" s="269"/>
      <c r="AI15" s="270" t="str">
        <f t="shared" si="14"/>
        <v/>
      </c>
      <c r="AJ15" s="269">
        <v>16772.02</v>
      </c>
      <c r="AK15" s="270">
        <f t="shared" si="15"/>
        <v>335.68074741514926</v>
      </c>
      <c r="AL15" s="269"/>
      <c r="AM15" s="270" t="str">
        <f t="shared" si="16"/>
        <v/>
      </c>
      <c r="AN15" s="269"/>
      <c r="AO15" s="270" t="str">
        <f t="shared" si="17"/>
        <v/>
      </c>
      <c r="AP15" s="269">
        <v>571346.81999999995</v>
      </c>
      <c r="AQ15" s="270">
        <f t="shared" si="18"/>
        <v>11435.123948747303</v>
      </c>
      <c r="AS15" s="266" t="s">
        <v>219</v>
      </c>
      <c r="AT15" s="269">
        <v>4738026.37</v>
      </c>
      <c r="AU15" s="269"/>
      <c r="AV15" s="269"/>
      <c r="AW15" s="269"/>
      <c r="AX15" s="269">
        <v>84245.47</v>
      </c>
      <c r="AY15" s="269"/>
      <c r="AZ15" s="269"/>
      <c r="BA15" s="269">
        <v>84245.47</v>
      </c>
      <c r="BB15" s="272">
        <f t="shared" si="19"/>
        <v>1.7780709396938203E-2</v>
      </c>
    </row>
    <row r="16" spans="1:54" x14ac:dyDescent="0.3">
      <c r="A16" s="252"/>
      <c r="B16" s="268">
        <v>13.89</v>
      </c>
      <c r="D16" s="269">
        <v>46268</v>
      </c>
      <c r="E16" s="270">
        <f t="shared" si="0"/>
        <v>3331.0295176385889</v>
      </c>
      <c r="F16" s="269">
        <v>220</v>
      </c>
      <c r="G16" s="270">
        <f t="shared" si="0"/>
        <v>15.838732901367891</v>
      </c>
      <c r="H16" s="269"/>
      <c r="I16" s="270" t="str">
        <f t="shared" si="1"/>
        <v/>
      </c>
      <c r="J16" s="269"/>
      <c r="K16" s="270" t="str">
        <f t="shared" si="2"/>
        <v/>
      </c>
      <c r="L16" s="269">
        <v>230274</v>
      </c>
      <c r="M16" s="270">
        <f t="shared" si="3"/>
        <v>16578.401727861772</v>
      </c>
      <c r="N16" s="269">
        <v>2965</v>
      </c>
      <c r="O16" s="270">
        <f t="shared" si="4"/>
        <v>213.46292296616269</v>
      </c>
      <c r="P16" s="269">
        <v>24167</v>
      </c>
      <c r="Q16" s="270">
        <f t="shared" si="5"/>
        <v>1739.8848092152627</v>
      </c>
      <c r="R16" s="269"/>
      <c r="S16" s="270" t="str">
        <f t="shared" si="6"/>
        <v/>
      </c>
      <c r="T16" s="269"/>
      <c r="U16" s="270" t="str">
        <f t="shared" si="7"/>
        <v/>
      </c>
      <c r="V16" s="269"/>
      <c r="W16" s="270" t="str">
        <f t="shared" si="8"/>
        <v/>
      </c>
      <c r="X16" s="269">
        <v>4</v>
      </c>
      <c r="Y16" s="270">
        <f t="shared" si="9"/>
        <v>0.28797696184305255</v>
      </c>
      <c r="Z16" s="269"/>
      <c r="AA16" s="270" t="str">
        <f t="shared" si="10"/>
        <v/>
      </c>
      <c r="AB16" s="269"/>
      <c r="AC16" s="270" t="str">
        <f t="shared" si="11"/>
        <v/>
      </c>
      <c r="AD16" s="269"/>
      <c r="AE16" s="270" t="str">
        <f t="shared" si="12"/>
        <v/>
      </c>
      <c r="AF16" s="269"/>
      <c r="AG16" s="270" t="str">
        <f t="shared" si="13"/>
        <v/>
      </c>
      <c r="AH16" s="269"/>
      <c r="AI16" s="270" t="str">
        <f t="shared" si="14"/>
        <v/>
      </c>
      <c r="AJ16" s="269">
        <v>2315</v>
      </c>
      <c r="AK16" s="270">
        <f t="shared" si="15"/>
        <v>166.66666666666666</v>
      </c>
      <c r="AL16" s="269"/>
      <c r="AM16" s="270" t="str">
        <f t="shared" si="16"/>
        <v/>
      </c>
      <c r="AN16" s="269"/>
      <c r="AO16" s="270" t="str">
        <f t="shared" si="17"/>
        <v/>
      </c>
      <c r="AP16" s="269">
        <v>259945</v>
      </c>
      <c r="AQ16" s="270">
        <f t="shared" si="18"/>
        <v>18714.542836573073</v>
      </c>
      <c r="AS16" s="266" t="s">
        <v>220</v>
      </c>
      <c r="AT16" s="269">
        <v>1594539</v>
      </c>
      <c r="AU16" s="269"/>
      <c r="AV16" s="269"/>
      <c r="AW16" s="269"/>
      <c r="AX16" s="269">
        <v>21803</v>
      </c>
      <c r="AY16" s="269">
        <v>4496</v>
      </c>
      <c r="AZ16" s="269"/>
      <c r="BA16" s="269">
        <v>26299</v>
      </c>
      <c r="BB16" s="272">
        <f t="shared" si="19"/>
        <v>1.6493168244865759E-2</v>
      </c>
    </row>
    <row r="17" spans="1:54" x14ac:dyDescent="0.3">
      <c r="A17" s="252"/>
      <c r="B17" s="268">
        <v>21.928946794871798</v>
      </c>
      <c r="D17" s="269">
        <v>93088.91</v>
      </c>
      <c r="E17" s="270">
        <f t="shared" si="0"/>
        <v>4245.024207992029</v>
      </c>
      <c r="F17" s="269">
        <v>163948.48000000001</v>
      </c>
      <c r="G17" s="270">
        <f t="shared" si="0"/>
        <v>7476.3499375328065</v>
      </c>
      <c r="H17" s="269"/>
      <c r="I17" s="270" t="str">
        <f t="shared" si="1"/>
        <v/>
      </c>
      <c r="J17" s="269"/>
      <c r="K17" s="270" t="str">
        <f t="shared" si="2"/>
        <v/>
      </c>
      <c r="L17" s="269"/>
      <c r="M17" s="270" t="str">
        <f t="shared" si="3"/>
        <v/>
      </c>
      <c r="N17" s="269">
        <v>619.75</v>
      </c>
      <c r="O17" s="270">
        <f t="shared" si="4"/>
        <v>28.261731208401301</v>
      </c>
      <c r="P17" s="269">
        <v>30881.68</v>
      </c>
      <c r="Q17" s="270">
        <f t="shared" si="5"/>
        <v>1408.2609752704516</v>
      </c>
      <c r="R17" s="269"/>
      <c r="S17" s="270" t="str">
        <f t="shared" si="6"/>
        <v/>
      </c>
      <c r="T17" s="269"/>
      <c r="U17" s="270" t="str">
        <f t="shared" si="7"/>
        <v/>
      </c>
      <c r="V17" s="269"/>
      <c r="W17" s="270" t="str">
        <f t="shared" si="8"/>
        <v/>
      </c>
      <c r="X17" s="269"/>
      <c r="Y17" s="270" t="str">
        <f t="shared" si="9"/>
        <v/>
      </c>
      <c r="Z17" s="269"/>
      <c r="AA17" s="270" t="str">
        <f t="shared" si="10"/>
        <v/>
      </c>
      <c r="AB17" s="269"/>
      <c r="AC17" s="270" t="str">
        <f t="shared" si="11"/>
        <v/>
      </c>
      <c r="AD17" s="269"/>
      <c r="AE17" s="270" t="str">
        <f t="shared" si="12"/>
        <v/>
      </c>
      <c r="AF17" s="269"/>
      <c r="AG17" s="270" t="str">
        <f t="shared" si="13"/>
        <v/>
      </c>
      <c r="AH17" s="269"/>
      <c r="AI17" s="270" t="str">
        <f t="shared" si="14"/>
        <v/>
      </c>
      <c r="AJ17" s="269">
        <v>17069.009999999998</v>
      </c>
      <c r="AK17" s="270">
        <f t="shared" si="15"/>
        <v>778.37801147803771</v>
      </c>
      <c r="AL17" s="269"/>
      <c r="AM17" s="270" t="str">
        <f t="shared" si="16"/>
        <v/>
      </c>
      <c r="AN17" s="269"/>
      <c r="AO17" s="270" t="str">
        <f t="shared" si="17"/>
        <v/>
      </c>
      <c r="AP17" s="269">
        <v>212518.92</v>
      </c>
      <c r="AQ17" s="270">
        <f t="shared" si="18"/>
        <v>9691.2506554896972</v>
      </c>
      <c r="AS17" s="266" t="s">
        <v>221</v>
      </c>
      <c r="AT17" s="269">
        <v>1974428.4095999999</v>
      </c>
      <c r="AU17" s="269">
        <v>28131.51</v>
      </c>
      <c r="AV17" s="269">
        <v>2945.32</v>
      </c>
      <c r="AW17" s="269"/>
      <c r="AX17" s="269">
        <v>5187.46</v>
      </c>
      <c r="AY17" s="269"/>
      <c r="AZ17" s="269"/>
      <c r="BA17" s="269">
        <v>36264.29</v>
      </c>
      <c r="BB17" s="272">
        <f t="shared" si="19"/>
        <v>1.836698146343366E-2</v>
      </c>
    </row>
    <row r="18" spans="1:54" x14ac:dyDescent="0.3">
      <c r="A18" s="252"/>
      <c r="B18" s="268">
        <v>214.51</v>
      </c>
      <c r="D18" s="269">
        <v>1765801</v>
      </c>
      <c r="E18" s="270">
        <f t="shared" si="0"/>
        <v>8231.7887277982391</v>
      </c>
      <c r="F18" s="269">
        <v>278580</v>
      </c>
      <c r="G18" s="270">
        <f t="shared" si="0"/>
        <v>1298.6807141858189</v>
      </c>
      <c r="H18" s="269"/>
      <c r="I18" s="270" t="str">
        <f t="shared" si="1"/>
        <v/>
      </c>
      <c r="J18" s="269"/>
      <c r="K18" s="270" t="str">
        <f t="shared" si="2"/>
        <v/>
      </c>
      <c r="L18" s="269">
        <v>4066163</v>
      </c>
      <c r="M18" s="270">
        <f t="shared" si="3"/>
        <v>18955.58715211412</v>
      </c>
      <c r="N18" s="269">
        <v>70224</v>
      </c>
      <c r="O18" s="270">
        <f t="shared" si="4"/>
        <v>327.36935341009746</v>
      </c>
      <c r="P18" s="269">
        <v>250685</v>
      </c>
      <c r="Q18" s="270">
        <f t="shared" si="5"/>
        <v>1168.6401566360544</v>
      </c>
      <c r="R18" s="269">
        <v>14363</v>
      </c>
      <c r="S18" s="270">
        <f t="shared" si="6"/>
        <v>66.957251410190665</v>
      </c>
      <c r="T18" s="269">
        <v>281</v>
      </c>
      <c r="U18" s="270">
        <f t="shared" si="7"/>
        <v>1.3099622395226331</v>
      </c>
      <c r="V18" s="269"/>
      <c r="W18" s="270" t="str">
        <f t="shared" si="8"/>
        <v/>
      </c>
      <c r="X18" s="269"/>
      <c r="Y18" s="270" t="str">
        <f t="shared" si="9"/>
        <v/>
      </c>
      <c r="Z18" s="269">
        <v>5388</v>
      </c>
      <c r="AA18" s="270">
        <f t="shared" si="10"/>
        <v>25.117710130063866</v>
      </c>
      <c r="AB18" s="269"/>
      <c r="AC18" s="270" t="str">
        <f t="shared" si="11"/>
        <v/>
      </c>
      <c r="AD18" s="269"/>
      <c r="AE18" s="270" t="str">
        <f t="shared" si="12"/>
        <v/>
      </c>
      <c r="AF18" s="269"/>
      <c r="AG18" s="270" t="str">
        <f t="shared" si="13"/>
        <v/>
      </c>
      <c r="AH18" s="269"/>
      <c r="AI18" s="270" t="str">
        <f t="shared" si="14"/>
        <v/>
      </c>
      <c r="AJ18" s="269">
        <v>112810</v>
      </c>
      <c r="AK18" s="270">
        <f t="shared" si="15"/>
        <v>525.89622861405064</v>
      </c>
      <c r="AL18" s="269"/>
      <c r="AM18" s="270" t="str">
        <f t="shared" si="16"/>
        <v/>
      </c>
      <c r="AN18" s="269"/>
      <c r="AO18" s="270" t="str">
        <f t="shared" si="17"/>
        <v/>
      </c>
      <c r="AP18" s="269">
        <v>4798494</v>
      </c>
      <c r="AQ18" s="270">
        <f t="shared" si="18"/>
        <v>22369.558528739919</v>
      </c>
      <c r="AS18" s="266" t="s">
        <v>222</v>
      </c>
      <c r="AT18" s="269">
        <v>22623529.208299998</v>
      </c>
      <c r="AU18" s="269">
        <v>1576983</v>
      </c>
      <c r="AV18" s="269"/>
      <c r="AW18" s="269">
        <v>4536</v>
      </c>
      <c r="AX18" s="269">
        <v>234763</v>
      </c>
      <c r="AY18" s="269"/>
      <c r="AZ18" s="269"/>
      <c r="BA18" s="269">
        <v>1816282</v>
      </c>
      <c r="BB18" s="272">
        <f t="shared" si="19"/>
        <v>8.0282876437052633E-2</v>
      </c>
    </row>
    <row r="19" spans="1:54" x14ac:dyDescent="0.3">
      <c r="A19" s="252"/>
      <c r="B19" s="268">
        <v>471.45</v>
      </c>
      <c r="D19" s="269">
        <v>1276709</v>
      </c>
      <c r="E19" s="270">
        <f t="shared" si="0"/>
        <v>2708.0475129918336</v>
      </c>
      <c r="F19" s="269">
        <v>208251</v>
      </c>
      <c r="G19" s="270">
        <f t="shared" si="0"/>
        <v>441.72446706967867</v>
      </c>
      <c r="H19" s="269"/>
      <c r="I19" s="270" t="str">
        <f t="shared" si="1"/>
        <v/>
      </c>
      <c r="J19" s="269"/>
      <c r="K19" s="270" t="str">
        <f t="shared" si="2"/>
        <v/>
      </c>
      <c r="L19" s="269">
        <v>5485942</v>
      </c>
      <c r="M19" s="270">
        <f t="shared" si="3"/>
        <v>11636.317743132888</v>
      </c>
      <c r="N19" s="269">
        <v>24149</v>
      </c>
      <c r="O19" s="270">
        <f t="shared" si="4"/>
        <v>51.222823205005831</v>
      </c>
      <c r="P19" s="269">
        <v>630964</v>
      </c>
      <c r="Q19" s="270">
        <f t="shared" si="5"/>
        <v>1338.3476508643546</v>
      </c>
      <c r="R19" s="269">
        <v>17812</v>
      </c>
      <c r="S19" s="270">
        <f t="shared" si="6"/>
        <v>37.781312970622551</v>
      </c>
      <c r="T19" s="269"/>
      <c r="U19" s="270" t="str">
        <f t="shared" si="7"/>
        <v/>
      </c>
      <c r="V19" s="269"/>
      <c r="W19" s="270" t="str">
        <f t="shared" si="8"/>
        <v/>
      </c>
      <c r="X19" s="269"/>
      <c r="Y19" s="270" t="str">
        <f t="shared" si="9"/>
        <v/>
      </c>
      <c r="Z19" s="269"/>
      <c r="AA19" s="270" t="str">
        <f t="shared" si="10"/>
        <v/>
      </c>
      <c r="AB19" s="269"/>
      <c r="AC19" s="270" t="str">
        <f t="shared" si="11"/>
        <v/>
      </c>
      <c r="AD19" s="269"/>
      <c r="AE19" s="270" t="str">
        <f t="shared" si="12"/>
        <v/>
      </c>
      <c r="AF19" s="269"/>
      <c r="AG19" s="270" t="str">
        <f t="shared" si="13"/>
        <v/>
      </c>
      <c r="AH19" s="269"/>
      <c r="AI19" s="270" t="str">
        <f t="shared" si="14"/>
        <v/>
      </c>
      <c r="AJ19" s="269">
        <v>12212</v>
      </c>
      <c r="AK19" s="270">
        <f t="shared" si="15"/>
        <v>25.903065012196414</v>
      </c>
      <c r="AL19" s="269"/>
      <c r="AM19" s="270" t="str">
        <f t="shared" si="16"/>
        <v/>
      </c>
      <c r="AN19" s="269">
        <v>-843286</v>
      </c>
      <c r="AO19" s="270">
        <f t="shared" si="17"/>
        <v>-1788.7071799766677</v>
      </c>
      <c r="AP19" s="269">
        <v>5536044</v>
      </c>
      <c r="AQ19" s="270">
        <f t="shared" si="18"/>
        <v>11742.589882278078</v>
      </c>
      <c r="AS19" s="266" t="s">
        <v>223</v>
      </c>
      <c r="AT19" s="269">
        <v>47001433.046300001</v>
      </c>
      <c r="AU19" s="269"/>
      <c r="AV19" s="269"/>
      <c r="AW19" s="269"/>
      <c r="AX19" s="269">
        <v>464845</v>
      </c>
      <c r="AY19" s="269"/>
      <c r="AZ19" s="269"/>
      <c r="BA19" s="269">
        <v>464845</v>
      </c>
      <c r="BB19" s="272">
        <f t="shared" si="19"/>
        <v>9.8900175988696389E-3</v>
      </c>
    </row>
    <row r="20" spans="1:54" x14ac:dyDescent="0.3">
      <c r="A20" s="252"/>
      <c r="B20" s="268">
        <v>35.29</v>
      </c>
      <c r="D20" s="269">
        <v>80417</v>
      </c>
      <c r="E20" s="270">
        <f t="shared" si="0"/>
        <v>2278.7475205440637</v>
      </c>
      <c r="F20" s="269">
        <v>3980</v>
      </c>
      <c r="G20" s="270">
        <f t="shared" si="0"/>
        <v>112.7798243128365</v>
      </c>
      <c r="H20" s="269"/>
      <c r="I20" s="270" t="str">
        <f t="shared" si="1"/>
        <v/>
      </c>
      <c r="J20" s="269"/>
      <c r="K20" s="270" t="str">
        <f t="shared" si="2"/>
        <v/>
      </c>
      <c r="L20" s="269">
        <v>408148</v>
      </c>
      <c r="M20" s="270">
        <f t="shared" si="3"/>
        <v>11565.542646642109</v>
      </c>
      <c r="N20" s="269">
        <v>1593</v>
      </c>
      <c r="O20" s="270">
        <f t="shared" si="4"/>
        <v>45.140266364409179</v>
      </c>
      <c r="P20" s="269">
        <v>36559</v>
      </c>
      <c r="Q20" s="270">
        <f t="shared" si="5"/>
        <v>1035.9591952394446</v>
      </c>
      <c r="R20" s="269">
        <v>2921</v>
      </c>
      <c r="S20" s="270">
        <f t="shared" si="6"/>
        <v>82.771323321054126</v>
      </c>
      <c r="T20" s="269"/>
      <c r="U20" s="270" t="str">
        <f t="shared" si="7"/>
        <v/>
      </c>
      <c r="V20" s="269"/>
      <c r="W20" s="270" t="str">
        <f t="shared" si="8"/>
        <v/>
      </c>
      <c r="X20" s="269"/>
      <c r="Y20" s="270" t="str">
        <f t="shared" si="9"/>
        <v/>
      </c>
      <c r="Z20" s="269">
        <v>921</v>
      </c>
      <c r="AA20" s="270">
        <f t="shared" si="10"/>
        <v>26.098044771890056</v>
      </c>
      <c r="AB20" s="269"/>
      <c r="AC20" s="270" t="str">
        <f t="shared" si="11"/>
        <v/>
      </c>
      <c r="AD20" s="269"/>
      <c r="AE20" s="270" t="str">
        <f t="shared" si="12"/>
        <v/>
      </c>
      <c r="AF20" s="269"/>
      <c r="AG20" s="270" t="str">
        <f t="shared" si="13"/>
        <v/>
      </c>
      <c r="AH20" s="269"/>
      <c r="AI20" s="270" t="str">
        <f t="shared" si="14"/>
        <v/>
      </c>
      <c r="AJ20" s="269">
        <v>770</v>
      </c>
      <c r="AK20" s="270">
        <f t="shared" si="15"/>
        <v>21.819212241428168</v>
      </c>
      <c r="AL20" s="269"/>
      <c r="AM20" s="270" t="str">
        <f t="shared" si="16"/>
        <v/>
      </c>
      <c r="AN20" s="269">
        <v>420</v>
      </c>
      <c r="AO20" s="270">
        <f t="shared" si="17"/>
        <v>11.901388495324454</v>
      </c>
      <c r="AP20" s="269">
        <v>455312</v>
      </c>
      <c r="AQ20" s="270">
        <f t="shared" si="18"/>
        <v>12902.011901388496</v>
      </c>
      <c r="AS20" s="266" t="s">
        <v>224</v>
      </c>
      <c r="AT20" s="269">
        <v>3426045</v>
      </c>
      <c r="AU20" s="269">
        <v>67156</v>
      </c>
      <c r="AV20" s="269">
        <v>2404</v>
      </c>
      <c r="AW20" s="269">
        <v>1516</v>
      </c>
      <c r="AX20" s="269"/>
      <c r="AY20" s="269">
        <v>6142</v>
      </c>
      <c r="AZ20" s="269"/>
      <c r="BA20" s="269">
        <v>77218</v>
      </c>
      <c r="BB20" s="272">
        <f t="shared" si="19"/>
        <v>2.2538524742085991E-2</v>
      </c>
    </row>
    <row r="21" spans="1:54" x14ac:dyDescent="0.3">
      <c r="A21" s="252"/>
      <c r="B21" s="268">
        <v>17.38</v>
      </c>
      <c r="D21" s="269">
        <v>88025</v>
      </c>
      <c r="E21" s="270">
        <f t="shared" si="0"/>
        <v>5064.7295742232454</v>
      </c>
      <c r="F21" s="269">
        <v>224545</v>
      </c>
      <c r="G21" s="270">
        <f t="shared" si="0"/>
        <v>12919.735327963177</v>
      </c>
      <c r="H21" s="269"/>
      <c r="I21" s="270" t="str">
        <f t="shared" si="1"/>
        <v/>
      </c>
      <c r="J21" s="269"/>
      <c r="K21" s="270" t="str">
        <f t="shared" si="2"/>
        <v/>
      </c>
      <c r="L21" s="269"/>
      <c r="M21" s="270" t="str">
        <f t="shared" si="3"/>
        <v/>
      </c>
      <c r="N21" s="269">
        <v>1861</v>
      </c>
      <c r="O21" s="270">
        <f t="shared" si="4"/>
        <v>107.0771001150748</v>
      </c>
      <c r="P21" s="269">
        <v>30204</v>
      </c>
      <c r="Q21" s="270">
        <f t="shared" si="5"/>
        <v>1737.8596087456847</v>
      </c>
      <c r="R21" s="269"/>
      <c r="S21" s="270" t="str">
        <f t="shared" si="6"/>
        <v/>
      </c>
      <c r="T21" s="269"/>
      <c r="U21" s="270" t="str">
        <f t="shared" si="7"/>
        <v/>
      </c>
      <c r="V21" s="269"/>
      <c r="W21" s="270" t="str">
        <f t="shared" si="8"/>
        <v/>
      </c>
      <c r="X21" s="269"/>
      <c r="Y21" s="270" t="str">
        <f t="shared" si="9"/>
        <v/>
      </c>
      <c r="Z21" s="269"/>
      <c r="AA21" s="270" t="str">
        <f t="shared" si="10"/>
        <v/>
      </c>
      <c r="AB21" s="269"/>
      <c r="AC21" s="270" t="str">
        <f t="shared" si="11"/>
        <v/>
      </c>
      <c r="AD21" s="269"/>
      <c r="AE21" s="270" t="str">
        <f t="shared" si="12"/>
        <v/>
      </c>
      <c r="AF21" s="269"/>
      <c r="AG21" s="270" t="str">
        <f t="shared" si="13"/>
        <v/>
      </c>
      <c r="AH21" s="269"/>
      <c r="AI21" s="270" t="str">
        <f t="shared" si="14"/>
        <v/>
      </c>
      <c r="AJ21" s="269">
        <v>4726</v>
      </c>
      <c r="AK21" s="270">
        <f t="shared" si="15"/>
        <v>271.92174913693901</v>
      </c>
      <c r="AL21" s="269"/>
      <c r="AM21" s="270" t="str">
        <f t="shared" si="16"/>
        <v/>
      </c>
      <c r="AN21" s="269"/>
      <c r="AO21" s="270" t="str">
        <f t="shared" si="17"/>
        <v/>
      </c>
      <c r="AP21" s="269">
        <v>261336</v>
      </c>
      <c r="AQ21" s="270">
        <f t="shared" si="18"/>
        <v>15036.593785960875</v>
      </c>
      <c r="AS21" s="266" t="s">
        <v>225</v>
      </c>
      <c r="AT21" s="269">
        <v>1634258.8702</v>
      </c>
      <c r="AU21" s="269">
        <v>43609</v>
      </c>
      <c r="AV21" s="269">
        <v>1779</v>
      </c>
      <c r="AW21" s="269"/>
      <c r="AX21" s="269"/>
      <c r="AY21" s="269"/>
      <c r="AZ21" s="269"/>
      <c r="BA21" s="269">
        <v>45388</v>
      </c>
      <c r="BB21" s="272">
        <f t="shared" si="19"/>
        <v>2.7772833807195696E-2</v>
      </c>
    </row>
    <row r="22" spans="1:54" x14ac:dyDescent="0.3">
      <c r="A22" s="252"/>
      <c r="B22" s="268">
        <v>144.38</v>
      </c>
      <c r="D22" s="269">
        <v>528237</v>
      </c>
      <c r="E22" s="270">
        <f t="shared" si="0"/>
        <v>3658.6577088239369</v>
      </c>
      <c r="F22" s="269">
        <v>1579706</v>
      </c>
      <c r="G22" s="270">
        <f t="shared" si="0"/>
        <v>10941.307660340768</v>
      </c>
      <c r="H22" s="269"/>
      <c r="I22" s="270" t="str">
        <f t="shared" si="1"/>
        <v/>
      </c>
      <c r="J22" s="269"/>
      <c r="K22" s="270" t="str">
        <f t="shared" si="2"/>
        <v/>
      </c>
      <c r="L22" s="269"/>
      <c r="M22" s="270" t="str">
        <f t="shared" si="3"/>
        <v/>
      </c>
      <c r="N22" s="269">
        <v>5877</v>
      </c>
      <c r="O22" s="270">
        <f t="shared" si="4"/>
        <v>40.705083806621417</v>
      </c>
      <c r="P22" s="269">
        <v>253503.45</v>
      </c>
      <c r="Q22" s="270">
        <f t="shared" si="5"/>
        <v>1755.8072447707441</v>
      </c>
      <c r="R22" s="269">
        <v>2302</v>
      </c>
      <c r="S22" s="270">
        <f t="shared" si="6"/>
        <v>15.944036570162073</v>
      </c>
      <c r="T22" s="269"/>
      <c r="U22" s="270" t="str">
        <f t="shared" si="7"/>
        <v/>
      </c>
      <c r="V22" s="269"/>
      <c r="W22" s="270" t="str">
        <f t="shared" si="8"/>
        <v/>
      </c>
      <c r="X22" s="269"/>
      <c r="Y22" s="270" t="str">
        <f t="shared" si="9"/>
        <v/>
      </c>
      <c r="Z22" s="269"/>
      <c r="AA22" s="270" t="str">
        <f t="shared" si="10"/>
        <v/>
      </c>
      <c r="AB22" s="269"/>
      <c r="AC22" s="270" t="str">
        <f t="shared" si="11"/>
        <v/>
      </c>
      <c r="AD22" s="269"/>
      <c r="AE22" s="270" t="str">
        <f t="shared" si="12"/>
        <v/>
      </c>
      <c r="AF22" s="269"/>
      <c r="AG22" s="270" t="str">
        <f t="shared" si="13"/>
        <v/>
      </c>
      <c r="AH22" s="269"/>
      <c r="AI22" s="270" t="str">
        <f t="shared" si="14"/>
        <v/>
      </c>
      <c r="AJ22" s="269">
        <v>38725</v>
      </c>
      <c r="AK22" s="270">
        <f t="shared" si="15"/>
        <v>268.21581936556311</v>
      </c>
      <c r="AL22" s="269"/>
      <c r="AM22" s="270" t="str">
        <f t="shared" si="16"/>
        <v/>
      </c>
      <c r="AN22" s="269">
        <v>230219.49</v>
      </c>
      <c r="AO22" s="270">
        <f t="shared" si="17"/>
        <v>1594.5386480121902</v>
      </c>
      <c r="AP22" s="269">
        <v>2110332.94</v>
      </c>
      <c r="AQ22" s="270">
        <f t="shared" si="18"/>
        <v>14616.518492866047</v>
      </c>
      <c r="AS22" s="266" t="s">
        <v>226</v>
      </c>
      <c r="AT22" s="269">
        <v>13764740.841800001</v>
      </c>
      <c r="AU22" s="269">
        <v>5203</v>
      </c>
      <c r="AV22" s="269"/>
      <c r="AW22" s="269"/>
      <c r="AX22" s="269"/>
      <c r="AY22" s="269"/>
      <c r="AZ22" s="269"/>
      <c r="BA22" s="269">
        <v>5203</v>
      </c>
      <c r="BB22" s="272">
        <f t="shared" si="19"/>
        <v>3.7799476646881852E-4</v>
      </c>
    </row>
    <row r="23" spans="1:54" x14ac:dyDescent="0.3">
      <c r="A23" s="273"/>
      <c r="B23" s="274"/>
      <c r="D23" s="275">
        <v>13347</v>
      </c>
      <c r="E23" s="270" t="str">
        <f t="shared" si="0"/>
        <v/>
      </c>
      <c r="F23" s="275"/>
      <c r="G23" s="270" t="str">
        <f t="shared" si="0"/>
        <v/>
      </c>
      <c r="H23" s="275"/>
      <c r="I23" s="270" t="str">
        <f t="shared" si="1"/>
        <v/>
      </c>
      <c r="J23" s="275"/>
      <c r="K23" s="270" t="str">
        <f t="shared" si="2"/>
        <v/>
      </c>
      <c r="L23" s="275"/>
      <c r="M23" s="270" t="str">
        <f t="shared" si="3"/>
        <v/>
      </c>
      <c r="N23" s="275"/>
      <c r="O23" s="270" t="str">
        <f t="shared" si="4"/>
        <v/>
      </c>
      <c r="P23" s="275">
        <v>398</v>
      </c>
      <c r="Q23" s="270" t="str">
        <f t="shared" si="5"/>
        <v/>
      </c>
      <c r="R23" s="275"/>
      <c r="S23" s="270" t="str">
        <f t="shared" si="6"/>
        <v/>
      </c>
      <c r="T23" s="275"/>
      <c r="U23" s="270" t="str">
        <f t="shared" si="7"/>
        <v/>
      </c>
      <c r="V23" s="275">
        <v>4945</v>
      </c>
      <c r="W23" s="270" t="str">
        <f t="shared" si="8"/>
        <v/>
      </c>
      <c r="X23" s="275"/>
      <c r="Y23" s="270" t="str">
        <f t="shared" si="9"/>
        <v/>
      </c>
      <c r="Z23" s="275"/>
      <c r="AA23" s="270" t="str">
        <f t="shared" si="10"/>
        <v/>
      </c>
      <c r="AB23" s="275"/>
      <c r="AC23" s="270" t="str">
        <f t="shared" si="11"/>
        <v/>
      </c>
      <c r="AD23" s="275"/>
      <c r="AE23" s="270" t="str">
        <f t="shared" si="12"/>
        <v/>
      </c>
      <c r="AF23" s="275"/>
      <c r="AG23" s="270" t="str">
        <f t="shared" si="13"/>
        <v/>
      </c>
      <c r="AH23" s="275"/>
      <c r="AI23" s="270" t="str">
        <f t="shared" si="14"/>
        <v/>
      </c>
      <c r="AJ23" s="275"/>
      <c r="AK23" s="270" t="str">
        <f t="shared" si="15"/>
        <v/>
      </c>
      <c r="AL23" s="275"/>
      <c r="AM23" s="270" t="str">
        <f t="shared" si="16"/>
        <v/>
      </c>
      <c r="AN23" s="275">
        <v>1599</v>
      </c>
      <c r="AO23" s="270" t="str">
        <f t="shared" si="17"/>
        <v/>
      </c>
      <c r="AP23" s="275">
        <v>6942</v>
      </c>
      <c r="AQ23" s="270" t="str">
        <f t="shared" si="18"/>
        <v/>
      </c>
      <c r="AS23" s="276"/>
      <c r="AT23" s="275">
        <v>20289</v>
      </c>
      <c r="AU23" s="275"/>
      <c r="AV23" s="275"/>
      <c r="AW23" s="275"/>
      <c r="AX23" s="275"/>
      <c r="AY23" s="275"/>
      <c r="AZ23" s="275"/>
      <c r="BA23" s="275"/>
      <c r="BB23" s="272">
        <f t="shared" si="19"/>
        <v>0</v>
      </c>
    </row>
    <row r="24" spans="1:54" x14ac:dyDescent="0.3">
      <c r="A24" s="252"/>
      <c r="B24" s="268">
        <v>12.096942522776899</v>
      </c>
      <c r="D24" s="269">
        <v>12859.86</v>
      </c>
      <c r="E24" s="270">
        <f t="shared" si="0"/>
        <v>1063.0669671932912</v>
      </c>
      <c r="F24" s="269">
        <v>8101.86</v>
      </c>
      <c r="G24" s="270">
        <f t="shared" si="0"/>
        <v>669.74444036129773</v>
      </c>
      <c r="H24" s="269"/>
      <c r="I24" s="270" t="str">
        <f t="shared" si="1"/>
        <v/>
      </c>
      <c r="J24" s="269"/>
      <c r="K24" s="270" t="str">
        <f t="shared" si="2"/>
        <v/>
      </c>
      <c r="L24" s="269"/>
      <c r="M24" s="270" t="str">
        <f t="shared" si="3"/>
        <v/>
      </c>
      <c r="N24" s="269">
        <v>108</v>
      </c>
      <c r="O24" s="270">
        <f t="shared" si="4"/>
        <v>8.9278757666782891</v>
      </c>
      <c r="P24" s="269">
        <v>16089.82</v>
      </c>
      <c r="Q24" s="270">
        <f t="shared" si="5"/>
        <v>1330.0732784094043</v>
      </c>
      <c r="R24" s="269">
        <v>377.22</v>
      </c>
      <c r="S24" s="270">
        <f t="shared" si="6"/>
        <v>31.183086080614668</v>
      </c>
      <c r="T24" s="269"/>
      <c r="U24" s="270" t="str">
        <f t="shared" si="7"/>
        <v/>
      </c>
      <c r="V24" s="269"/>
      <c r="W24" s="270" t="str">
        <f t="shared" si="8"/>
        <v/>
      </c>
      <c r="X24" s="269"/>
      <c r="Y24" s="270" t="str">
        <f t="shared" si="9"/>
        <v/>
      </c>
      <c r="Z24" s="269"/>
      <c r="AA24" s="270" t="str">
        <f t="shared" si="10"/>
        <v/>
      </c>
      <c r="AB24" s="269"/>
      <c r="AC24" s="270" t="str">
        <f t="shared" si="11"/>
        <v/>
      </c>
      <c r="AD24" s="269"/>
      <c r="AE24" s="270" t="str">
        <f t="shared" si="12"/>
        <v/>
      </c>
      <c r="AF24" s="269"/>
      <c r="AG24" s="270" t="str">
        <f t="shared" si="13"/>
        <v/>
      </c>
      <c r="AH24" s="269"/>
      <c r="AI24" s="270" t="str">
        <f t="shared" si="14"/>
        <v/>
      </c>
      <c r="AJ24" s="269">
        <v>5190.03</v>
      </c>
      <c r="AK24" s="270">
        <f t="shared" si="15"/>
        <v>429.03650986419734</v>
      </c>
      <c r="AL24" s="269"/>
      <c r="AM24" s="270" t="str">
        <f t="shared" si="16"/>
        <v/>
      </c>
      <c r="AN24" s="269">
        <v>310</v>
      </c>
      <c r="AO24" s="270">
        <f t="shared" si="17"/>
        <v>25.626310071021013</v>
      </c>
      <c r="AP24" s="269">
        <v>30176.93</v>
      </c>
      <c r="AQ24" s="270">
        <f t="shared" si="18"/>
        <v>2494.5915005532133</v>
      </c>
      <c r="AS24" s="266" t="s">
        <v>227</v>
      </c>
      <c r="AT24" s="269">
        <v>1007699.0792</v>
      </c>
      <c r="AU24" s="269">
        <v>887.51</v>
      </c>
      <c r="AV24" s="269">
        <v>396.65</v>
      </c>
      <c r="AW24" s="269"/>
      <c r="AX24" s="269">
        <v>14957.96</v>
      </c>
      <c r="AY24" s="269">
        <v>3239.87</v>
      </c>
      <c r="AZ24" s="269"/>
      <c r="BA24" s="269">
        <v>19481.990000000002</v>
      </c>
      <c r="BB24" s="272">
        <f t="shared" si="19"/>
        <v>1.9333142603907623E-2</v>
      </c>
    </row>
    <row r="25" spans="1:54" x14ac:dyDescent="0.3">
      <c r="A25" s="273"/>
      <c r="B25" s="274">
        <v>11.1685364271989</v>
      </c>
      <c r="D25" s="275">
        <v>15324.43</v>
      </c>
      <c r="E25" s="270">
        <f t="shared" si="0"/>
        <v>1372.1072675807541</v>
      </c>
      <c r="F25" s="275">
        <v>48639.25</v>
      </c>
      <c r="G25" s="270">
        <f t="shared" si="0"/>
        <v>4355.0245206299478</v>
      </c>
      <c r="H25" s="275"/>
      <c r="I25" s="270" t="str">
        <f t="shared" si="1"/>
        <v/>
      </c>
      <c r="J25" s="275"/>
      <c r="K25" s="270" t="str">
        <f t="shared" si="2"/>
        <v/>
      </c>
      <c r="L25" s="275"/>
      <c r="M25" s="270" t="str">
        <f t="shared" si="3"/>
        <v/>
      </c>
      <c r="N25" s="275">
        <v>19</v>
      </c>
      <c r="O25" s="270">
        <f t="shared" si="4"/>
        <v>1.7012076849862818</v>
      </c>
      <c r="P25" s="275">
        <v>19004.78</v>
      </c>
      <c r="Q25" s="270">
        <f t="shared" si="5"/>
        <v>1701.6356730249256</v>
      </c>
      <c r="R25" s="275">
        <v>1629.4</v>
      </c>
      <c r="S25" s="270">
        <f t="shared" si="6"/>
        <v>145.89198957456043</v>
      </c>
      <c r="T25" s="275"/>
      <c r="U25" s="270" t="str">
        <f t="shared" si="7"/>
        <v/>
      </c>
      <c r="V25" s="275"/>
      <c r="W25" s="270" t="str">
        <f t="shared" si="8"/>
        <v/>
      </c>
      <c r="X25" s="275"/>
      <c r="Y25" s="270" t="str">
        <f t="shared" si="9"/>
        <v/>
      </c>
      <c r="Z25" s="275">
        <v>70.25</v>
      </c>
      <c r="AA25" s="270">
        <f t="shared" si="10"/>
        <v>6.2899915721203312</v>
      </c>
      <c r="AB25" s="275"/>
      <c r="AC25" s="270" t="str">
        <f t="shared" si="11"/>
        <v/>
      </c>
      <c r="AD25" s="275"/>
      <c r="AE25" s="270" t="str">
        <f t="shared" si="12"/>
        <v/>
      </c>
      <c r="AF25" s="275"/>
      <c r="AG25" s="270" t="str">
        <f t="shared" si="13"/>
        <v/>
      </c>
      <c r="AH25" s="275"/>
      <c r="AI25" s="270" t="str">
        <f t="shared" si="14"/>
        <v/>
      </c>
      <c r="AJ25" s="275">
        <v>5710.95</v>
      </c>
      <c r="AK25" s="270">
        <f t="shared" si="15"/>
        <v>511.34273834591613</v>
      </c>
      <c r="AL25" s="275"/>
      <c r="AM25" s="270" t="str">
        <f t="shared" si="16"/>
        <v/>
      </c>
      <c r="AN25" s="275">
        <v>550</v>
      </c>
      <c r="AO25" s="270">
        <f t="shared" si="17"/>
        <v>49.245485618023949</v>
      </c>
      <c r="AP25" s="275">
        <v>75623.63</v>
      </c>
      <c r="AQ25" s="270">
        <f t="shared" si="18"/>
        <v>6771.1316064504808</v>
      </c>
      <c r="AS25" s="276"/>
      <c r="AT25" s="275">
        <v>1010304.4098</v>
      </c>
      <c r="AU25" s="275">
        <v>12222.79</v>
      </c>
      <c r="AV25" s="275">
        <v>486.31</v>
      </c>
      <c r="AW25" s="275"/>
      <c r="AX25" s="275">
        <v>6982.31</v>
      </c>
      <c r="AY25" s="275">
        <v>2512.4699999999998</v>
      </c>
      <c r="AZ25" s="275"/>
      <c r="BA25" s="275">
        <v>22203.88</v>
      </c>
      <c r="BB25" s="272">
        <f t="shared" si="19"/>
        <v>2.197741570225897E-2</v>
      </c>
    </row>
    <row r="26" spans="1:54" x14ac:dyDescent="0.3">
      <c r="A26" s="252"/>
      <c r="B26" s="268">
        <v>26.5273</v>
      </c>
      <c r="D26" s="269">
        <v>110989</v>
      </c>
      <c r="E26" s="270">
        <f t="shared" si="0"/>
        <v>4183.9538890124513</v>
      </c>
      <c r="F26" s="269">
        <v>132668</v>
      </c>
      <c r="G26" s="270">
        <f t="shared" si="0"/>
        <v>5001.1874559416146</v>
      </c>
      <c r="H26" s="269"/>
      <c r="I26" s="270" t="str">
        <f t="shared" si="1"/>
        <v/>
      </c>
      <c r="J26" s="269"/>
      <c r="K26" s="270" t="str">
        <f t="shared" si="2"/>
        <v/>
      </c>
      <c r="L26" s="269"/>
      <c r="M26" s="270" t="str">
        <f t="shared" si="3"/>
        <v/>
      </c>
      <c r="N26" s="269">
        <v>6620</v>
      </c>
      <c r="O26" s="270">
        <f t="shared" si="4"/>
        <v>249.55423280921917</v>
      </c>
      <c r="P26" s="269">
        <v>26350</v>
      </c>
      <c r="Q26" s="270">
        <f t="shared" si="5"/>
        <v>993.3163194143392</v>
      </c>
      <c r="R26" s="269">
        <v>269</v>
      </c>
      <c r="S26" s="270">
        <f t="shared" si="6"/>
        <v>10.140496771250749</v>
      </c>
      <c r="T26" s="269"/>
      <c r="U26" s="270" t="str">
        <f t="shared" si="7"/>
        <v/>
      </c>
      <c r="V26" s="269">
        <v>10</v>
      </c>
      <c r="W26" s="270">
        <f t="shared" si="8"/>
        <v>0.37697014019519515</v>
      </c>
      <c r="X26" s="269"/>
      <c r="Y26" s="270" t="str">
        <f t="shared" si="9"/>
        <v/>
      </c>
      <c r="Z26" s="269"/>
      <c r="AA26" s="270" t="str">
        <f t="shared" si="10"/>
        <v/>
      </c>
      <c r="AB26" s="269"/>
      <c r="AC26" s="270" t="str">
        <f t="shared" si="11"/>
        <v/>
      </c>
      <c r="AD26" s="269"/>
      <c r="AE26" s="270" t="str">
        <f t="shared" si="12"/>
        <v/>
      </c>
      <c r="AF26" s="269"/>
      <c r="AG26" s="270" t="str">
        <f t="shared" si="13"/>
        <v/>
      </c>
      <c r="AH26" s="269"/>
      <c r="AI26" s="270" t="str">
        <f t="shared" si="14"/>
        <v/>
      </c>
      <c r="AJ26" s="269">
        <v>6043</v>
      </c>
      <c r="AK26" s="270">
        <f t="shared" si="15"/>
        <v>227.80305571995643</v>
      </c>
      <c r="AL26" s="269"/>
      <c r="AM26" s="270" t="str">
        <f t="shared" si="16"/>
        <v/>
      </c>
      <c r="AN26" s="269">
        <v>663</v>
      </c>
      <c r="AO26" s="270">
        <f t="shared" si="17"/>
        <v>24.993120294941438</v>
      </c>
      <c r="AP26" s="269">
        <v>172623</v>
      </c>
      <c r="AQ26" s="270">
        <f t="shared" si="18"/>
        <v>6507.3716510915174</v>
      </c>
      <c r="AS26" s="266" t="s">
        <v>228</v>
      </c>
      <c r="AT26" s="269">
        <v>2542541.5855</v>
      </c>
      <c r="AU26" s="269">
        <v>96696</v>
      </c>
      <c r="AV26" s="269"/>
      <c r="AW26" s="269"/>
      <c r="AX26" s="269"/>
      <c r="AY26" s="269"/>
      <c r="AZ26" s="269"/>
      <c r="BA26" s="269">
        <v>96696</v>
      </c>
      <c r="BB26" s="272">
        <f t="shared" si="19"/>
        <v>3.8031236362643162E-2</v>
      </c>
    </row>
    <row r="27" spans="1:54" x14ac:dyDescent="0.3">
      <c r="A27" s="252"/>
      <c r="B27" s="268">
        <v>33.369999999999997</v>
      </c>
      <c r="D27" s="269">
        <v>165319</v>
      </c>
      <c r="E27" s="270">
        <f t="shared" si="0"/>
        <v>4954.1204674857663</v>
      </c>
      <c r="F27" s="269">
        <v>221287</v>
      </c>
      <c r="G27" s="270">
        <f t="shared" si="0"/>
        <v>6631.3155528918196</v>
      </c>
      <c r="H27" s="269"/>
      <c r="I27" s="270" t="str">
        <f t="shared" si="1"/>
        <v/>
      </c>
      <c r="J27" s="269"/>
      <c r="K27" s="270" t="str">
        <f t="shared" si="2"/>
        <v/>
      </c>
      <c r="L27" s="269">
        <v>299750</v>
      </c>
      <c r="M27" s="270">
        <f t="shared" si="3"/>
        <v>8982.6191189691344</v>
      </c>
      <c r="N27" s="269">
        <v>1215</v>
      </c>
      <c r="O27" s="270">
        <f t="shared" si="4"/>
        <v>36.409949056038357</v>
      </c>
      <c r="P27" s="269">
        <v>24757</v>
      </c>
      <c r="Q27" s="270">
        <f t="shared" si="5"/>
        <v>741.89391669163922</v>
      </c>
      <c r="R27" s="269">
        <v>466</v>
      </c>
      <c r="S27" s="270">
        <f t="shared" si="6"/>
        <v>13.964638897213067</v>
      </c>
      <c r="T27" s="269"/>
      <c r="U27" s="270" t="str">
        <f t="shared" si="7"/>
        <v/>
      </c>
      <c r="V27" s="269"/>
      <c r="W27" s="270" t="str">
        <f t="shared" si="8"/>
        <v/>
      </c>
      <c r="X27" s="269"/>
      <c r="Y27" s="270" t="str">
        <f t="shared" si="9"/>
        <v/>
      </c>
      <c r="Z27" s="269"/>
      <c r="AA27" s="270" t="str">
        <f t="shared" si="10"/>
        <v/>
      </c>
      <c r="AB27" s="269"/>
      <c r="AC27" s="270" t="str">
        <f t="shared" si="11"/>
        <v/>
      </c>
      <c r="AD27" s="269"/>
      <c r="AE27" s="270" t="str">
        <f t="shared" si="12"/>
        <v/>
      </c>
      <c r="AF27" s="269"/>
      <c r="AG27" s="270" t="str">
        <f t="shared" si="13"/>
        <v/>
      </c>
      <c r="AH27" s="269"/>
      <c r="AI27" s="270" t="str">
        <f t="shared" si="14"/>
        <v/>
      </c>
      <c r="AJ27" s="269">
        <v>6522</v>
      </c>
      <c r="AK27" s="270">
        <f t="shared" si="15"/>
        <v>195.44501048846271</v>
      </c>
      <c r="AL27" s="269"/>
      <c r="AM27" s="270" t="str">
        <f t="shared" si="16"/>
        <v/>
      </c>
      <c r="AN27" s="269"/>
      <c r="AO27" s="270" t="str">
        <f t="shared" si="17"/>
        <v/>
      </c>
      <c r="AP27" s="269">
        <v>553997</v>
      </c>
      <c r="AQ27" s="270">
        <f t="shared" si="18"/>
        <v>16601.648186994309</v>
      </c>
      <c r="AS27" s="266" t="s">
        <v>229</v>
      </c>
      <c r="AT27" s="269">
        <v>3444241.97</v>
      </c>
      <c r="AU27" s="269">
        <v>105702</v>
      </c>
      <c r="AV27" s="269"/>
      <c r="AW27" s="269">
        <v>20942</v>
      </c>
      <c r="AX27" s="269">
        <v>30155</v>
      </c>
      <c r="AY27" s="269">
        <v>10304</v>
      </c>
      <c r="AZ27" s="269"/>
      <c r="BA27" s="269">
        <v>167103</v>
      </c>
      <c r="BB27" s="272">
        <f t="shared" si="19"/>
        <v>4.851662614168771E-2</v>
      </c>
    </row>
    <row r="28" spans="1:54" x14ac:dyDescent="0.3">
      <c r="A28" s="252"/>
      <c r="B28" s="268">
        <v>80.760000000000005</v>
      </c>
      <c r="D28" s="269">
        <v>119473</v>
      </c>
      <c r="E28" s="270">
        <f t="shared" si="0"/>
        <v>1479.3585933630509</v>
      </c>
      <c r="F28" s="269">
        <v>507152</v>
      </c>
      <c r="G28" s="270">
        <f t="shared" si="0"/>
        <v>6279.7424467558194</v>
      </c>
      <c r="H28" s="269"/>
      <c r="I28" s="270" t="str">
        <f t="shared" si="1"/>
        <v/>
      </c>
      <c r="J28" s="269"/>
      <c r="K28" s="270" t="str">
        <f t="shared" si="2"/>
        <v/>
      </c>
      <c r="L28" s="269"/>
      <c r="M28" s="270" t="str">
        <f t="shared" si="3"/>
        <v/>
      </c>
      <c r="N28" s="269">
        <v>11057</v>
      </c>
      <c r="O28" s="270">
        <f t="shared" si="4"/>
        <v>136.91183754333827</v>
      </c>
      <c r="P28" s="269">
        <v>101400</v>
      </c>
      <c r="Q28" s="270">
        <f t="shared" si="5"/>
        <v>1255.5720653789003</v>
      </c>
      <c r="R28" s="269">
        <v>1059</v>
      </c>
      <c r="S28" s="270">
        <f t="shared" si="6"/>
        <v>13.112927191679049</v>
      </c>
      <c r="T28" s="269"/>
      <c r="U28" s="270" t="str">
        <f t="shared" si="7"/>
        <v/>
      </c>
      <c r="V28" s="269"/>
      <c r="W28" s="270" t="str">
        <f t="shared" si="8"/>
        <v/>
      </c>
      <c r="X28" s="269"/>
      <c r="Y28" s="270" t="str">
        <f t="shared" si="9"/>
        <v/>
      </c>
      <c r="Z28" s="269">
        <v>7491</v>
      </c>
      <c r="AA28" s="270">
        <f t="shared" si="10"/>
        <v>92.756315007429421</v>
      </c>
      <c r="AB28" s="269"/>
      <c r="AC28" s="270" t="str">
        <f t="shared" si="11"/>
        <v/>
      </c>
      <c r="AD28" s="269"/>
      <c r="AE28" s="270" t="str">
        <f t="shared" si="12"/>
        <v/>
      </c>
      <c r="AF28" s="269"/>
      <c r="AG28" s="270" t="str">
        <f t="shared" si="13"/>
        <v/>
      </c>
      <c r="AH28" s="269"/>
      <c r="AI28" s="270" t="str">
        <f t="shared" si="14"/>
        <v/>
      </c>
      <c r="AJ28" s="269">
        <v>14367</v>
      </c>
      <c r="AK28" s="270">
        <f t="shared" si="15"/>
        <v>177.89747399702821</v>
      </c>
      <c r="AL28" s="269"/>
      <c r="AM28" s="270" t="str">
        <f t="shared" si="16"/>
        <v/>
      </c>
      <c r="AN28" s="269"/>
      <c r="AO28" s="270" t="str">
        <f t="shared" si="17"/>
        <v/>
      </c>
      <c r="AP28" s="269">
        <v>642526</v>
      </c>
      <c r="AQ28" s="270">
        <f t="shared" si="18"/>
        <v>7955.9930658741951</v>
      </c>
      <c r="AS28" s="266" t="s">
        <v>230</v>
      </c>
      <c r="AT28" s="269">
        <v>7584151</v>
      </c>
      <c r="AU28" s="269">
        <v>178604</v>
      </c>
      <c r="AV28" s="269"/>
      <c r="AW28" s="269"/>
      <c r="AX28" s="269">
        <v>41693</v>
      </c>
      <c r="AY28" s="269"/>
      <c r="AZ28" s="269"/>
      <c r="BA28" s="269">
        <v>220297</v>
      </c>
      <c r="BB28" s="272">
        <f t="shared" si="19"/>
        <v>2.9047021874960031E-2</v>
      </c>
    </row>
    <row r="29" spans="1:54" x14ac:dyDescent="0.3">
      <c r="A29" s="252"/>
      <c r="B29" s="268">
        <v>40.07</v>
      </c>
      <c r="D29" s="269">
        <v>87855</v>
      </c>
      <c r="E29" s="270">
        <f t="shared" si="0"/>
        <v>2192.538058397804</v>
      </c>
      <c r="F29" s="269"/>
      <c r="G29" s="270" t="str">
        <f t="shared" si="0"/>
        <v/>
      </c>
      <c r="H29" s="269"/>
      <c r="I29" s="270" t="str">
        <f t="shared" si="1"/>
        <v/>
      </c>
      <c r="J29" s="269"/>
      <c r="K29" s="270" t="str">
        <f t="shared" si="2"/>
        <v/>
      </c>
      <c r="L29" s="269">
        <v>614115</v>
      </c>
      <c r="M29" s="270">
        <f t="shared" si="3"/>
        <v>15326.054404791614</v>
      </c>
      <c r="N29" s="269">
        <v>3829</v>
      </c>
      <c r="O29" s="270">
        <f t="shared" si="4"/>
        <v>95.557773895682558</v>
      </c>
      <c r="P29" s="269">
        <v>64304</v>
      </c>
      <c r="Q29" s="270">
        <f t="shared" si="5"/>
        <v>1604.7916146743198</v>
      </c>
      <c r="R29" s="269">
        <v>4186</v>
      </c>
      <c r="S29" s="270">
        <f t="shared" si="6"/>
        <v>104.46718243074619</v>
      </c>
      <c r="T29" s="269"/>
      <c r="U29" s="270" t="str">
        <f t="shared" si="7"/>
        <v/>
      </c>
      <c r="V29" s="269">
        <v>2814</v>
      </c>
      <c r="W29" s="270">
        <f t="shared" si="8"/>
        <v>70.227102570501629</v>
      </c>
      <c r="X29" s="269"/>
      <c r="Y29" s="270" t="str">
        <f t="shared" si="9"/>
        <v/>
      </c>
      <c r="Z29" s="269"/>
      <c r="AA29" s="270" t="str">
        <f t="shared" si="10"/>
        <v/>
      </c>
      <c r="AB29" s="269"/>
      <c r="AC29" s="270" t="str">
        <f t="shared" si="11"/>
        <v/>
      </c>
      <c r="AD29" s="269"/>
      <c r="AE29" s="270" t="str">
        <f t="shared" si="12"/>
        <v/>
      </c>
      <c r="AF29" s="269"/>
      <c r="AG29" s="270" t="str">
        <f t="shared" si="13"/>
        <v/>
      </c>
      <c r="AH29" s="269"/>
      <c r="AI29" s="270" t="str">
        <f t="shared" si="14"/>
        <v/>
      </c>
      <c r="AJ29" s="269">
        <v>20881</v>
      </c>
      <c r="AK29" s="270">
        <f t="shared" si="15"/>
        <v>521.11305215872221</v>
      </c>
      <c r="AL29" s="269"/>
      <c r="AM29" s="270" t="str">
        <f t="shared" si="16"/>
        <v/>
      </c>
      <c r="AN29" s="269"/>
      <c r="AO29" s="270" t="str">
        <f t="shared" si="17"/>
        <v/>
      </c>
      <c r="AP29" s="269">
        <v>710129</v>
      </c>
      <c r="AQ29" s="270">
        <f t="shared" si="18"/>
        <v>17722.211130521588</v>
      </c>
      <c r="AS29" s="266" t="s">
        <v>231</v>
      </c>
      <c r="AT29" s="269">
        <v>4009042.2779999999</v>
      </c>
      <c r="AU29" s="269"/>
      <c r="AV29" s="269">
        <v>9892</v>
      </c>
      <c r="AW29" s="269">
        <v>5563</v>
      </c>
      <c r="AX29" s="269">
        <v>67320</v>
      </c>
      <c r="AY29" s="269"/>
      <c r="AZ29" s="269"/>
      <c r="BA29" s="269">
        <v>82775</v>
      </c>
      <c r="BB29" s="272">
        <f t="shared" si="19"/>
        <v>2.0647075850069148E-2</v>
      </c>
    </row>
    <row r="30" spans="1:54" x14ac:dyDescent="0.3">
      <c r="A30" s="252"/>
      <c r="B30" s="268">
        <v>8.98</v>
      </c>
      <c r="D30" s="269">
        <v>16853.13</v>
      </c>
      <c r="E30" s="270">
        <f t="shared" si="0"/>
        <v>1876.7405345211582</v>
      </c>
      <c r="F30" s="269">
        <v>156579.09</v>
      </c>
      <c r="G30" s="270">
        <f t="shared" si="0"/>
        <v>17436.424276169262</v>
      </c>
      <c r="H30" s="269"/>
      <c r="I30" s="270" t="str">
        <f t="shared" si="1"/>
        <v/>
      </c>
      <c r="J30" s="269"/>
      <c r="K30" s="270" t="str">
        <f t="shared" si="2"/>
        <v/>
      </c>
      <c r="L30" s="269"/>
      <c r="M30" s="270" t="str">
        <f t="shared" si="3"/>
        <v/>
      </c>
      <c r="N30" s="269">
        <v>655</v>
      </c>
      <c r="O30" s="270">
        <f t="shared" si="4"/>
        <v>72.939866369710458</v>
      </c>
      <c r="P30" s="269">
        <v>8259.4599999999991</v>
      </c>
      <c r="Q30" s="270">
        <f t="shared" si="5"/>
        <v>919.76169265033388</v>
      </c>
      <c r="R30" s="269">
        <v>23.52</v>
      </c>
      <c r="S30" s="270">
        <f t="shared" si="6"/>
        <v>2.6191536748329618</v>
      </c>
      <c r="T30" s="269"/>
      <c r="U30" s="270" t="str">
        <f t="shared" si="7"/>
        <v/>
      </c>
      <c r="V30" s="269">
        <v>612.83000000000004</v>
      </c>
      <c r="W30" s="270">
        <f t="shared" si="8"/>
        <v>68.243875278396445</v>
      </c>
      <c r="X30" s="269"/>
      <c r="Y30" s="270" t="str">
        <f t="shared" si="9"/>
        <v/>
      </c>
      <c r="Z30" s="269"/>
      <c r="AA30" s="270" t="str">
        <f t="shared" si="10"/>
        <v/>
      </c>
      <c r="AB30" s="269">
        <v>309.88</v>
      </c>
      <c r="AC30" s="270">
        <f t="shared" si="11"/>
        <v>34.507795100222715</v>
      </c>
      <c r="AD30" s="269"/>
      <c r="AE30" s="270" t="str">
        <f t="shared" si="12"/>
        <v/>
      </c>
      <c r="AF30" s="269"/>
      <c r="AG30" s="270" t="str">
        <f t="shared" si="13"/>
        <v/>
      </c>
      <c r="AH30" s="269"/>
      <c r="AI30" s="270" t="str">
        <f t="shared" si="14"/>
        <v/>
      </c>
      <c r="AJ30" s="269">
        <v>11972.92</v>
      </c>
      <c r="AK30" s="270">
        <f t="shared" si="15"/>
        <v>1333.2873051224944</v>
      </c>
      <c r="AL30" s="269"/>
      <c r="AM30" s="270" t="str">
        <f t="shared" si="16"/>
        <v/>
      </c>
      <c r="AN30" s="269">
        <v>324</v>
      </c>
      <c r="AO30" s="270">
        <f t="shared" si="17"/>
        <v>36.080178173719375</v>
      </c>
      <c r="AP30" s="269">
        <v>178736.7</v>
      </c>
      <c r="AQ30" s="270">
        <f t="shared" si="18"/>
        <v>19903.864142538976</v>
      </c>
      <c r="AS30" s="266" t="s">
        <v>232</v>
      </c>
      <c r="AT30" s="269">
        <v>1095509.4177999999</v>
      </c>
      <c r="AU30" s="269">
        <v>102442.45</v>
      </c>
      <c r="AV30" s="269">
        <v>4921.0600000000004</v>
      </c>
      <c r="AW30" s="269">
        <v>1141</v>
      </c>
      <c r="AX30" s="269">
        <v>13970.47</v>
      </c>
      <c r="AY30" s="269">
        <v>2373.11</v>
      </c>
      <c r="AZ30" s="269"/>
      <c r="BA30" s="269">
        <v>124848.09</v>
      </c>
      <c r="BB30" s="272">
        <f t="shared" si="19"/>
        <v>0.11396350224968373</v>
      </c>
    </row>
    <row r="31" spans="1:54" x14ac:dyDescent="0.3">
      <c r="A31" s="252"/>
      <c r="B31" s="268">
        <v>32.43</v>
      </c>
      <c r="D31" s="269">
        <v>55832</v>
      </c>
      <c r="E31" s="270">
        <f t="shared" si="0"/>
        <v>1721.6157878507554</v>
      </c>
      <c r="F31" s="269">
        <v>195274</v>
      </c>
      <c r="G31" s="270">
        <f t="shared" si="0"/>
        <v>6021.3999383287082</v>
      </c>
      <c r="H31" s="269"/>
      <c r="I31" s="270" t="str">
        <f t="shared" si="1"/>
        <v/>
      </c>
      <c r="J31" s="269"/>
      <c r="K31" s="270" t="str">
        <f t="shared" si="2"/>
        <v/>
      </c>
      <c r="L31" s="269"/>
      <c r="M31" s="270" t="str">
        <f t="shared" si="3"/>
        <v/>
      </c>
      <c r="N31" s="269">
        <v>1820</v>
      </c>
      <c r="O31" s="270">
        <f t="shared" si="4"/>
        <v>56.12087573234659</v>
      </c>
      <c r="P31" s="269">
        <v>88726</v>
      </c>
      <c r="Q31" s="270">
        <f t="shared" si="5"/>
        <v>2735.9235275979031</v>
      </c>
      <c r="R31" s="269"/>
      <c r="S31" s="270" t="str">
        <f t="shared" si="6"/>
        <v/>
      </c>
      <c r="T31" s="269"/>
      <c r="U31" s="270" t="str">
        <f t="shared" si="7"/>
        <v/>
      </c>
      <c r="V31" s="269"/>
      <c r="W31" s="270" t="str">
        <f t="shared" si="8"/>
        <v/>
      </c>
      <c r="X31" s="269"/>
      <c r="Y31" s="270" t="str">
        <f t="shared" si="9"/>
        <v/>
      </c>
      <c r="Z31" s="269"/>
      <c r="AA31" s="270" t="str">
        <f t="shared" si="10"/>
        <v/>
      </c>
      <c r="AB31" s="269"/>
      <c r="AC31" s="270" t="str">
        <f t="shared" si="11"/>
        <v/>
      </c>
      <c r="AD31" s="269"/>
      <c r="AE31" s="270" t="str">
        <f t="shared" si="12"/>
        <v/>
      </c>
      <c r="AF31" s="269"/>
      <c r="AG31" s="270" t="str">
        <f t="shared" si="13"/>
        <v/>
      </c>
      <c r="AH31" s="269"/>
      <c r="AI31" s="270" t="str">
        <f t="shared" si="14"/>
        <v/>
      </c>
      <c r="AJ31" s="269">
        <v>12854</v>
      </c>
      <c r="AK31" s="270">
        <f t="shared" si="15"/>
        <v>396.36139377119952</v>
      </c>
      <c r="AL31" s="269"/>
      <c r="AM31" s="270" t="str">
        <f t="shared" si="16"/>
        <v/>
      </c>
      <c r="AN31" s="269"/>
      <c r="AO31" s="270" t="str">
        <f t="shared" si="17"/>
        <v/>
      </c>
      <c r="AP31" s="269">
        <v>298674</v>
      </c>
      <c r="AQ31" s="270">
        <f t="shared" si="18"/>
        <v>9209.8057354301582</v>
      </c>
      <c r="AS31" s="266" t="s">
        <v>233</v>
      </c>
      <c r="AT31" s="269">
        <v>3134664.1789000002</v>
      </c>
      <c r="AU31" s="269"/>
      <c r="AV31" s="269"/>
      <c r="AW31" s="269"/>
      <c r="AX31" s="269">
        <v>32154</v>
      </c>
      <c r="AY31" s="269"/>
      <c r="AZ31" s="269"/>
      <c r="BA31" s="269">
        <v>32154</v>
      </c>
      <c r="BB31" s="272">
        <f t="shared" si="19"/>
        <v>1.02575581194421E-2</v>
      </c>
    </row>
    <row r="32" spans="1:54" x14ac:dyDescent="0.3">
      <c r="A32" s="273"/>
      <c r="B32" s="274">
        <v>4.8899999999999997</v>
      </c>
      <c r="D32" s="275">
        <v>26620</v>
      </c>
      <c r="E32" s="270">
        <f t="shared" si="0"/>
        <v>5443.7627811860948</v>
      </c>
      <c r="F32" s="275"/>
      <c r="G32" s="270" t="str">
        <f t="shared" si="0"/>
        <v/>
      </c>
      <c r="H32" s="275"/>
      <c r="I32" s="270" t="str">
        <f t="shared" si="1"/>
        <v/>
      </c>
      <c r="J32" s="275"/>
      <c r="K32" s="270" t="str">
        <f t="shared" si="2"/>
        <v/>
      </c>
      <c r="L32" s="275"/>
      <c r="M32" s="270" t="str">
        <f t="shared" si="3"/>
        <v/>
      </c>
      <c r="N32" s="275">
        <v>231</v>
      </c>
      <c r="O32" s="270">
        <f t="shared" si="4"/>
        <v>47.239263803680984</v>
      </c>
      <c r="P32" s="275">
        <v>19043</v>
      </c>
      <c r="Q32" s="270">
        <f t="shared" si="5"/>
        <v>3894.2740286298572</v>
      </c>
      <c r="R32" s="275"/>
      <c r="S32" s="270" t="str">
        <f t="shared" si="6"/>
        <v/>
      </c>
      <c r="T32" s="275"/>
      <c r="U32" s="270" t="str">
        <f t="shared" si="7"/>
        <v/>
      </c>
      <c r="V32" s="275"/>
      <c r="W32" s="270" t="str">
        <f t="shared" si="8"/>
        <v/>
      </c>
      <c r="X32" s="275"/>
      <c r="Y32" s="270" t="str">
        <f t="shared" si="9"/>
        <v/>
      </c>
      <c r="Z32" s="275"/>
      <c r="AA32" s="270" t="str">
        <f t="shared" si="10"/>
        <v/>
      </c>
      <c r="AB32" s="275"/>
      <c r="AC32" s="270" t="str">
        <f t="shared" si="11"/>
        <v/>
      </c>
      <c r="AD32" s="275"/>
      <c r="AE32" s="270" t="str">
        <f t="shared" si="12"/>
        <v/>
      </c>
      <c r="AF32" s="275"/>
      <c r="AG32" s="270" t="str">
        <f t="shared" si="13"/>
        <v/>
      </c>
      <c r="AH32" s="275"/>
      <c r="AI32" s="270" t="str">
        <f t="shared" si="14"/>
        <v/>
      </c>
      <c r="AJ32" s="275">
        <v>1368</v>
      </c>
      <c r="AK32" s="270">
        <f t="shared" si="15"/>
        <v>279.75460122699388</v>
      </c>
      <c r="AL32" s="275"/>
      <c r="AM32" s="270" t="str">
        <f t="shared" si="16"/>
        <v/>
      </c>
      <c r="AN32" s="275"/>
      <c r="AO32" s="270" t="str">
        <f t="shared" si="17"/>
        <v/>
      </c>
      <c r="AP32" s="275">
        <v>20642</v>
      </c>
      <c r="AQ32" s="270">
        <f t="shared" si="18"/>
        <v>4221.2678936605316</v>
      </c>
      <c r="AS32" s="276"/>
      <c r="AT32" s="275">
        <v>427864.80849999998</v>
      </c>
      <c r="AU32" s="275"/>
      <c r="AV32" s="275"/>
      <c r="AW32" s="275"/>
      <c r="AX32" s="275">
        <v>20217</v>
      </c>
      <c r="AY32" s="275"/>
      <c r="AZ32" s="275"/>
      <c r="BA32" s="275">
        <v>20217</v>
      </c>
      <c r="BB32" s="272">
        <f t="shared" si="19"/>
        <v>4.7250906357258877E-2</v>
      </c>
    </row>
    <row r="33" spans="1:54" x14ac:dyDescent="0.3">
      <c r="A33" s="252"/>
      <c r="B33" s="268">
        <v>39.950000000000003</v>
      </c>
      <c r="D33" s="269">
        <v>161377</v>
      </c>
      <c r="E33" s="270">
        <f t="shared" si="0"/>
        <v>4039.4743429286605</v>
      </c>
      <c r="F33" s="269">
        <v>9027</v>
      </c>
      <c r="G33" s="270">
        <f t="shared" si="0"/>
        <v>225.95744680851061</v>
      </c>
      <c r="H33" s="269"/>
      <c r="I33" s="270" t="str">
        <f t="shared" si="1"/>
        <v/>
      </c>
      <c r="J33" s="269"/>
      <c r="K33" s="270" t="str">
        <f t="shared" si="2"/>
        <v/>
      </c>
      <c r="L33" s="269">
        <v>492505</v>
      </c>
      <c r="M33" s="270">
        <f t="shared" si="3"/>
        <v>12328.035043804755</v>
      </c>
      <c r="N33" s="269">
        <v>1108</v>
      </c>
      <c r="O33" s="270">
        <f t="shared" si="4"/>
        <v>27.734668335419272</v>
      </c>
      <c r="P33" s="269">
        <v>38615</v>
      </c>
      <c r="Q33" s="270">
        <f t="shared" si="5"/>
        <v>966.58322903629528</v>
      </c>
      <c r="R33" s="269">
        <v>6028</v>
      </c>
      <c r="S33" s="270">
        <f t="shared" si="6"/>
        <v>150.8886107634543</v>
      </c>
      <c r="T33" s="269">
        <v>15</v>
      </c>
      <c r="U33" s="270">
        <f t="shared" si="7"/>
        <v>0.37546933667083854</v>
      </c>
      <c r="V33" s="269"/>
      <c r="W33" s="270" t="str">
        <f t="shared" si="8"/>
        <v/>
      </c>
      <c r="X33" s="269"/>
      <c r="Y33" s="270" t="str">
        <f t="shared" si="9"/>
        <v/>
      </c>
      <c r="Z33" s="269">
        <v>522</v>
      </c>
      <c r="AA33" s="270">
        <f t="shared" si="10"/>
        <v>13.06633291614518</v>
      </c>
      <c r="AB33" s="269"/>
      <c r="AC33" s="270" t="str">
        <f t="shared" si="11"/>
        <v/>
      </c>
      <c r="AD33" s="269"/>
      <c r="AE33" s="270" t="str">
        <f t="shared" si="12"/>
        <v/>
      </c>
      <c r="AF33" s="269"/>
      <c r="AG33" s="270" t="str">
        <f t="shared" si="13"/>
        <v/>
      </c>
      <c r="AH33" s="269"/>
      <c r="AI33" s="270" t="str">
        <f t="shared" si="14"/>
        <v/>
      </c>
      <c r="AJ33" s="269">
        <v>3316</v>
      </c>
      <c r="AK33" s="270">
        <f t="shared" si="15"/>
        <v>83.003754693366702</v>
      </c>
      <c r="AL33" s="269"/>
      <c r="AM33" s="270" t="str">
        <f t="shared" si="16"/>
        <v/>
      </c>
      <c r="AN33" s="269"/>
      <c r="AO33" s="270" t="str">
        <f t="shared" si="17"/>
        <v/>
      </c>
      <c r="AP33" s="269">
        <v>551136</v>
      </c>
      <c r="AQ33" s="270">
        <f t="shared" si="18"/>
        <v>13795.644555694616</v>
      </c>
      <c r="AS33" s="266" t="s">
        <v>234</v>
      </c>
      <c r="AT33" s="269">
        <v>4032697.4558999999</v>
      </c>
      <c r="AU33" s="269">
        <v>414</v>
      </c>
      <c r="AV33" s="269">
        <v>8242</v>
      </c>
      <c r="AW33" s="269">
        <v>16132</v>
      </c>
      <c r="AX33" s="269">
        <v>120572</v>
      </c>
      <c r="AY33" s="269"/>
      <c r="AZ33" s="269"/>
      <c r="BA33" s="269">
        <v>145360</v>
      </c>
      <c r="BB33" s="272">
        <f t="shared" si="19"/>
        <v>3.6045352171741131E-2</v>
      </c>
    </row>
    <row r="34" spans="1:54" x14ac:dyDescent="0.3">
      <c r="A34" s="252"/>
      <c r="B34" s="268">
        <v>21.59</v>
      </c>
      <c r="D34" s="269">
        <v>86329</v>
      </c>
      <c r="E34" s="270">
        <f t="shared" si="0"/>
        <v>3998.5641500694765</v>
      </c>
      <c r="F34" s="269"/>
      <c r="G34" s="270" t="str">
        <f t="shared" si="0"/>
        <v/>
      </c>
      <c r="H34" s="269"/>
      <c r="I34" s="270" t="str">
        <f t="shared" si="1"/>
        <v/>
      </c>
      <c r="J34" s="269"/>
      <c r="K34" s="270" t="str">
        <f t="shared" si="2"/>
        <v/>
      </c>
      <c r="L34" s="269">
        <v>562741</v>
      </c>
      <c r="M34" s="270">
        <f t="shared" si="3"/>
        <v>26064.891153311717</v>
      </c>
      <c r="N34" s="269">
        <v>1222</v>
      </c>
      <c r="O34" s="270">
        <f t="shared" si="4"/>
        <v>56.600277906438166</v>
      </c>
      <c r="P34" s="269">
        <v>19064</v>
      </c>
      <c r="Q34" s="270">
        <f t="shared" si="5"/>
        <v>883.00138953219084</v>
      </c>
      <c r="R34" s="269"/>
      <c r="S34" s="270" t="str">
        <f t="shared" si="6"/>
        <v/>
      </c>
      <c r="T34" s="269"/>
      <c r="U34" s="270" t="str">
        <f t="shared" si="7"/>
        <v/>
      </c>
      <c r="V34" s="269"/>
      <c r="W34" s="270" t="str">
        <f t="shared" si="8"/>
        <v/>
      </c>
      <c r="X34" s="269"/>
      <c r="Y34" s="270" t="str">
        <f t="shared" si="9"/>
        <v/>
      </c>
      <c r="Z34" s="269"/>
      <c r="AA34" s="270" t="str">
        <f t="shared" si="10"/>
        <v/>
      </c>
      <c r="AB34" s="269"/>
      <c r="AC34" s="270" t="str">
        <f t="shared" si="11"/>
        <v/>
      </c>
      <c r="AD34" s="269"/>
      <c r="AE34" s="270" t="str">
        <f t="shared" si="12"/>
        <v/>
      </c>
      <c r="AF34" s="269"/>
      <c r="AG34" s="270" t="str">
        <f t="shared" si="13"/>
        <v/>
      </c>
      <c r="AH34" s="269"/>
      <c r="AI34" s="270" t="str">
        <f t="shared" si="14"/>
        <v/>
      </c>
      <c r="AJ34" s="269">
        <v>2370</v>
      </c>
      <c r="AK34" s="270">
        <f t="shared" si="15"/>
        <v>109.77304307549791</v>
      </c>
      <c r="AL34" s="269"/>
      <c r="AM34" s="270" t="str">
        <f t="shared" si="16"/>
        <v/>
      </c>
      <c r="AN34" s="269">
        <v>2319</v>
      </c>
      <c r="AO34" s="270">
        <f t="shared" si="17"/>
        <v>107.41083835108847</v>
      </c>
      <c r="AP34" s="269">
        <v>587716</v>
      </c>
      <c r="AQ34" s="270">
        <f t="shared" si="18"/>
        <v>27221.676702176934</v>
      </c>
      <c r="AS34" s="266" t="s">
        <v>235</v>
      </c>
      <c r="AT34" s="269">
        <v>2692908.0277</v>
      </c>
      <c r="AU34" s="269">
        <v>15217</v>
      </c>
      <c r="AV34" s="269">
        <v>3146</v>
      </c>
      <c r="AW34" s="269"/>
      <c r="AX34" s="269">
        <v>26427</v>
      </c>
      <c r="AY34" s="269"/>
      <c r="AZ34" s="269"/>
      <c r="BA34" s="269">
        <v>44790</v>
      </c>
      <c r="BB34" s="272">
        <f t="shared" si="19"/>
        <v>1.6632576953716064E-2</v>
      </c>
    </row>
    <row r="35" spans="1:54" x14ac:dyDescent="0.3">
      <c r="A35" s="252"/>
      <c r="B35" s="268">
        <v>62.75</v>
      </c>
      <c r="D35" s="269">
        <v>159011</v>
      </c>
      <c r="E35" s="270">
        <f t="shared" si="0"/>
        <v>2534.0398406374502</v>
      </c>
      <c r="F35" s="269">
        <v>559799</v>
      </c>
      <c r="G35" s="270">
        <f t="shared" si="0"/>
        <v>8921.0996015936253</v>
      </c>
      <c r="H35" s="269"/>
      <c r="I35" s="270" t="str">
        <f t="shared" si="1"/>
        <v/>
      </c>
      <c r="J35" s="269"/>
      <c r="K35" s="270" t="str">
        <f t="shared" si="2"/>
        <v/>
      </c>
      <c r="L35" s="269"/>
      <c r="M35" s="270" t="str">
        <f t="shared" si="3"/>
        <v/>
      </c>
      <c r="N35" s="269">
        <v>9347</v>
      </c>
      <c r="O35" s="270">
        <f t="shared" si="4"/>
        <v>148.95617529880479</v>
      </c>
      <c r="P35" s="269">
        <v>60745</v>
      </c>
      <c r="Q35" s="270">
        <f t="shared" si="5"/>
        <v>968.04780876494021</v>
      </c>
      <c r="R35" s="269"/>
      <c r="S35" s="270" t="str">
        <f t="shared" si="6"/>
        <v/>
      </c>
      <c r="T35" s="269"/>
      <c r="U35" s="270" t="str">
        <f t="shared" si="7"/>
        <v/>
      </c>
      <c r="V35" s="269"/>
      <c r="W35" s="270" t="str">
        <f t="shared" si="8"/>
        <v/>
      </c>
      <c r="X35" s="269"/>
      <c r="Y35" s="270" t="str">
        <f t="shared" si="9"/>
        <v/>
      </c>
      <c r="Z35" s="269"/>
      <c r="AA35" s="270" t="str">
        <f t="shared" si="10"/>
        <v/>
      </c>
      <c r="AB35" s="269"/>
      <c r="AC35" s="270" t="str">
        <f t="shared" si="11"/>
        <v/>
      </c>
      <c r="AD35" s="269"/>
      <c r="AE35" s="270" t="str">
        <f t="shared" si="12"/>
        <v/>
      </c>
      <c r="AF35" s="269"/>
      <c r="AG35" s="270" t="str">
        <f t="shared" si="13"/>
        <v/>
      </c>
      <c r="AH35" s="269"/>
      <c r="AI35" s="270" t="str">
        <f t="shared" si="14"/>
        <v/>
      </c>
      <c r="AJ35" s="269">
        <v>7295</v>
      </c>
      <c r="AK35" s="270">
        <f t="shared" si="15"/>
        <v>116.25498007968127</v>
      </c>
      <c r="AL35" s="269"/>
      <c r="AM35" s="270" t="str">
        <f t="shared" si="16"/>
        <v/>
      </c>
      <c r="AN35" s="269"/>
      <c r="AO35" s="270" t="str">
        <f t="shared" si="17"/>
        <v/>
      </c>
      <c r="AP35" s="269">
        <v>637186</v>
      </c>
      <c r="AQ35" s="270">
        <f t="shared" si="18"/>
        <v>10154.358565737051</v>
      </c>
      <c r="AS35" s="266" t="s">
        <v>236</v>
      </c>
      <c r="AT35" s="269">
        <v>5361487.4001000002</v>
      </c>
      <c r="AU35" s="269">
        <v>63707</v>
      </c>
      <c r="AV35" s="269">
        <v>3489</v>
      </c>
      <c r="AW35" s="269"/>
      <c r="AX35" s="269"/>
      <c r="AY35" s="269"/>
      <c r="AZ35" s="269"/>
      <c r="BA35" s="269">
        <v>67196</v>
      </c>
      <c r="BB35" s="272">
        <f t="shared" si="19"/>
        <v>1.2533089231683486E-2</v>
      </c>
    </row>
    <row r="36" spans="1:54" ht="15" thickBot="1" x14ac:dyDescent="0.35">
      <c r="A36" s="252"/>
      <c r="B36" s="268">
        <v>13.34</v>
      </c>
      <c r="D36" s="269">
        <v>24554.61</v>
      </c>
      <c r="E36" s="270">
        <f t="shared" si="0"/>
        <v>1840.6754122938532</v>
      </c>
      <c r="F36" s="269">
        <v>6058.7</v>
      </c>
      <c r="G36" s="270">
        <f t="shared" si="0"/>
        <v>454.17541229385307</v>
      </c>
      <c r="H36" s="269"/>
      <c r="I36" s="270" t="str">
        <f t="shared" si="1"/>
        <v/>
      </c>
      <c r="J36" s="269"/>
      <c r="K36" s="270" t="str">
        <f t="shared" si="2"/>
        <v/>
      </c>
      <c r="L36" s="269"/>
      <c r="M36" s="270" t="str">
        <f t="shared" si="3"/>
        <v/>
      </c>
      <c r="N36" s="269">
        <v>1891.33</v>
      </c>
      <c r="O36" s="270">
        <f t="shared" si="4"/>
        <v>141.77886056971514</v>
      </c>
      <c r="P36" s="269">
        <v>11081.49</v>
      </c>
      <c r="Q36" s="270">
        <f t="shared" si="5"/>
        <v>830.69640179910039</v>
      </c>
      <c r="R36" s="269"/>
      <c r="S36" s="270" t="str">
        <f t="shared" si="6"/>
        <v/>
      </c>
      <c r="T36" s="269"/>
      <c r="U36" s="270" t="str">
        <f t="shared" si="7"/>
        <v/>
      </c>
      <c r="V36" s="269"/>
      <c r="W36" s="270" t="str">
        <f t="shared" si="8"/>
        <v/>
      </c>
      <c r="X36" s="269"/>
      <c r="Y36" s="270" t="str">
        <f t="shared" si="9"/>
        <v/>
      </c>
      <c r="Z36" s="269"/>
      <c r="AA36" s="270" t="str">
        <f t="shared" si="10"/>
        <v/>
      </c>
      <c r="AB36" s="269"/>
      <c r="AC36" s="270" t="str">
        <f t="shared" si="11"/>
        <v/>
      </c>
      <c r="AD36" s="269"/>
      <c r="AE36" s="270" t="str">
        <f t="shared" si="12"/>
        <v/>
      </c>
      <c r="AF36" s="269"/>
      <c r="AG36" s="270" t="str">
        <f t="shared" si="13"/>
        <v/>
      </c>
      <c r="AH36" s="269"/>
      <c r="AI36" s="270" t="str">
        <f t="shared" si="14"/>
        <v/>
      </c>
      <c r="AJ36" s="269">
        <v>19935.169999999998</v>
      </c>
      <c r="AK36" s="270">
        <f t="shared" si="15"/>
        <v>1494.3905547226386</v>
      </c>
      <c r="AL36" s="269"/>
      <c r="AM36" s="270" t="str">
        <f t="shared" si="16"/>
        <v/>
      </c>
      <c r="AN36" s="269">
        <v>16073.31</v>
      </c>
      <c r="AO36" s="270">
        <f t="shared" si="17"/>
        <v>1204.8958020989505</v>
      </c>
      <c r="AP36" s="269">
        <v>55040</v>
      </c>
      <c r="AQ36" s="270">
        <f t="shared" si="18"/>
        <v>4125.9370314842581</v>
      </c>
      <c r="AS36" s="277" t="s">
        <v>237</v>
      </c>
      <c r="AT36" s="278">
        <v>1185628.7335999999</v>
      </c>
      <c r="AU36" s="278"/>
      <c r="AV36" s="278"/>
      <c r="AW36" s="278"/>
      <c r="AX36" s="278"/>
      <c r="AY36" s="278"/>
      <c r="AZ36" s="278"/>
      <c r="BA36" s="278"/>
      <c r="BB36" s="279">
        <f t="shared" si="19"/>
        <v>0</v>
      </c>
    </row>
    <row r="37" spans="1:54" x14ac:dyDescent="0.3">
      <c r="E37" s="270" t="str">
        <f t="shared" si="0"/>
        <v/>
      </c>
      <c r="G37" s="270" t="str">
        <f t="shared" si="0"/>
        <v/>
      </c>
      <c r="I37" s="270" t="str">
        <f t="shared" si="1"/>
        <v/>
      </c>
      <c r="K37" s="270" t="str">
        <f t="shared" si="2"/>
        <v/>
      </c>
      <c r="M37" s="270" t="str">
        <f t="shared" si="3"/>
        <v/>
      </c>
      <c r="O37" s="270" t="str">
        <f t="shared" si="4"/>
        <v/>
      </c>
      <c r="Q37" s="270" t="str">
        <f t="shared" si="5"/>
        <v/>
      </c>
      <c r="S37" s="270" t="str">
        <f t="shared" si="6"/>
        <v/>
      </c>
      <c r="U37" s="270" t="str">
        <f t="shared" si="7"/>
        <v/>
      </c>
      <c r="W37" s="270" t="str">
        <f t="shared" si="8"/>
        <v/>
      </c>
      <c r="Y37" s="270" t="str">
        <f t="shared" si="9"/>
        <v/>
      </c>
      <c r="AA37" s="270" t="str">
        <f t="shared" si="10"/>
        <v/>
      </c>
      <c r="AC37" s="270" t="str">
        <f t="shared" si="11"/>
        <v/>
      </c>
      <c r="AE37" s="270" t="str">
        <f t="shared" si="12"/>
        <v/>
      </c>
      <c r="AG37" s="270" t="str">
        <f t="shared" si="13"/>
        <v/>
      </c>
      <c r="AI37" s="270" t="str">
        <f t="shared" si="14"/>
        <v/>
      </c>
      <c r="AK37" s="270" t="str">
        <f t="shared" si="15"/>
        <v/>
      </c>
      <c r="AM37" s="270" t="str">
        <f t="shared" si="16"/>
        <v/>
      </c>
      <c r="AO37" s="270" t="str">
        <f t="shared" si="17"/>
        <v/>
      </c>
      <c r="AQ37" s="270" t="str">
        <f t="shared" si="18"/>
        <v/>
      </c>
    </row>
    <row r="38" spans="1:54" x14ac:dyDescent="0.3">
      <c r="E38" s="270" t="str">
        <f t="shared" si="0"/>
        <v/>
      </c>
      <c r="G38" s="270" t="str">
        <f t="shared" si="0"/>
        <v/>
      </c>
      <c r="I38" s="270" t="str">
        <f t="shared" si="1"/>
        <v/>
      </c>
      <c r="K38" s="270" t="str">
        <f t="shared" si="2"/>
        <v/>
      </c>
      <c r="M38" s="270" t="str">
        <f t="shared" si="3"/>
        <v/>
      </c>
      <c r="O38" s="270" t="str">
        <f t="shared" si="4"/>
        <v/>
      </c>
      <c r="Q38" s="270" t="str">
        <f t="shared" si="5"/>
        <v/>
      </c>
      <c r="S38" s="270" t="str">
        <f t="shared" si="6"/>
        <v/>
      </c>
      <c r="U38" s="270" t="str">
        <f t="shared" si="7"/>
        <v/>
      </c>
      <c r="W38" s="270" t="str">
        <f t="shared" si="8"/>
        <v/>
      </c>
      <c r="Y38" s="270" t="str">
        <f t="shared" si="9"/>
        <v/>
      </c>
      <c r="AA38" s="270" t="str">
        <f t="shared" si="10"/>
        <v/>
      </c>
      <c r="AC38" s="270" t="str">
        <f t="shared" si="11"/>
        <v/>
      </c>
      <c r="AE38" s="270" t="str">
        <f t="shared" si="12"/>
        <v/>
      </c>
      <c r="AG38" s="270" t="str">
        <f t="shared" si="13"/>
        <v/>
      </c>
      <c r="AI38" s="270" t="str">
        <f t="shared" si="14"/>
        <v/>
      </c>
      <c r="AK38" s="270" t="str">
        <f t="shared" si="15"/>
        <v/>
      </c>
      <c r="AM38" s="270" t="str">
        <f t="shared" si="16"/>
        <v/>
      </c>
      <c r="AO38" s="270" t="str">
        <f t="shared" si="17"/>
        <v/>
      </c>
      <c r="AQ38" s="270" t="str">
        <f t="shared" si="18"/>
        <v/>
      </c>
    </row>
    <row r="39" spans="1:54" x14ac:dyDescent="0.3">
      <c r="E39" s="270" t="str">
        <f t="shared" si="0"/>
        <v/>
      </c>
      <c r="G39" s="270" t="str">
        <f t="shared" si="0"/>
        <v/>
      </c>
      <c r="I39" s="270" t="str">
        <f t="shared" si="1"/>
        <v/>
      </c>
      <c r="K39" s="270" t="str">
        <f t="shared" si="2"/>
        <v/>
      </c>
      <c r="M39" s="270" t="str">
        <f t="shared" si="3"/>
        <v/>
      </c>
      <c r="O39" s="270" t="str">
        <f t="shared" si="4"/>
        <v/>
      </c>
      <c r="Q39" s="270" t="str">
        <f t="shared" si="5"/>
        <v/>
      </c>
      <c r="S39" s="270" t="str">
        <f t="shared" si="6"/>
        <v/>
      </c>
      <c r="U39" s="270" t="str">
        <f t="shared" si="7"/>
        <v/>
      </c>
      <c r="W39" s="270" t="str">
        <f t="shared" si="8"/>
        <v/>
      </c>
      <c r="Y39" s="270" t="str">
        <f t="shared" si="9"/>
        <v/>
      </c>
      <c r="AA39" s="270" t="str">
        <f t="shared" si="10"/>
        <v/>
      </c>
      <c r="AC39" s="270" t="str">
        <f t="shared" si="11"/>
        <v/>
      </c>
      <c r="AE39" s="270" t="str">
        <f t="shared" si="12"/>
        <v/>
      </c>
      <c r="AG39" s="270" t="str">
        <f t="shared" si="13"/>
        <v/>
      </c>
      <c r="AI39" s="270" t="str">
        <f t="shared" si="14"/>
        <v/>
      </c>
      <c r="AK39" s="270" t="str">
        <f t="shared" si="15"/>
        <v/>
      </c>
      <c r="AM39" s="270" t="str">
        <f t="shared" si="16"/>
        <v/>
      </c>
      <c r="AO39" s="270" t="str">
        <f t="shared" si="17"/>
        <v/>
      </c>
      <c r="AQ39" s="270" t="str">
        <f t="shared" si="18"/>
        <v/>
      </c>
    </row>
    <row r="40" spans="1:54" x14ac:dyDescent="0.3">
      <c r="E40" s="270" t="str">
        <f t="shared" si="0"/>
        <v/>
      </c>
      <c r="G40" s="270" t="str">
        <f t="shared" si="0"/>
        <v/>
      </c>
      <c r="I40" s="270" t="str">
        <f t="shared" si="1"/>
        <v/>
      </c>
      <c r="K40" s="270" t="str">
        <f t="shared" si="2"/>
        <v/>
      </c>
      <c r="M40" s="270" t="str">
        <f t="shared" si="3"/>
        <v/>
      </c>
      <c r="O40" s="270" t="str">
        <f t="shared" si="4"/>
        <v/>
      </c>
      <c r="Q40" s="270" t="str">
        <f t="shared" si="5"/>
        <v/>
      </c>
      <c r="S40" s="270" t="str">
        <f t="shared" si="6"/>
        <v/>
      </c>
      <c r="U40" s="270" t="str">
        <f t="shared" si="7"/>
        <v/>
      </c>
      <c r="W40" s="270" t="str">
        <f t="shared" si="8"/>
        <v/>
      </c>
      <c r="Y40" s="270" t="str">
        <f t="shared" si="9"/>
        <v/>
      </c>
      <c r="AA40" s="270" t="str">
        <f t="shared" si="10"/>
        <v/>
      </c>
      <c r="AC40" s="270" t="str">
        <f t="shared" si="11"/>
        <v/>
      </c>
      <c r="AE40" s="270" t="str">
        <f t="shared" si="12"/>
        <v/>
      </c>
      <c r="AG40" s="270" t="str">
        <f t="shared" si="13"/>
        <v/>
      </c>
      <c r="AI40" s="270" t="str">
        <f t="shared" si="14"/>
        <v/>
      </c>
      <c r="AK40" s="270" t="str">
        <f t="shared" si="15"/>
        <v/>
      </c>
      <c r="AM40" s="270" t="str">
        <f t="shared" si="16"/>
        <v/>
      </c>
      <c r="AO40" s="270" t="str">
        <f t="shared" si="17"/>
        <v/>
      </c>
      <c r="AQ40" s="270" t="str">
        <f t="shared" si="18"/>
        <v/>
      </c>
    </row>
    <row r="41" spans="1:54" x14ac:dyDescent="0.3">
      <c r="E41" s="270" t="str">
        <f t="shared" si="0"/>
        <v/>
      </c>
      <c r="G41" s="270" t="str">
        <f t="shared" si="0"/>
        <v/>
      </c>
      <c r="I41" s="270" t="str">
        <f t="shared" si="1"/>
        <v/>
      </c>
      <c r="K41" s="270" t="str">
        <f t="shared" si="2"/>
        <v/>
      </c>
      <c r="M41" s="270" t="str">
        <f t="shared" si="3"/>
        <v/>
      </c>
      <c r="O41" s="270" t="str">
        <f t="shared" si="4"/>
        <v/>
      </c>
      <c r="Q41" s="270" t="str">
        <f t="shared" si="5"/>
        <v/>
      </c>
      <c r="S41" s="270" t="str">
        <f t="shared" si="6"/>
        <v/>
      </c>
      <c r="U41" s="270" t="str">
        <f t="shared" si="7"/>
        <v/>
      </c>
      <c r="W41" s="270" t="str">
        <f t="shared" si="8"/>
        <v/>
      </c>
      <c r="Y41" s="270" t="str">
        <f t="shared" si="9"/>
        <v/>
      </c>
      <c r="AA41" s="270" t="str">
        <f t="shared" si="10"/>
        <v/>
      </c>
      <c r="AC41" s="270" t="str">
        <f t="shared" si="11"/>
        <v/>
      </c>
      <c r="AE41" s="270" t="str">
        <f t="shared" si="12"/>
        <v/>
      </c>
      <c r="AG41" s="270" t="str">
        <f t="shared" si="13"/>
        <v/>
      </c>
      <c r="AI41" s="270" t="str">
        <f t="shared" si="14"/>
        <v/>
      </c>
      <c r="AK41" s="270" t="str">
        <f t="shared" si="15"/>
        <v/>
      </c>
      <c r="AM41" s="270" t="str">
        <f t="shared" si="16"/>
        <v/>
      </c>
      <c r="AO41" s="270" t="str">
        <f t="shared" si="17"/>
        <v/>
      </c>
      <c r="AQ41" s="270" t="str">
        <f t="shared" si="18"/>
        <v/>
      </c>
    </row>
    <row r="42" spans="1:54" x14ac:dyDescent="0.3">
      <c r="E42" s="270" t="str">
        <f t="shared" si="0"/>
        <v/>
      </c>
      <c r="G42" s="270" t="str">
        <f t="shared" si="0"/>
        <v/>
      </c>
      <c r="I42" s="270" t="str">
        <f t="shared" si="1"/>
        <v/>
      </c>
      <c r="K42" s="270" t="str">
        <f t="shared" si="2"/>
        <v/>
      </c>
      <c r="M42" s="270" t="str">
        <f t="shared" si="3"/>
        <v/>
      </c>
      <c r="O42" s="270" t="str">
        <f t="shared" si="4"/>
        <v/>
      </c>
      <c r="Q42" s="270" t="str">
        <f t="shared" si="5"/>
        <v/>
      </c>
      <c r="S42" s="270" t="str">
        <f t="shared" si="6"/>
        <v/>
      </c>
      <c r="U42" s="270" t="str">
        <f t="shared" si="7"/>
        <v/>
      </c>
      <c r="W42" s="270" t="str">
        <f t="shared" si="8"/>
        <v/>
      </c>
      <c r="Y42" s="270" t="str">
        <f t="shared" si="9"/>
        <v/>
      </c>
      <c r="AA42" s="270" t="str">
        <f t="shared" si="10"/>
        <v/>
      </c>
      <c r="AC42" s="270" t="str">
        <f t="shared" si="11"/>
        <v/>
      </c>
      <c r="AE42" s="270" t="str">
        <f t="shared" si="12"/>
        <v/>
      </c>
      <c r="AG42" s="270" t="str">
        <f t="shared" si="13"/>
        <v/>
      </c>
      <c r="AI42" s="270" t="str">
        <f t="shared" si="14"/>
        <v/>
      </c>
      <c r="AK42" s="270" t="str">
        <f t="shared" si="15"/>
        <v/>
      </c>
      <c r="AM42" s="270" t="str">
        <f t="shared" si="16"/>
        <v/>
      </c>
      <c r="AO42" s="270" t="str">
        <f t="shared" si="17"/>
        <v/>
      </c>
      <c r="AQ42" s="270" t="str">
        <f t="shared" si="18"/>
        <v/>
      </c>
    </row>
    <row r="43" spans="1:54" x14ac:dyDescent="0.3">
      <c r="E43" s="270" t="str">
        <f t="shared" si="0"/>
        <v/>
      </c>
      <c r="G43" s="270" t="str">
        <f t="shared" si="0"/>
        <v/>
      </c>
      <c r="I43" s="270" t="str">
        <f t="shared" si="1"/>
        <v/>
      </c>
      <c r="K43" s="270" t="str">
        <f t="shared" si="2"/>
        <v/>
      </c>
      <c r="M43" s="270" t="str">
        <f t="shared" si="3"/>
        <v/>
      </c>
      <c r="O43" s="270" t="str">
        <f t="shared" si="4"/>
        <v/>
      </c>
      <c r="Q43" s="270" t="str">
        <f t="shared" si="5"/>
        <v/>
      </c>
      <c r="S43" s="270" t="str">
        <f t="shared" si="6"/>
        <v/>
      </c>
      <c r="U43" s="270" t="str">
        <f t="shared" si="7"/>
        <v/>
      </c>
      <c r="W43" s="270" t="str">
        <f t="shared" si="8"/>
        <v/>
      </c>
      <c r="Y43" s="270" t="str">
        <f t="shared" si="9"/>
        <v/>
      </c>
      <c r="AA43" s="270" t="str">
        <f t="shared" si="10"/>
        <v/>
      </c>
      <c r="AC43" s="270" t="str">
        <f t="shared" si="11"/>
        <v/>
      </c>
      <c r="AE43" s="270" t="str">
        <f t="shared" si="12"/>
        <v/>
      </c>
      <c r="AG43" s="270" t="str">
        <f t="shared" si="13"/>
        <v/>
      </c>
      <c r="AI43" s="270" t="str">
        <f t="shared" si="14"/>
        <v/>
      </c>
      <c r="AK43" s="270" t="str">
        <f t="shared" si="15"/>
        <v/>
      </c>
      <c r="AM43" s="270" t="str">
        <f t="shared" si="16"/>
        <v/>
      </c>
      <c r="AO43" s="270" t="str">
        <f t="shared" si="17"/>
        <v/>
      </c>
      <c r="AQ43" s="270" t="str">
        <f t="shared" si="18"/>
        <v/>
      </c>
    </row>
    <row r="44" spans="1:54" x14ac:dyDescent="0.3">
      <c r="E44" s="270" t="str">
        <f t="shared" si="0"/>
        <v/>
      </c>
      <c r="G44" s="270" t="str">
        <f t="shared" si="0"/>
        <v/>
      </c>
      <c r="I44" s="270" t="str">
        <f t="shared" si="1"/>
        <v/>
      </c>
      <c r="K44" s="270" t="str">
        <f t="shared" si="2"/>
        <v/>
      </c>
      <c r="M44" s="270" t="str">
        <f t="shared" si="3"/>
        <v/>
      </c>
      <c r="O44" s="270" t="str">
        <f t="shared" si="4"/>
        <v/>
      </c>
      <c r="Q44" s="270" t="str">
        <f t="shared" si="5"/>
        <v/>
      </c>
      <c r="S44" s="270" t="str">
        <f t="shared" si="6"/>
        <v/>
      </c>
      <c r="U44" s="270" t="str">
        <f t="shared" si="7"/>
        <v/>
      </c>
      <c r="W44" s="270" t="str">
        <f t="shared" si="8"/>
        <v/>
      </c>
      <c r="Y44" s="270" t="str">
        <f t="shared" si="9"/>
        <v/>
      </c>
      <c r="AA44" s="270" t="str">
        <f t="shared" si="10"/>
        <v/>
      </c>
      <c r="AC44" s="270" t="str">
        <f t="shared" si="11"/>
        <v/>
      </c>
      <c r="AE44" s="270" t="str">
        <f t="shared" si="12"/>
        <v/>
      </c>
      <c r="AG44" s="270" t="str">
        <f t="shared" si="13"/>
        <v/>
      </c>
      <c r="AI44" s="270" t="str">
        <f t="shared" si="14"/>
        <v/>
      </c>
      <c r="AK44" s="270" t="str">
        <f t="shared" si="15"/>
        <v/>
      </c>
      <c r="AM44" s="270" t="str">
        <f t="shared" si="16"/>
        <v/>
      </c>
      <c r="AO44" s="270" t="str">
        <f t="shared" si="17"/>
        <v/>
      </c>
      <c r="AQ44" s="270" t="str">
        <f t="shared" si="18"/>
        <v/>
      </c>
    </row>
    <row r="45" spans="1:54" x14ac:dyDescent="0.3">
      <c r="E45" s="270" t="str">
        <f t="shared" si="0"/>
        <v/>
      </c>
      <c r="G45" s="270" t="str">
        <f t="shared" si="0"/>
        <v/>
      </c>
      <c r="I45" s="270" t="str">
        <f t="shared" si="1"/>
        <v/>
      </c>
      <c r="K45" s="270" t="str">
        <f t="shared" si="2"/>
        <v/>
      </c>
      <c r="M45" s="270" t="str">
        <f t="shared" si="3"/>
        <v/>
      </c>
      <c r="O45" s="270" t="str">
        <f t="shared" si="4"/>
        <v/>
      </c>
      <c r="Q45" s="270" t="str">
        <f t="shared" si="5"/>
        <v/>
      </c>
      <c r="S45" s="270" t="str">
        <f t="shared" si="6"/>
        <v/>
      </c>
      <c r="U45" s="270" t="str">
        <f t="shared" si="7"/>
        <v/>
      </c>
      <c r="W45" s="270" t="str">
        <f t="shared" si="8"/>
        <v/>
      </c>
      <c r="Y45" s="270" t="str">
        <f t="shared" si="9"/>
        <v/>
      </c>
      <c r="AA45" s="270" t="str">
        <f t="shared" si="10"/>
        <v/>
      </c>
      <c r="AC45" s="270" t="str">
        <f t="shared" si="11"/>
        <v/>
      </c>
      <c r="AE45" s="270" t="str">
        <f t="shared" si="12"/>
        <v/>
      </c>
      <c r="AG45" s="270" t="str">
        <f t="shared" si="13"/>
        <v/>
      </c>
      <c r="AI45" s="270" t="str">
        <f t="shared" si="14"/>
        <v/>
      </c>
      <c r="AK45" s="270" t="str">
        <f t="shared" si="15"/>
        <v/>
      </c>
      <c r="AM45" s="270" t="str">
        <f t="shared" si="16"/>
        <v/>
      </c>
      <c r="AO45" s="270" t="str">
        <f t="shared" si="17"/>
        <v/>
      </c>
      <c r="AQ45" s="270" t="str">
        <f t="shared" si="18"/>
        <v/>
      </c>
    </row>
    <row r="46" spans="1:54" x14ac:dyDescent="0.3">
      <c r="E46" s="270" t="str">
        <f t="shared" si="0"/>
        <v/>
      </c>
      <c r="G46" s="270" t="str">
        <f t="shared" si="0"/>
        <v/>
      </c>
      <c r="I46" s="270" t="str">
        <f t="shared" si="1"/>
        <v/>
      </c>
      <c r="K46" s="270" t="str">
        <f t="shared" si="2"/>
        <v/>
      </c>
      <c r="M46" s="270" t="str">
        <f t="shared" si="3"/>
        <v/>
      </c>
      <c r="O46" s="270" t="str">
        <f t="shared" si="4"/>
        <v/>
      </c>
      <c r="Q46" s="270" t="str">
        <f t="shared" si="5"/>
        <v/>
      </c>
      <c r="S46" s="270" t="str">
        <f t="shared" si="6"/>
        <v/>
      </c>
      <c r="U46" s="270" t="str">
        <f t="shared" si="7"/>
        <v/>
      </c>
      <c r="W46" s="270" t="str">
        <f t="shared" si="8"/>
        <v/>
      </c>
      <c r="Y46" s="270" t="str">
        <f t="shared" si="9"/>
        <v/>
      </c>
      <c r="AA46" s="270" t="str">
        <f t="shared" si="10"/>
        <v/>
      </c>
      <c r="AC46" s="270" t="str">
        <f t="shared" si="11"/>
        <v/>
      </c>
      <c r="AE46" s="270" t="str">
        <f t="shared" si="12"/>
        <v/>
      </c>
      <c r="AG46" s="270" t="str">
        <f t="shared" si="13"/>
        <v/>
      </c>
      <c r="AI46" s="270" t="str">
        <f t="shared" si="14"/>
        <v/>
      </c>
      <c r="AK46" s="270" t="str">
        <f t="shared" si="15"/>
        <v/>
      </c>
      <c r="AM46" s="270" t="str">
        <f t="shared" si="16"/>
        <v/>
      </c>
      <c r="AO46" s="270" t="str">
        <f t="shared" si="17"/>
        <v/>
      </c>
      <c r="AQ46" s="270" t="str">
        <f t="shared" si="18"/>
        <v/>
      </c>
    </row>
    <row r="47" spans="1:54" x14ac:dyDescent="0.3">
      <c r="E47" s="270" t="str">
        <f t="shared" si="0"/>
        <v/>
      </c>
      <c r="G47" s="270" t="str">
        <f t="shared" si="0"/>
        <v/>
      </c>
      <c r="I47" s="270" t="str">
        <f t="shared" si="1"/>
        <v/>
      </c>
      <c r="K47" s="270" t="str">
        <f t="shared" si="2"/>
        <v/>
      </c>
      <c r="M47" s="270" t="str">
        <f t="shared" si="3"/>
        <v/>
      </c>
      <c r="O47" s="270" t="str">
        <f t="shared" si="4"/>
        <v/>
      </c>
      <c r="Q47" s="270" t="str">
        <f t="shared" si="5"/>
        <v/>
      </c>
      <c r="S47" s="270" t="str">
        <f t="shared" si="6"/>
        <v/>
      </c>
      <c r="U47" s="270" t="str">
        <f t="shared" si="7"/>
        <v/>
      </c>
      <c r="W47" s="270" t="str">
        <f t="shared" si="8"/>
        <v/>
      </c>
      <c r="Y47" s="270" t="str">
        <f t="shared" si="9"/>
        <v/>
      </c>
      <c r="AA47" s="270" t="str">
        <f t="shared" si="10"/>
        <v/>
      </c>
      <c r="AC47" s="270" t="str">
        <f t="shared" si="11"/>
        <v/>
      </c>
      <c r="AE47" s="270" t="str">
        <f t="shared" si="12"/>
        <v/>
      </c>
      <c r="AG47" s="270" t="str">
        <f t="shared" si="13"/>
        <v/>
      </c>
      <c r="AI47" s="270" t="str">
        <f t="shared" si="14"/>
        <v/>
      </c>
      <c r="AK47" s="270" t="str">
        <f t="shared" si="15"/>
        <v/>
      </c>
      <c r="AM47" s="270" t="str">
        <f t="shared" si="16"/>
        <v/>
      </c>
      <c r="AO47" s="270" t="str">
        <f t="shared" si="17"/>
        <v/>
      </c>
      <c r="AQ47" s="270" t="str">
        <f t="shared" si="18"/>
        <v/>
      </c>
    </row>
    <row r="48" spans="1:54" x14ac:dyDescent="0.3">
      <c r="E48" s="270" t="str">
        <f t="shared" si="0"/>
        <v/>
      </c>
      <c r="G48" s="270" t="str">
        <f t="shared" si="0"/>
        <v/>
      </c>
      <c r="I48" s="270" t="str">
        <f t="shared" si="1"/>
        <v/>
      </c>
      <c r="K48" s="270" t="str">
        <f t="shared" si="2"/>
        <v/>
      </c>
      <c r="M48" s="270" t="str">
        <f t="shared" si="3"/>
        <v/>
      </c>
      <c r="O48" s="270" t="str">
        <f t="shared" si="4"/>
        <v/>
      </c>
      <c r="Q48" s="270" t="str">
        <f t="shared" si="5"/>
        <v/>
      </c>
      <c r="S48" s="270" t="str">
        <f t="shared" si="6"/>
        <v/>
      </c>
      <c r="U48" s="270" t="str">
        <f t="shared" si="7"/>
        <v/>
      </c>
      <c r="W48" s="270" t="str">
        <f t="shared" si="8"/>
        <v/>
      </c>
      <c r="Y48" s="270" t="str">
        <f t="shared" si="9"/>
        <v/>
      </c>
      <c r="AA48" s="270" t="str">
        <f t="shared" si="10"/>
        <v/>
      </c>
      <c r="AC48" s="270" t="str">
        <f t="shared" si="11"/>
        <v/>
      </c>
      <c r="AE48" s="270" t="str">
        <f t="shared" si="12"/>
        <v/>
      </c>
      <c r="AG48" s="270" t="str">
        <f t="shared" si="13"/>
        <v/>
      </c>
      <c r="AI48" s="270" t="str">
        <f t="shared" si="14"/>
        <v/>
      </c>
      <c r="AK48" s="270" t="str">
        <f t="shared" si="15"/>
        <v/>
      </c>
      <c r="AM48" s="270" t="str">
        <f t="shared" si="16"/>
        <v/>
      </c>
      <c r="AO48" s="270" t="str">
        <f t="shared" si="17"/>
        <v/>
      </c>
      <c r="AQ48" s="270" t="str">
        <f t="shared" si="18"/>
        <v/>
      </c>
    </row>
    <row r="49" spans="5:43" x14ac:dyDescent="0.3">
      <c r="E49" s="270" t="str">
        <f t="shared" si="0"/>
        <v/>
      </c>
      <c r="G49" s="270" t="str">
        <f t="shared" si="0"/>
        <v/>
      </c>
      <c r="I49" s="270" t="str">
        <f t="shared" si="1"/>
        <v/>
      </c>
      <c r="K49" s="270" t="str">
        <f t="shared" si="2"/>
        <v/>
      </c>
      <c r="M49" s="270" t="str">
        <f t="shared" si="3"/>
        <v/>
      </c>
      <c r="O49" s="270" t="str">
        <f t="shared" si="4"/>
        <v/>
      </c>
      <c r="Q49" s="270" t="str">
        <f t="shared" si="5"/>
        <v/>
      </c>
      <c r="S49" s="270" t="str">
        <f t="shared" si="6"/>
        <v/>
      </c>
      <c r="U49" s="270" t="str">
        <f t="shared" si="7"/>
        <v/>
      </c>
      <c r="W49" s="270" t="str">
        <f t="shared" si="8"/>
        <v/>
      </c>
      <c r="Y49" s="270" t="str">
        <f t="shared" si="9"/>
        <v/>
      </c>
      <c r="AA49" s="270" t="str">
        <f t="shared" si="10"/>
        <v/>
      </c>
      <c r="AC49" s="270" t="str">
        <f t="shared" si="11"/>
        <v/>
      </c>
      <c r="AE49" s="270" t="str">
        <f t="shared" si="12"/>
        <v/>
      </c>
      <c r="AG49" s="270" t="str">
        <f t="shared" si="13"/>
        <v/>
      </c>
      <c r="AI49" s="270" t="str">
        <f t="shared" si="14"/>
        <v/>
      </c>
      <c r="AK49" s="270" t="str">
        <f t="shared" si="15"/>
        <v/>
      </c>
      <c r="AM49" s="270" t="str">
        <f t="shared" si="16"/>
        <v/>
      </c>
      <c r="AO49" s="270" t="str">
        <f t="shared" si="17"/>
        <v/>
      </c>
      <c r="AQ49" s="270" t="str">
        <f t="shared" si="18"/>
        <v/>
      </c>
    </row>
    <row r="50" spans="5:43" x14ac:dyDescent="0.3">
      <c r="E50" s="270" t="str">
        <f t="shared" si="0"/>
        <v/>
      </c>
      <c r="G50" s="270" t="str">
        <f t="shared" si="0"/>
        <v/>
      </c>
      <c r="I50" s="270" t="str">
        <f t="shared" si="1"/>
        <v/>
      </c>
      <c r="K50" s="270" t="str">
        <f t="shared" si="2"/>
        <v/>
      </c>
      <c r="M50" s="270" t="str">
        <f t="shared" si="3"/>
        <v/>
      </c>
      <c r="O50" s="270" t="str">
        <f t="shared" si="4"/>
        <v/>
      </c>
      <c r="Q50" s="270" t="str">
        <f t="shared" si="5"/>
        <v/>
      </c>
      <c r="S50" s="270" t="str">
        <f t="shared" si="6"/>
        <v/>
      </c>
      <c r="U50" s="270" t="str">
        <f t="shared" si="7"/>
        <v/>
      </c>
      <c r="W50" s="270" t="str">
        <f t="shared" si="8"/>
        <v/>
      </c>
      <c r="Y50" s="270" t="str">
        <f t="shared" si="9"/>
        <v/>
      </c>
      <c r="AA50" s="270" t="str">
        <f t="shared" si="10"/>
        <v/>
      </c>
      <c r="AC50" s="270" t="str">
        <f t="shared" si="11"/>
        <v/>
      </c>
      <c r="AE50" s="270" t="str">
        <f t="shared" si="12"/>
        <v/>
      </c>
      <c r="AG50" s="270" t="str">
        <f t="shared" si="13"/>
        <v/>
      </c>
      <c r="AI50" s="270" t="str">
        <f t="shared" si="14"/>
        <v/>
      </c>
      <c r="AK50" s="270" t="str">
        <f t="shared" si="15"/>
        <v/>
      </c>
      <c r="AM50" s="270" t="str">
        <f t="shared" si="16"/>
        <v/>
      </c>
      <c r="AO50" s="270" t="str">
        <f t="shared" si="17"/>
        <v/>
      </c>
      <c r="AQ50" s="270" t="str">
        <f t="shared" si="18"/>
        <v/>
      </c>
    </row>
    <row r="51" spans="5:43" x14ac:dyDescent="0.3">
      <c r="E51" s="270" t="str">
        <f t="shared" si="0"/>
        <v/>
      </c>
      <c r="G51" s="270" t="str">
        <f t="shared" si="0"/>
        <v/>
      </c>
      <c r="I51" s="270" t="str">
        <f t="shared" si="1"/>
        <v/>
      </c>
      <c r="K51" s="270" t="str">
        <f t="shared" si="2"/>
        <v/>
      </c>
      <c r="M51" s="270" t="str">
        <f t="shared" si="3"/>
        <v/>
      </c>
      <c r="O51" s="270" t="str">
        <f t="shared" si="4"/>
        <v/>
      </c>
      <c r="Q51" s="270" t="str">
        <f t="shared" si="5"/>
        <v/>
      </c>
      <c r="S51" s="270" t="str">
        <f t="shared" si="6"/>
        <v/>
      </c>
      <c r="U51" s="270" t="str">
        <f t="shared" si="7"/>
        <v/>
      </c>
      <c r="W51" s="270" t="str">
        <f t="shared" si="8"/>
        <v/>
      </c>
      <c r="Y51" s="270" t="str">
        <f t="shared" si="9"/>
        <v/>
      </c>
      <c r="AA51" s="270" t="str">
        <f t="shared" si="10"/>
        <v/>
      </c>
      <c r="AC51" s="270" t="str">
        <f t="shared" si="11"/>
        <v/>
      </c>
      <c r="AE51" s="270" t="str">
        <f t="shared" si="12"/>
        <v/>
      </c>
      <c r="AG51" s="270" t="str">
        <f t="shared" si="13"/>
        <v/>
      </c>
      <c r="AI51" s="270" t="str">
        <f t="shared" si="14"/>
        <v/>
      </c>
      <c r="AK51" s="270" t="str">
        <f t="shared" si="15"/>
        <v/>
      </c>
      <c r="AM51" s="270" t="str">
        <f t="shared" si="16"/>
        <v/>
      </c>
      <c r="AO51" s="270" t="str">
        <f t="shared" si="17"/>
        <v/>
      </c>
      <c r="AQ51" s="270" t="str">
        <f t="shared" si="18"/>
        <v/>
      </c>
    </row>
    <row r="52" spans="5:43" x14ac:dyDescent="0.3">
      <c r="E52" s="270" t="str">
        <f t="shared" si="0"/>
        <v/>
      </c>
      <c r="G52" s="270" t="str">
        <f t="shared" si="0"/>
        <v/>
      </c>
      <c r="I52" s="270" t="str">
        <f t="shared" si="1"/>
        <v/>
      </c>
      <c r="K52" s="270" t="str">
        <f t="shared" si="2"/>
        <v/>
      </c>
      <c r="M52" s="270" t="str">
        <f t="shared" si="3"/>
        <v/>
      </c>
      <c r="O52" s="270" t="str">
        <f t="shared" si="4"/>
        <v/>
      </c>
      <c r="Q52" s="270" t="str">
        <f t="shared" si="5"/>
        <v/>
      </c>
      <c r="S52" s="270" t="str">
        <f t="shared" si="6"/>
        <v/>
      </c>
      <c r="U52" s="270" t="str">
        <f t="shared" si="7"/>
        <v/>
      </c>
      <c r="W52" s="270" t="str">
        <f t="shared" si="8"/>
        <v/>
      </c>
      <c r="Y52" s="270" t="str">
        <f t="shared" si="9"/>
        <v/>
      </c>
      <c r="AA52" s="270" t="str">
        <f t="shared" si="10"/>
        <v/>
      </c>
      <c r="AC52" s="270" t="str">
        <f t="shared" si="11"/>
        <v/>
      </c>
      <c r="AE52" s="270" t="str">
        <f t="shared" si="12"/>
        <v/>
      </c>
      <c r="AG52" s="270" t="str">
        <f t="shared" si="13"/>
        <v/>
      </c>
      <c r="AI52" s="270" t="str">
        <f t="shared" si="14"/>
        <v/>
      </c>
      <c r="AK52" s="270" t="str">
        <f t="shared" si="15"/>
        <v/>
      </c>
      <c r="AM52" s="270" t="str">
        <f t="shared" si="16"/>
        <v/>
      </c>
      <c r="AO52" s="270" t="str">
        <f t="shared" si="17"/>
        <v/>
      </c>
      <c r="AQ52" s="270" t="str">
        <f t="shared" si="18"/>
        <v/>
      </c>
    </row>
    <row r="53" spans="5:43" x14ac:dyDescent="0.3">
      <c r="E53" s="270" t="str">
        <f t="shared" si="0"/>
        <v/>
      </c>
      <c r="G53" s="270" t="str">
        <f t="shared" si="0"/>
        <v/>
      </c>
      <c r="I53" s="270" t="str">
        <f t="shared" si="1"/>
        <v/>
      </c>
      <c r="K53" s="270" t="str">
        <f t="shared" si="2"/>
        <v/>
      </c>
      <c r="M53" s="270" t="str">
        <f t="shared" si="3"/>
        <v/>
      </c>
      <c r="O53" s="270" t="str">
        <f t="shared" si="4"/>
        <v/>
      </c>
      <c r="Q53" s="270" t="str">
        <f t="shared" si="5"/>
        <v/>
      </c>
      <c r="S53" s="270" t="str">
        <f t="shared" si="6"/>
        <v/>
      </c>
      <c r="U53" s="270" t="str">
        <f t="shared" si="7"/>
        <v/>
      </c>
      <c r="W53" s="270" t="str">
        <f t="shared" si="8"/>
        <v/>
      </c>
      <c r="Y53" s="270" t="str">
        <f t="shared" si="9"/>
        <v/>
      </c>
      <c r="AA53" s="270" t="str">
        <f t="shared" si="10"/>
        <v/>
      </c>
      <c r="AC53" s="270" t="str">
        <f t="shared" si="11"/>
        <v/>
      </c>
      <c r="AE53" s="270" t="str">
        <f t="shared" si="12"/>
        <v/>
      </c>
      <c r="AG53" s="270" t="str">
        <f t="shared" si="13"/>
        <v/>
      </c>
      <c r="AI53" s="270" t="str">
        <f t="shared" si="14"/>
        <v/>
      </c>
      <c r="AK53" s="270" t="str">
        <f t="shared" si="15"/>
        <v/>
      </c>
      <c r="AM53" s="270" t="str">
        <f t="shared" si="16"/>
        <v/>
      </c>
      <c r="AO53" s="270" t="str">
        <f t="shared" si="17"/>
        <v/>
      </c>
      <c r="AQ53" s="270" t="str">
        <f t="shared" si="18"/>
        <v/>
      </c>
    </row>
    <row r="54" spans="5:43" x14ac:dyDescent="0.3">
      <c r="E54" s="270" t="str">
        <f t="shared" si="0"/>
        <v/>
      </c>
      <c r="G54" s="270" t="str">
        <f t="shared" si="0"/>
        <v/>
      </c>
      <c r="I54" s="270" t="str">
        <f t="shared" si="1"/>
        <v/>
      </c>
      <c r="K54" s="270" t="str">
        <f t="shared" si="2"/>
        <v/>
      </c>
      <c r="M54" s="270" t="str">
        <f t="shared" si="3"/>
        <v/>
      </c>
      <c r="O54" s="270" t="str">
        <f t="shared" si="4"/>
        <v/>
      </c>
      <c r="Q54" s="270" t="str">
        <f t="shared" si="5"/>
        <v/>
      </c>
      <c r="S54" s="270" t="str">
        <f t="shared" si="6"/>
        <v/>
      </c>
      <c r="U54" s="270" t="str">
        <f t="shared" si="7"/>
        <v/>
      </c>
      <c r="W54" s="270" t="str">
        <f t="shared" si="8"/>
        <v/>
      </c>
      <c r="Y54" s="270" t="str">
        <f t="shared" si="9"/>
        <v/>
      </c>
      <c r="AA54" s="270" t="str">
        <f t="shared" si="10"/>
        <v/>
      </c>
      <c r="AC54" s="270" t="str">
        <f t="shared" si="11"/>
        <v/>
      </c>
      <c r="AE54" s="270" t="str">
        <f t="shared" si="12"/>
        <v/>
      </c>
      <c r="AG54" s="270" t="str">
        <f t="shared" si="13"/>
        <v/>
      </c>
      <c r="AI54" s="270" t="str">
        <f t="shared" si="14"/>
        <v/>
      </c>
      <c r="AK54" s="270" t="str">
        <f t="shared" si="15"/>
        <v/>
      </c>
      <c r="AM54" s="270" t="str">
        <f t="shared" si="16"/>
        <v/>
      </c>
      <c r="AO54" s="270" t="str">
        <f t="shared" si="17"/>
        <v/>
      </c>
      <c r="AQ54" s="270" t="str">
        <f t="shared" si="18"/>
        <v/>
      </c>
    </row>
    <row r="55" spans="5:43" x14ac:dyDescent="0.3">
      <c r="E55" s="270" t="str">
        <f t="shared" si="0"/>
        <v/>
      </c>
      <c r="G55" s="270" t="str">
        <f t="shared" si="0"/>
        <v/>
      </c>
      <c r="I55" s="270" t="str">
        <f t="shared" si="1"/>
        <v/>
      </c>
      <c r="K55" s="270" t="str">
        <f t="shared" si="2"/>
        <v/>
      </c>
      <c r="M55" s="270" t="str">
        <f t="shared" si="3"/>
        <v/>
      </c>
      <c r="O55" s="270" t="str">
        <f t="shared" si="4"/>
        <v/>
      </c>
      <c r="Q55" s="270" t="str">
        <f t="shared" si="5"/>
        <v/>
      </c>
      <c r="S55" s="270" t="str">
        <f t="shared" si="6"/>
        <v/>
      </c>
      <c r="U55" s="270" t="str">
        <f t="shared" si="7"/>
        <v/>
      </c>
      <c r="W55" s="270" t="str">
        <f t="shared" si="8"/>
        <v/>
      </c>
      <c r="Y55" s="270" t="str">
        <f t="shared" si="9"/>
        <v/>
      </c>
      <c r="AA55" s="270" t="str">
        <f t="shared" si="10"/>
        <v/>
      </c>
      <c r="AC55" s="270" t="str">
        <f t="shared" si="11"/>
        <v/>
      </c>
      <c r="AE55" s="270" t="str">
        <f t="shared" si="12"/>
        <v/>
      </c>
      <c r="AG55" s="270" t="str">
        <f t="shared" si="13"/>
        <v/>
      </c>
      <c r="AI55" s="270" t="str">
        <f t="shared" si="14"/>
        <v/>
      </c>
      <c r="AK55" s="270" t="str">
        <f t="shared" si="15"/>
        <v/>
      </c>
      <c r="AM55" s="270" t="str">
        <f t="shared" si="16"/>
        <v/>
      </c>
      <c r="AO55" s="270" t="str">
        <f t="shared" si="17"/>
        <v/>
      </c>
      <c r="AQ55" s="270" t="str">
        <f t="shared" si="18"/>
        <v/>
      </c>
    </row>
    <row r="56" spans="5:43" x14ac:dyDescent="0.3">
      <c r="E56" s="270" t="str">
        <f t="shared" si="0"/>
        <v/>
      </c>
      <c r="G56" s="270" t="str">
        <f t="shared" si="0"/>
        <v/>
      </c>
      <c r="I56" s="270" t="str">
        <f t="shared" si="1"/>
        <v/>
      </c>
      <c r="K56" s="270" t="str">
        <f t="shared" si="2"/>
        <v/>
      </c>
      <c r="M56" s="270" t="str">
        <f t="shared" si="3"/>
        <v/>
      </c>
      <c r="O56" s="270" t="str">
        <f t="shared" si="4"/>
        <v/>
      </c>
      <c r="Q56" s="270" t="str">
        <f t="shared" si="5"/>
        <v/>
      </c>
      <c r="S56" s="270" t="str">
        <f t="shared" si="6"/>
        <v/>
      </c>
      <c r="U56" s="270" t="str">
        <f t="shared" si="7"/>
        <v/>
      </c>
      <c r="W56" s="270" t="str">
        <f t="shared" si="8"/>
        <v/>
      </c>
      <c r="Y56" s="270" t="str">
        <f t="shared" si="9"/>
        <v/>
      </c>
      <c r="AA56" s="270" t="str">
        <f t="shared" si="10"/>
        <v/>
      </c>
      <c r="AC56" s="270" t="str">
        <f t="shared" si="11"/>
        <v/>
      </c>
      <c r="AE56" s="270" t="str">
        <f t="shared" si="12"/>
        <v/>
      </c>
      <c r="AG56" s="270" t="str">
        <f t="shared" si="13"/>
        <v/>
      </c>
      <c r="AI56" s="270" t="str">
        <f t="shared" si="14"/>
        <v/>
      </c>
      <c r="AK56" s="270" t="str">
        <f t="shared" si="15"/>
        <v/>
      </c>
      <c r="AM56" s="270" t="str">
        <f t="shared" si="16"/>
        <v/>
      </c>
      <c r="AO56" s="270" t="str">
        <f t="shared" si="17"/>
        <v/>
      </c>
      <c r="AQ56" s="270" t="str">
        <f t="shared" si="18"/>
        <v/>
      </c>
    </row>
    <row r="57" spans="5:43" x14ac:dyDescent="0.3">
      <c r="E57" s="270" t="str">
        <f t="shared" si="0"/>
        <v/>
      </c>
      <c r="G57" s="270" t="str">
        <f t="shared" si="0"/>
        <v/>
      </c>
      <c r="I57" s="270" t="str">
        <f t="shared" si="1"/>
        <v/>
      </c>
      <c r="K57" s="270" t="str">
        <f t="shared" si="2"/>
        <v/>
      </c>
      <c r="M57" s="270" t="str">
        <f t="shared" si="3"/>
        <v/>
      </c>
      <c r="O57" s="270" t="str">
        <f t="shared" si="4"/>
        <v/>
      </c>
      <c r="Q57" s="270" t="str">
        <f t="shared" si="5"/>
        <v/>
      </c>
      <c r="S57" s="270" t="str">
        <f t="shared" si="6"/>
        <v/>
      </c>
      <c r="U57" s="270" t="str">
        <f t="shared" si="7"/>
        <v/>
      </c>
      <c r="W57" s="270" t="str">
        <f t="shared" si="8"/>
        <v/>
      </c>
      <c r="Y57" s="270" t="str">
        <f t="shared" si="9"/>
        <v/>
      </c>
      <c r="AA57" s="270" t="str">
        <f t="shared" si="10"/>
        <v/>
      </c>
      <c r="AC57" s="270" t="str">
        <f t="shared" si="11"/>
        <v/>
      </c>
      <c r="AE57" s="270" t="str">
        <f t="shared" si="12"/>
        <v/>
      </c>
      <c r="AG57" s="270" t="str">
        <f t="shared" si="13"/>
        <v/>
      </c>
      <c r="AI57" s="270" t="str">
        <f t="shared" si="14"/>
        <v/>
      </c>
      <c r="AK57" s="270" t="str">
        <f t="shared" si="15"/>
        <v/>
      </c>
      <c r="AM57" s="270" t="str">
        <f t="shared" si="16"/>
        <v/>
      </c>
      <c r="AO57" s="270" t="str">
        <f t="shared" si="17"/>
        <v/>
      </c>
      <c r="AQ57" s="270" t="str">
        <f t="shared" si="18"/>
        <v/>
      </c>
    </row>
    <row r="58" spans="5:43" x14ac:dyDescent="0.3">
      <c r="E58" s="270" t="str">
        <f t="shared" si="0"/>
        <v/>
      </c>
      <c r="G58" s="270" t="str">
        <f t="shared" si="0"/>
        <v/>
      </c>
      <c r="I58" s="270" t="str">
        <f t="shared" si="1"/>
        <v/>
      </c>
      <c r="K58" s="270" t="str">
        <f t="shared" si="2"/>
        <v/>
      </c>
      <c r="M58" s="270" t="str">
        <f t="shared" si="3"/>
        <v/>
      </c>
      <c r="O58" s="270" t="str">
        <f t="shared" si="4"/>
        <v/>
      </c>
      <c r="Q58" s="270" t="str">
        <f t="shared" si="5"/>
        <v/>
      </c>
      <c r="S58" s="270" t="str">
        <f t="shared" si="6"/>
        <v/>
      </c>
      <c r="U58" s="270" t="str">
        <f t="shared" si="7"/>
        <v/>
      </c>
      <c r="W58" s="270" t="str">
        <f t="shared" si="8"/>
        <v/>
      </c>
      <c r="Y58" s="270" t="str">
        <f t="shared" si="9"/>
        <v/>
      </c>
      <c r="AA58" s="270" t="str">
        <f t="shared" si="10"/>
        <v/>
      </c>
      <c r="AC58" s="270" t="str">
        <f t="shared" si="11"/>
        <v/>
      </c>
      <c r="AE58" s="270" t="str">
        <f t="shared" si="12"/>
        <v/>
      </c>
      <c r="AG58" s="270" t="str">
        <f t="shared" si="13"/>
        <v/>
      </c>
      <c r="AI58" s="270" t="str">
        <f t="shared" si="14"/>
        <v/>
      </c>
      <c r="AK58" s="270" t="str">
        <f t="shared" si="15"/>
        <v/>
      </c>
      <c r="AM58" s="270" t="str">
        <f t="shared" si="16"/>
        <v/>
      </c>
      <c r="AO58" s="270" t="str">
        <f t="shared" si="17"/>
        <v/>
      </c>
      <c r="AQ58" s="270" t="str">
        <f t="shared" si="18"/>
        <v/>
      </c>
    </row>
    <row r="59" spans="5:43" x14ac:dyDescent="0.3">
      <c r="E59" s="270" t="str">
        <f t="shared" si="0"/>
        <v/>
      </c>
      <c r="G59" s="270" t="str">
        <f t="shared" si="0"/>
        <v/>
      </c>
      <c r="I59" s="270" t="str">
        <f t="shared" si="1"/>
        <v/>
      </c>
      <c r="K59" s="270" t="str">
        <f t="shared" si="2"/>
        <v/>
      </c>
      <c r="M59" s="270" t="str">
        <f t="shared" si="3"/>
        <v/>
      </c>
      <c r="O59" s="270" t="str">
        <f t="shared" si="4"/>
        <v/>
      </c>
      <c r="Q59" s="270" t="str">
        <f t="shared" si="5"/>
        <v/>
      </c>
      <c r="S59" s="270" t="str">
        <f t="shared" si="6"/>
        <v/>
      </c>
      <c r="U59" s="270" t="str">
        <f t="shared" si="7"/>
        <v/>
      </c>
      <c r="W59" s="270" t="str">
        <f t="shared" si="8"/>
        <v/>
      </c>
      <c r="Y59" s="270" t="str">
        <f t="shared" si="9"/>
        <v/>
      </c>
      <c r="AA59" s="270" t="str">
        <f t="shared" si="10"/>
        <v/>
      </c>
      <c r="AC59" s="270" t="str">
        <f t="shared" si="11"/>
        <v/>
      </c>
      <c r="AE59" s="270" t="str">
        <f t="shared" si="12"/>
        <v/>
      </c>
      <c r="AG59" s="270" t="str">
        <f t="shared" si="13"/>
        <v/>
      </c>
      <c r="AI59" s="270" t="str">
        <f t="shared" si="14"/>
        <v/>
      </c>
      <c r="AK59" s="270" t="str">
        <f t="shared" si="15"/>
        <v/>
      </c>
      <c r="AM59" s="270" t="str">
        <f t="shared" si="16"/>
        <v/>
      </c>
      <c r="AO59" s="270" t="str">
        <f t="shared" si="17"/>
        <v/>
      </c>
      <c r="AQ59" s="270" t="str">
        <f t="shared" si="18"/>
        <v/>
      </c>
    </row>
    <row r="60" spans="5:43" x14ac:dyDescent="0.3">
      <c r="E60" s="270" t="str">
        <f t="shared" si="0"/>
        <v/>
      </c>
      <c r="G60" s="270" t="str">
        <f t="shared" si="0"/>
        <v/>
      </c>
      <c r="I60" s="270" t="str">
        <f t="shared" si="1"/>
        <v/>
      </c>
      <c r="K60" s="270" t="str">
        <f t="shared" si="2"/>
        <v/>
      </c>
      <c r="M60" s="270" t="str">
        <f t="shared" si="3"/>
        <v/>
      </c>
      <c r="O60" s="270" t="str">
        <f t="shared" si="4"/>
        <v/>
      </c>
      <c r="Q60" s="270" t="str">
        <f t="shared" si="5"/>
        <v/>
      </c>
      <c r="S60" s="270" t="str">
        <f t="shared" si="6"/>
        <v/>
      </c>
      <c r="U60" s="270" t="str">
        <f t="shared" si="7"/>
        <v/>
      </c>
      <c r="W60" s="270" t="str">
        <f t="shared" si="8"/>
        <v/>
      </c>
      <c r="Y60" s="270" t="str">
        <f t="shared" si="9"/>
        <v/>
      </c>
      <c r="AA60" s="270" t="str">
        <f t="shared" si="10"/>
        <v/>
      </c>
      <c r="AC60" s="270" t="str">
        <f t="shared" si="11"/>
        <v/>
      </c>
      <c r="AE60" s="270" t="str">
        <f t="shared" si="12"/>
        <v/>
      </c>
      <c r="AG60" s="270" t="str">
        <f t="shared" si="13"/>
        <v/>
      </c>
      <c r="AI60" s="270" t="str">
        <f t="shared" si="14"/>
        <v/>
      </c>
      <c r="AK60" s="270" t="str">
        <f t="shared" si="15"/>
        <v/>
      </c>
      <c r="AM60" s="270" t="str">
        <f t="shared" si="16"/>
        <v/>
      </c>
      <c r="AO60" s="270" t="str">
        <f t="shared" si="17"/>
        <v/>
      </c>
      <c r="AQ60" s="270" t="str">
        <f t="shared" si="18"/>
        <v/>
      </c>
    </row>
    <row r="61" spans="5:43" x14ac:dyDescent="0.3">
      <c r="E61" s="270" t="str">
        <f t="shared" si="0"/>
        <v/>
      </c>
      <c r="G61" s="270" t="str">
        <f t="shared" si="0"/>
        <v/>
      </c>
      <c r="I61" s="270" t="str">
        <f t="shared" si="1"/>
        <v/>
      </c>
      <c r="K61" s="270" t="str">
        <f t="shared" si="2"/>
        <v/>
      </c>
      <c r="M61" s="270" t="str">
        <f t="shared" si="3"/>
        <v/>
      </c>
      <c r="O61" s="270" t="str">
        <f t="shared" si="4"/>
        <v/>
      </c>
      <c r="Q61" s="270" t="str">
        <f t="shared" si="5"/>
        <v/>
      </c>
      <c r="S61" s="270" t="str">
        <f t="shared" si="6"/>
        <v/>
      </c>
      <c r="U61" s="270" t="str">
        <f t="shared" si="7"/>
        <v/>
      </c>
      <c r="W61" s="270" t="str">
        <f t="shared" si="8"/>
        <v/>
      </c>
      <c r="Y61" s="270" t="str">
        <f t="shared" si="9"/>
        <v/>
      </c>
      <c r="AA61" s="270" t="str">
        <f t="shared" si="10"/>
        <v/>
      </c>
      <c r="AC61" s="270" t="str">
        <f t="shared" si="11"/>
        <v/>
      </c>
      <c r="AE61" s="270" t="str">
        <f t="shared" si="12"/>
        <v/>
      </c>
      <c r="AG61" s="270" t="str">
        <f t="shared" si="13"/>
        <v/>
      </c>
      <c r="AI61" s="270" t="str">
        <f t="shared" si="14"/>
        <v/>
      </c>
      <c r="AK61" s="270" t="str">
        <f t="shared" si="15"/>
        <v/>
      </c>
      <c r="AM61" s="270" t="str">
        <f t="shared" si="16"/>
        <v/>
      </c>
      <c r="AO61" s="270" t="str">
        <f t="shared" si="17"/>
        <v/>
      </c>
      <c r="AQ61" s="270" t="str">
        <f t="shared" si="18"/>
        <v/>
      </c>
    </row>
    <row r="62" spans="5:43" x14ac:dyDescent="0.3">
      <c r="E62" s="270" t="str">
        <f t="shared" si="0"/>
        <v/>
      </c>
      <c r="G62" s="270" t="str">
        <f t="shared" si="0"/>
        <v/>
      </c>
      <c r="I62" s="270" t="str">
        <f t="shared" si="1"/>
        <v/>
      </c>
      <c r="K62" s="270" t="str">
        <f t="shared" si="2"/>
        <v/>
      </c>
      <c r="M62" s="270" t="str">
        <f t="shared" si="3"/>
        <v/>
      </c>
      <c r="O62" s="270" t="str">
        <f t="shared" si="4"/>
        <v/>
      </c>
      <c r="Q62" s="270" t="str">
        <f t="shared" si="5"/>
        <v/>
      </c>
      <c r="S62" s="270" t="str">
        <f t="shared" si="6"/>
        <v/>
      </c>
      <c r="U62" s="270" t="str">
        <f t="shared" si="7"/>
        <v/>
      </c>
      <c r="W62" s="270" t="str">
        <f t="shared" si="8"/>
        <v/>
      </c>
      <c r="Y62" s="270" t="str">
        <f t="shared" si="9"/>
        <v/>
      </c>
      <c r="AA62" s="270" t="str">
        <f t="shared" si="10"/>
        <v/>
      </c>
      <c r="AC62" s="270" t="str">
        <f t="shared" si="11"/>
        <v/>
      </c>
      <c r="AE62" s="270" t="str">
        <f t="shared" si="12"/>
        <v/>
      </c>
      <c r="AG62" s="270" t="str">
        <f t="shared" si="13"/>
        <v/>
      </c>
      <c r="AI62" s="270" t="str">
        <f t="shared" si="14"/>
        <v/>
      </c>
      <c r="AK62" s="270" t="str">
        <f t="shared" si="15"/>
        <v/>
      </c>
      <c r="AM62" s="270" t="str">
        <f t="shared" si="16"/>
        <v/>
      </c>
      <c r="AO62" s="270" t="str">
        <f t="shared" si="17"/>
        <v/>
      </c>
      <c r="AQ62" s="270" t="str">
        <f t="shared" si="18"/>
        <v/>
      </c>
    </row>
    <row r="63" spans="5:43" x14ac:dyDescent="0.3">
      <c r="E63" s="270" t="str">
        <f t="shared" si="0"/>
        <v/>
      </c>
      <c r="G63" s="270" t="str">
        <f t="shared" si="0"/>
        <v/>
      </c>
      <c r="I63" s="270" t="str">
        <f t="shared" si="1"/>
        <v/>
      </c>
      <c r="K63" s="270" t="str">
        <f t="shared" si="2"/>
        <v/>
      </c>
      <c r="M63" s="270" t="str">
        <f t="shared" si="3"/>
        <v/>
      </c>
      <c r="O63" s="270" t="str">
        <f t="shared" si="4"/>
        <v/>
      </c>
      <c r="Q63" s="270" t="str">
        <f t="shared" si="5"/>
        <v/>
      </c>
      <c r="S63" s="270" t="str">
        <f t="shared" si="6"/>
        <v/>
      </c>
      <c r="U63" s="270" t="str">
        <f t="shared" si="7"/>
        <v/>
      </c>
      <c r="W63" s="270" t="str">
        <f t="shared" si="8"/>
        <v/>
      </c>
      <c r="Y63" s="270" t="str">
        <f t="shared" si="9"/>
        <v/>
      </c>
      <c r="AA63" s="270" t="str">
        <f t="shared" si="10"/>
        <v/>
      </c>
      <c r="AC63" s="270" t="str">
        <f t="shared" si="11"/>
        <v/>
      </c>
      <c r="AE63" s="270" t="str">
        <f t="shared" si="12"/>
        <v/>
      </c>
      <c r="AG63" s="270" t="str">
        <f t="shared" si="13"/>
        <v/>
      </c>
      <c r="AI63" s="270" t="str">
        <f t="shared" si="14"/>
        <v/>
      </c>
      <c r="AK63" s="270" t="str">
        <f t="shared" si="15"/>
        <v/>
      </c>
      <c r="AM63" s="270" t="str">
        <f t="shared" si="16"/>
        <v/>
      </c>
      <c r="AO63" s="270" t="str">
        <f t="shared" si="17"/>
        <v/>
      </c>
      <c r="AQ63" s="270" t="str">
        <f t="shared" si="18"/>
        <v/>
      </c>
    </row>
    <row r="64" spans="5:43" x14ac:dyDescent="0.3">
      <c r="E64" s="270" t="str">
        <f t="shared" si="0"/>
        <v/>
      </c>
      <c r="G64" s="270" t="str">
        <f t="shared" si="0"/>
        <v/>
      </c>
      <c r="I64" s="270" t="str">
        <f t="shared" si="1"/>
        <v/>
      </c>
      <c r="K64" s="270" t="str">
        <f t="shared" si="2"/>
        <v/>
      </c>
      <c r="M64" s="270" t="str">
        <f t="shared" si="3"/>
        <v/>
      </c>
      <c r="O64" s="270" t="str">
        <f t="shared" si="4"/>
        <v/>
      </c>
      <c r="Q64" s="270" t="str">
        <f t="shared" si="5"/>
        <v/>
      </c>
      <c r="S64" s="270" t="str">
        <f t="shared" si="6"/>
        <v/>
      </c>
      <c r="U64" s="270" t="str">
        <f t="shared" si="7"/>
        <v/>
      </c>
      <c r="W64" s="270" t="str">
        <f t="shared" si="8"/>
        <v/>
      </c>
      <c r="Y64" s="270" t="str">
        <f t="shared" si="9"/>
        <v/>
      </c>
      <c r="AA64" s="270" t="str">
        <f t="shared" si="10"/>
        <v/>
      </c>
      <c r="AC64" s="270" t="str">
        <f t="shared" si="11"/>
        <v/>
      </c>
      <c r="AE64" s="270" t="str">
        <f t="shared" si="12"/>
        <v/>
      </c>
      <c r="AG64" s="270" t="str">
        <f t="shared" si="13"/>
        <v/>
      </c>
      <c r="AI64" s="270" t="str">
        <f t="shared" si="14"/>
        <v/>
      </c>
      <c r="AK64" s="270" t="str">
        <f t="shared" si="15"/>
        <v/>
      </c>
      <c r="AM64" s="270" t="str">
        <f t="shared" si="16"/>
        <v/>
      </c>
      <c r="AO64" s="270" t="str">
        <f t="shared" si="17"/>
        <v/>
      </c>
      <c r="AQ64" s="270" t="str">
        <f t="shared" si="18"/>
        <v/>
      </c>
    </row>
    <row r="65" spans="5:43" x14ac:dyDescent="0.3">
      <c r="E65" s="270" t="str">
        <f t="shared" si="0"/>
        <v/>
      </c>
      <c r="G65" s="270" t="str">
        <f t="shared" si="0"/>
        <v/>
      </c>
      <c r="I65" s="270" t="str">
        <f t="shared" si="1"/>
        <v/>
      </c>
      <c r="K65" s="270" t="str">
        <f t="shared" si="2"/>
        <v/>
      </c>
      <c r="M65" s="270" t="str">
        <f t="shared" si="3"/>
        <v/>
      </c>
      <c r="O65" s="270" t="str">
        <f t="shared" si="4"/>
        <v/>
      </c>
      <c r="Q65" s="270" t="str">
        <f t="shared" si="5"/>
        <v/>
      </c>
      <c r="S65" s="270" t="str">
        <f t="shared" si="6"/>
        <v/>
      </c>
      <c r="U65" s="270" t="str">
        <f t="shared" si="7"/>
        <v/>
      </c>
      <c r="W65" s="270" t="str">
        <f t="shared" si="8"/>
        <v/>
      </c>
      <c r="Y65" s="270" t="str">
        <f t="shared" si="9"/>
        <v/>
      </c>
      <c r="AA65" s="270" t="str">
        <f t="shared" si="10"/>
        <v/>
      </c>
      <c r="AC65" s="270" t="str">
        <f t="shared" si="11"/>
        <v/>
      </c>
      <c r="AE65" s="270" t="str">
        <f t="shared" si="12"/>
        <v/>
      </c>
      <c r="AG65" s="270" t="str">
        <f t="shared" si="13"/>
        <v/>
      </c>
      <c r="AI65" s="270" t="str">
        <f t="shared" si="14"/>
        <v/>
      </c>
      <c r="AK65" s="270" t="str">
        <f t="shared" si="15"/>
        <v/>
      </c>
      <c r="AM65" s="270" t="str">
        <f t="shared" si="16"/>
        <v/>
      </c>
      <c r="AO65" s="270" t="str">
        <f t="shared" si="17"/>
        <v/>
      </c>
      <c r="AQ65" s="270" t="str">
        <f t="shared" si="18"/>
        <v/>
      </c>
    </row>
    <row r="66" spans="5:43" x14ac:dyDescent="0.3">
      <c r="E66" s="270" t="str">
        <f t="shared" si="0"/>
        <v/>
      </c>
      <c r="G66" s="270" t="str">
        <f t="shared" si="0"/>
        <v/>
      </c>
      <c r="I66" s="270" t="str">
        <f t="shared" si="1"/>
        <v/>
      </c>
      <c r="K66" s="270" t="str">
        <f t="shared" si="2"/>
        <v/>
      </c>
      <c r="M66" s="270" t="str">
        <f t="shared" si="3"/>
        <v/>
      </c>
      <c r="O66" s="270" t="str">
        <f t="shared" si="4"/>
        <v/>
      </c>
      <c r="Q66" s="270" t="str">
        <f t="shared" si="5"/>
        <v/>
      </c>
      <c r="S66" s="270" t="str">
        <f t="shared" si="6"/>
        <v/>
      </c>
      <c r="U66" s="270" t="str">
        <f t="shared" si="7"/>
        <v/>
      </c>
      <c r="W66" s="270" t="str">
        <f t="shared" si="8"/>
        <v/>
      </c>
      <c r="Y66" s="270" t="str">
        <f t="shared" si="9"/>
        <v/>
      </c>
      <c r="AA66" s="270" t="str">
        <f t="shared" si="10"/>
        <v/>
      </c>
      <c r="AC66" s="270" t="str">
        <f t="shared" si="11"/>
        <v/>
      </c>
      <c r="AE66" s="270" t="str">
        <f t="shared" si="12"/>
        <v/>
      </c>
      <c r="AG66" s="270" t="str">
        <f t="shared" si="13"/>
        <v/>
      </c>
      <c r="AI66" s="270" t="str">
        <f t="shared" si="14"/>
        <v/>
      </c>
      <c r="AK66" s="270" t="str">
        <f t="shared" si="15"/>
        <v/>
      </c>
      <c r="AM66" s="270" t="str">
        <f t="shared" si="16"/>
        <v/>
      </c>
      <c r="AO66" s="270" t="str">
        <f t="shared" si="17"/>
        <v/>
      </c>
      <c r="AQ66" s="270" t="str">
        <f t="shared" si="18"/>
        <v/>
      </c>
    </row>
    <row r="67" spans="5:43" x14ac:dyDescent="0.3">
      <c r="E67" s="270" t="str">
        <f t="shared" si="0"/>
        <v/>
      </c>
      <c r="G67" s="270" t="str">
        <f t="shared" si="0"/>
        <v/>
      </c>
      <c r="I67" s="270" t="str">
        <f t="shared" si="1"/>
        <v/>
      </c>
      <c r="K67" s="270" t="str">
        <f t="shared" si="2"/>
        <v/>
      </c>
      <c r="M67" s="270" t="str">
        <f t="shared" si="3"/>
        <v/>
      </c>
      <c r="O67" s="270" t="str">
        <f t="shared" si="4"/>
        <v/>
      </c>
      <c r="Q67" s="270" t="str">
        <f t="shared" si="5"/>
        <v/>
      </c>
      <c r="S67" s="270" t="str">
        <f t="shared" si="6"/>
        <v/>
      </c>
      <c r="U67" s="270" t="str">
        <f t="shared" si="7"/>
        <v/>
      </c>
      <c r="W67" s="270" t="str">
        <f t="shared" si="8"/>
        <v/>
      </c>
      <c r="Y67" s="270" t="str">
        <f t="shared" si="9"/>
        <v/>
      </c>
      <c r="AA67" s="270" t="str">
        <f t="shared" si="10"/>
        <v/>
      </c>
      <c r="AC67" s="270" t="str">
        <f t="shared" si="11"/>
        <v/>
      </c>
      <c r="AE67" s="270" t="str">
        <f t="shared" si="12"/>
        <v/>
      </c>
      <c r="AG67" s="270" t="str">
        <f t="shared" si="13"/>
        <v/>
      </c>
      <c r="AI67" s="270" t="str">
        <f t="shared" si="14"/>
        <v/>
      </c>
      <c r="AK67" s="270" t="str">
        <f t="shared" si="15"/>
        <v/>
      </c>
      <c r="AM67" s="270" t="str">
        <f t="shared" si="16"/>
        <v/>
      </c>
      <c r="AO67" s="270" t="str">
        <f t="shared" si="17"/>
        <v/>
      </c>
      <c r="AQ67" s="270" t="str">
        <f t="shared" si="18"/>
        <v/>
      </c>
    </row>
    <row r="68" spans="5:43" x14ac:dyDescent="0.3">
      <c r="E68" s="270" t="str">
        <f t="shared" si="0"/>
        <v/>
      </c>
      <c r="G68" s="270" t="str">
        <f t="shared" si="0"/>
        <v/>
      </c>
      <c r="I68" s="270" t="str">
        <f t="shared" si="1"/>
        <v/>
      </c>
      <c r="K68" s="270" t="str">
        <f t="shared" si="2"/>
        <v/>
      </c>
      <c r="M68" s="270" t="str">
        <f t="shared" si="3"/>
        <v/>
      </c>
      <c r="O68" s="270" t="str">
        <f t="shared" si="4"/>
        <v/>
      </c>
      <c r="Q68" s="270" t="str">
        <f t="shared" si="5"/>
        <v/>
      </c>
      <c r="S68" s="270" t="str">
        <f t="shared" si="6"/>
        <v/>
      </c>
      <c r="U68" s="270" t="str">
        <f t="shared" si="7"/>
        <v/>
      </c>
      <c r="W68" s="270" t="str">
        <f t="shared" si="8"/>
        <v/>
      </c>
      <c r="Y68" s="270" t="str">
        <f t="shared" si="9"/>
        <v/>
      </c>
      <c r="AA68" s="270" t="str">
        <f t="shared" si="10"/>
        <v/>
      </c>
      <c r="AC68" s="270" t="str">
        <f t="shared" si="11"/>
        <v/>
      </c>
      <c r="AE68" s="270" t="str">
        <f t="shared" si="12"/>
        <v/>
      </c>
      <c r="AG68" s="270" t="str">
        <f t="shared" si="13"/>
        <v/>
      </c>
      <c r="AI68" s="270" t="str">
        <f t="shared" si="14"/>
        <v/>
      </c>
      <c r="AK68" s="270" t="str">
        <f t="shared" si="15"/>
        <v/>
      </c>
      <c r="AM68" s="270" t="str">
        <f t="shared" si="16"/>
        <v/>
      </c>
      <c r="AO68" s="270" t="str">
        <f t="shared" si="17"/>
        <v/>
      </c>
      <c r="AQ68" s="270" t="str">
        <f t="shared" si="18"/>
        <v/>
      </c>
    </row>
    <row r="69" spans="5:43" x14ac:dyDescent="0.3">
      <c r="E69" s="270" t="str">
        <f t="shared" si="0"/>
        <v/>
      </c>
      <c r="G69" s="270" t="str">
        <f t="shared" si="0"/>
        <v/>
      </c>
      <c r="I69" s="270" t="str">
        <f t="shared" si="1"/>
        <v/>
      </c>
      <c r="K69" s="270" t="str">
        <f t="shared" si="2"/>
        <v/>
      </c>
      <c r="M69" s="270" t="str">
        <f t="shared" si="3"/>
        <v/>
      </c>
      <c r="O69" s="270" t="str">
        <f t="shared" si="4"/>
        <v/>
      </c>
      <c r="Q69" s="270" t="str">
        <f t="shared" si="5"/>
        <v/>
      </c>
      <c r="S69" s="270" t="str">
        <f t="shared" si="6"/>
        <v/>
      </c>
      <c r="U69" s="270" t="str">
        <f t="shared" si="7"/>
        <v/>
      </c>
      <c r="W69" s="270" t="str">
        <f t="shared" si="8"/>
        <v/>
      </c>
      <c r="Y69" s="270" t="str">
        <f t="shared" si="9"/>
        <v/>
      </c>
      <c r="AA69" s="270" t="str">
        <f t="shared" si="10"/>
        <v/>
      </c>
      <c r="AC69" s="270" t="str">
        <f t="shared" si="11"/>
        <v/>
      </c>
      <c r="AE69" s="270" t="str">
        <f t="shared" si="12"/>
        <v/>
      </c>
      <c r="AG69" s="270" t="str">
        <f t="shared" si="13"/>
        <v/>
      </c>
      <c r="AI69" s="270" t="str">
        <f t="shared" si="14"/>
        <v/>
      </c>
      <c r="AK69" s="270" t="str">
        <f t="shared" si="15"/>
        <v/>
      </c>
      <c r="AM69" s="270" t="str">
        <f t="shared" si="16"/>
        <v/>
      </c>
      <c r="AO69" s="270" t="str">
        <f t="shared" si="17"/>
        <v/>
      </c>
      <c r="AQ69" s="270" t="str">
        <f t="shared" si="18"/>
        <v/>
      </c>
    </row>
    <row r="70" spans="5:43" x14ac:dyDescent="0.3">
      <c r="E70" s="270" t="str">
        <f t="shared" si="0"/>
        <v/>
      </c>
      <c r="G70" s="270" t="str">
        <f t="shared" si="0"/>
        <v/>
      </c>
      <c r="I70" s="270" t="str">
        <f t="shared" si="1"/>
        <v/>
      </c>
      <c r="K70" s="270" t="str">
        <f t="shared" si="2"/>
        <v/>
      </c>
      <c r="M70" s="270" t="str">
        <f t="shared" si="3"/>
        <v/>
      </c>
      <c r="O70" s="270" t="str">
        <f t="shared" si="4"/>
        <v/>
      </c>
      <c r="Q70" s="270" t="str">
        <f t="shared" si="5"/>
        <v/>
      </c>
      <c r="S70" s="270" t="str">
        <f t="shared" si="6"/>
        <v/>
      </c>
      <c r="U70" s="270" t="str">
        <f t="shared" si="7"/>
        <v/>
      </c>
      <c r="W70" s="270" t="str">
        <f t="shared" si="8"/>
        <v/>
      </c>
      <c r="Y70" s="270" t="str">
        <f t="shared" si="9"/>
        <v/>
      </c>
      <c r="AA70" s="270" t="str">
        <f t="shared" si="10"/>
        <v/>
      </c>
      <c r="AC70" s="270" t="str">
        <f t="shared" si="11"/>
        <v/>
      </c>
      <c r="AE70" s="270" t="str">
        <f t="shared" si="12"/>
        <v/>
      </c>
      <c r="AG70" s="270" t="str">
        <f t="shared" si="13"/>
        <v/>
      </c>
      <c r="AI70" s="270" t="str">
        <f t="shared" si="14"/>
        <v/>
      </c>
      <c r="AK70" s="270" t="str">
        <f t="shared" si="15"/>
        <v/>
      </c>
      <c r="AM70" s="270" t="str">
        <f t="shared" si="16"/>
        <v/>
      </c>
      <c r="AO70" s="270" t="str">
        <f t="shared" si="17"/>
        <v/>
      </c>
      <c r="AQ70" s="270" t="str">
        <f t="shared" si="18"/>
        <v/>
      </c>
    </row>
    <row r="71" spans="5:43" x14ac:dyDescent="0.3">
      <c r="E71" s="270" t="str">
        <f t="shared" si="0"/>
        <v/>
      </c>
      <c r="G71" s="270" t="str">
        <f t="shared" si="0"/>
        <v/>
      </c>
      <c r="I71" s="270" t="str">
        <f t="shared" si="1"/>
        <v/>
      </c>
      <c r="K71" s="270" t="str">
        <f t="shared" si="2"/>
        <v/>
      </c>
      <c r="M71" s="270" t="str">
        <f t="shared" si="3"/>
        <v/>
      </c>
      <c r="O71" s="270" t="str">
        <f t="shared" si="4"/>
        <v/>
      </c>
      <c r="Q71" s="270" t="str">
        <f t="shared" si="5"/>
        <v/>
      </c>
      <c r="S71" s="270" t="str">
        <f t="shared" si="6"/>
        <v/>
      </c>
      <c r="U71" s="270" t="str">
        <f t="shared" si="7"/>
        <v/>
      </c>
      <c r="W71" s="270" t="str">
        <f t="shared" si="8"/>
        <v/>
      </c>
      <c r="Y71" s="270" t="str">
        <f t="shared" si="9"/>
        <v/>
      </c>
      <c r="AA71" s="270" t="str">
        <f t="shared" si="10"/>
        <v/>
      </c>
      <c r="AC71" s="270" t="str">
        <f t="shared" si="11"/>
        <v/>
      </c>
      <c r="AE71" s="270" t="str">
        <f t="shared" si="12"/>
        <v/>
      </c>
      <c r="AG71" s="270" t="str">
        <f t="shared" si="13"/>
        <v/>
      </c>
      <c r="AI71" s="270" t="str">
        <f t="shared" si="14"/>
        <v/>
      </c>
      <c r="AK71" s="270" t="str">
        <f t="shared" si="15"/>
        <v/>
      </c>
      <c r="AM71" s="270" t="str">
        <f t="shared" si="16"/>
        <v/>
      </c>
      <c r="AO71" s="270" t="str">
        <f t="shared" si="17"/>
        <v/>
      </c>
      <c r="AQ71" s="270" t="str">
        <f t="shared" si="18"/>
        <v/>
      </c>
    </row>
    <row r="72" spans="5:43" x14ac:dyDescent="0.3">
      <c r="E72" s="270" t="str">
        <f t="shared" si="0"/>
        <v/>
      </c>
      <c r="G72" s="270" t="str">
        <f t="shared" si="0"/>
        <v/>
      </c>
      <c r="I72" s="270" t="str">
        <f t="shared" si="1"/>
        <v/>
      </c>
      <c r="K72" s="270" t="str">
        <f t="shared" si="2"/>
        <v/>
      </c>
      <c r="M72" s="270" t="str">
        <f t="shared" si="3"/>
        <v/>
      </c>
      <c r="O72" s="270" t="str">
        <f t="shared" si="4"/>
        <v/>
      </c>
      <c r="Q72" s="270" t="str">
        <f t="shared" si="5"/>
        <v/>
      </c>
      <c r="S72" s="270" t="str">
        <f t="shared" si="6"/>
        <v/>
      </c>
      <c r="U72" s="270" t="str">
        <f t="shared" si="7"/>
        <v/>
      </c>
      <c r="W72" s="270" t="str">
        <f t="shared" si="8"/>
        <v/>
      </c>
      <c r="Y72" s="270" t="str">
        <f t="shared" si="9"/>
        <v/>
      </c>
      <c r="AA72" s="270" t="str">
        <f t="shared" si="10"/>
        <v/>
      </c>
      <c r="AC72" s="270" t="str">
        <f t="shared" si="11"/>
        <v/>
      </c>
      <c r="AE72" s="270" t="str">
        <f t="shared" si="12"/>
        <v/>
      </c>
      <c r="AG72" s="270" t="str">
        <f t="shared" si="13"/>
        <v/>
      </c>
      <c r="AI72" s="270" t="str">
        <f t="shared" si="14"/>
        <v/>
      </c>
      <c r="AK72" s="270" t="str">
        <f t="shared" si="15"/>
        <v/>
      </c>
      <c r="AM72" s="270" t="str">
        <f t="shared" si="16"/>
        <v/>
      </c>
      <c r="AO72" s="270" t="str">
        <f t="shared" si="17"/>
        <v/>
      </c>
      <c r="AQ72" s="270" t="str">
        <f t="shared" si="18"/>
        <v/>
      </c>
    </row>
    <row r="73" spans="5:43" x14ac:dyDescent="0.3">
      <c r="E73" s="270" t="str">
        <f t="shared" si="0"/>
        <v/>
      </c>
      <c r="G73" s="270" t="str">
        <f t="shared" si="0"/>
        <v/>
      </c>
      <c r="I73" s="270" t="str">
        <f t="shared" si="1"/>
        <v/>
      </c>
      <c r="K73" s="270" t="str">
        <f t="shared" si="2"/>
        <v/>
      </c>
      <c r="M73" s="270" t="str">
        <f t="shared" si="3"/>
        <v/>
      </c>
      <c r="O73" s="270" t="str">
        <f t="shared" si="4"/>
        <v/>
      </c>
      <c r="Q73" s="270" t="str">
        <f t="shared" si="5"/>
        <v/>
      </c>
      <c r="S73" s="270" t="str">
        <f t="shared" si="6"/>
        <v/>
      </c>
      <c r="U73" s="270" t="str">
        <f t="shared" si="7"/>
        <v/>
      </c>
      <c r="W73" s="270" t="str">
        <f t="shared" si="8"/>
        <v/>
      </c>
      <c r="Y73" s="270" t="str">
        <f t="shared" si="9"/>
        <v/>
      </c>
      <c r="AA73" s="270" t="str">
        <f t="shared" si="10"/>
        <v/>
      </c>
      <c r="AC73" s="270" t="str">
        <f t="shared" si="11"/>
        <v/>
      </c>
      <c r="AE73" s="270" t="str">
        <f t="shared" si="12"/>
        <v/>
      </c>
      <c r="AG73" s="270" t="str">
        <f t="shared" si="13"/>
        <v/>
      </c>
      <c r="AI73" s="270" t="str">
        <f t="shared" si="14"/>
        <v/>
      </c>
      <c r="AK73" s="270" t="str">
        <f t="shared" si="15"/>
        <v/>
      </c>
      <c r="AM73" s="270" t="str">
        <f t="shared" si="16"/>
        <v/>
      </c>
      <c r="AO73" s="270" t="str">
        <f t="shared" si="17"/>
        <v/>
      </c>
      <c r="AQ73" s="270" t="str">
        <f t="shared" si="18"/>
        <v/>
      </c>
    </row>
    <row r="74" spans="5:43" x14ac:dyDescent="0.3">
      <c r="E74" s="270" t="str">
        <f t="shared" si="0"/>
        <v/>
      </c>
      <c r="G74" s="270" t="str">
        <f t="shared" si="0"/>
        <v/>
      </c>
      <c r="I74" s="270" t="str">
        <f t="shared" si="1"/>
        <v/>
      </c>
      <c r="K74" s="270" t="str">
        <f t="shared" si="2"/>
        <v/>
      </c>
      <c r="M74" s="270" t="str">
        <f t="shared" si="3"/>
        <v/>
      </c>
      <c r="O74" s="270" t="str">
        <f t="shared" si="4"/>
        <v/>
      </c>
      <c r="Q74" s="270" t="str">
        <f t="shared" si="5"/>
        <v/>
      </c>
      <c r="S74" s="270" t="str">
        <f t="shared" si="6"/>
        <v/>
      </c>
      <c r="U74" s="270" t="str">
        <f t="shared" si="7"/>
        <v/>
      </c>
      <c r="W74" s="270" t="str">
        <f t="shared" si="8"/>
        <v/>
      </c>
      <c r="Y74" s="270" t="str">
        <f t="shared" si="9"/>
        <v/>
      </c>
      <c r="AA74" s="270" t="str">
        <f t="shared" si="10"/>
        <v/>
      </c>
      <c r="AC74" s="270" t="str">
        <f t="shared" si="11"/>
        <v/>
      </c>
      <c r="AE74" s="270" t="str">
        <f t="shared" si="12"/>
        <v/>
      </c>
      <c r="AG74" s="270" t="str">
        <f t="shared" si="13"/>
        <v/>
      </c>
      <c r="AI74" s="270" t="str">
        <f t="shared" si="14"/>
        <v/>
      </c>
      <c r="AK74" s="270" t="str">
        <f t="shared" si="15"/>
        <v/>
      </c>
      <c r="AM74" s="270" t="str">
        <f t="shared" si="16"/>
        <v/>
      </c>
      <c r="AO74" s="270" t="str">
        <f t="shared" si="17"/>
        <v/>
      </c>
      <c r="AQ74" s="270" t="str">
        <f t="shared" si="18"/>
        <v/>
      </c>
    </row>
    <row r="75" spans="5:43" x14ac:dyDescent="0.3">
      <c r="E75" s="270" t="str">
        <f t="shared" si="0"/>
        <v/>
      </c>
      <c r="G75" s="270" t="str">
        <f t="shared" si="0"/>
        <v/>
      </c>
      <c r="I75" s="270" t="str">
        <f t="shared" si="1"/>
        <v/>
      </c>
      <c r="K75" s="270" t="str">
        <f t="shared" si="2"/>
        <v/>
      </c>
      <c r="M75" s="270" t="str">
        <f t="shared" si="3"/>
        <v/>
      </c>
      <c r="O75" s="270" t="str">
        <f t="shared" si="4"/>
        <v/>
      </c>
      <c r="Q75" s="270" t="str">
        <f t="shared" si="5"/>
        <v/>
      </c>
      <c r="S75" s="270" t="str">
        <f t="shared" si="6"/>
        <v/>
      </c>
      <c r="U75" s="270" t="str">
        <f t="shared" si="7"/>
        <v/>
      </c>
      <c r="W75" s="270" t="str">
        <f t="shared" si="8"/>
        <v/>
      </c>
      <c r="Y75" s="270" t="str">
        <f t="shared" si="9"/>
        <v/>
      </c>
      <c r="AA75" s="270" t="str">
        <f t="shared" si="10"/>
        <v/>
      </c>
      <c r="AC75" s="270" t="str">
        <f t="shared" si="11"/>
        <v/>
      </c>
      <c r="AE75" s="270" t="str">
        <f t="shared" si="12"/>
        <v/>
      </c>
      <c r="AG75" s="270" t="str">
        <f t="shared" si="13"/>
        <v/>
      </c>
      <c r="AI75" s="270" t="str">
        <f t="shared" si="14"/>
        <v/>
      </c>
      <c r="AK75" s="270" t="str">
        <f t="shared" si="15"/>
        <v/>
      </c>
      <c r="AM75" s="270" t="str">
        <f t="shared" si="16"/>
        <v/>
      </c>
      <c r="AO75" s="270" t="str">
        <f t="shared" si="17"/>
        <v/>
      </c>
      <c r="AQ75" s="270" t="str">
        <f t="shared" si="18"/>
        <v/>
      </c>
    </row>
    <row r="76" spans="5:43" x14ac:dyDescent="0.3">
      <c r="E76" s="270" t="str">
        <f t="shared" si="0"/>
        <v/>
      </c>
      <c r="G76" s="270" t="str">
        <f t="shared" si="0"/>
        <v/>
      </c>
      <c r="I76" s="270" t="str">
        <f t="shared" si="1"/>
        <v/>
      </c>
      <c r="K76" s="270" t="str">
        <f t="shared" si="2"/>
        <v/>
      </c>
      <c r="M76" s="270" t="str">
        <f t="shared" si="3"/>
        <v/>
      </c>
      <c r="O76" s="270" t="str">
        <f t="shared" si="4"/>
        <v/>
      </c>
      <c r="Q76" s="270" t="str">
        <f t="shared" si="5"/>
        <v/>
      </c>
      <c r="S76" s="270" t="str">
        <f t="shared" si="6"/>
        <v/>
      </c>
      <c r="U76" s="270" t="str">
        <f t="shared" si="7"/>
        <v/>
      </c>
      <c r="W76" s="270" t="str">
        <f t="shared" si="8"/>
        <v/>
      </c>
      <c r="Y76" s="270" t="str">
        <f t="shared" si="9"/>
        <v/>
      </c>
      <c r="AA76" s="270" t="str">
        <f t="shared" si="10"/>
        <v/>
      </c>
      <c r="AC76" s="270" t="str">
        <f t="shared" si="11"/>
        <v/>
      </c>
      <c r="AE76" s="270" t="str">
        <f t="shared" si="12"/>
        <v/>
      </c>
      <c r="AG76" s="270" t="str">
        <f t="shared" si="13"/>
        <v/>
      </c>
      <c r="AI76" s="270" t="str">
        <f t="shared" si="14"/>
        <v/>
      </c>
      <c r="AK76" s="270" t="str">
        <f t="shared" si="15"/>
        <v/>
      </c>
      <c r="AM76" s="270" t="str">
        <f t="shared" si="16"/>
        <v/>
      </c>
      <c r="AO76" s="270" t="str">
        <f t="shared" si="17"/>
        <v/>
      </c>
      <c r="AQ76" s="270" t="str">
        <f t="shared" si="18"/>
        <v/>
      </c>
    </row>
    <row r="77" spans="5:43" x14ac:dyDescent="0.3">
      <c r="E77" s="270" t="str">
        <f t="shared" ref="E77:G140" si="20">IF(OR($B77=0,D77=0),"",D77/$B77)</f>
        <v/>
      </c>
      <c r="G77" s="270" t="str">
        <f t="shared" si="20"/>
        <v/>
      </c>
      <c r="I77" s="270" t="str">
        <f t="shared" ref="I77:I140" si="21">IF(OR($B77=0,H77=0),"",H77/$B77)</f>
        <v/>
      </c>
      <c r="K77" s="270" t="str">
        <f t="shared" ref="K77:K140" si="22">IF(OR($B77=0,J77=0),"",J77/$B77)</f>
        <v/>
      </c>
      <c r="M77" s="270" t="str">
        <f t="shared" ref="M77:M140" si="23">IF(OR($B77=0,L77=0),"",L77/$B77)</f>
        <v/>
      </c>
      <c r="O77" s="270" t="str">
        <f t="shared" ref="O77:O140" si="24">IF(OR($B77=0,N77=0),"",N77/$B77)</f>
        <v/>
      </c>
      <c r="Q77" s="270" t="str">
        <f t="shared" ref="Q77:Q140" si="25">IF(OR($B77=0,P77=0),"",P77/$B77)</f>
        <v/>
      </c>
      <c r="S77" s="270" t="str">
        <f t="shared" ref="S77:S140" si="26">IF(OR($B77=0,R77=0),"",R77/$B77)</f>
        <v/>
      </c>
      <c r="U77" s="270" t="str">
        <f t="shared" ref="U77:U140" si="27">IF(OR($B77=0,T77=0),"",T77/$B77)</f>
        <v/>
      </c>
      <c r="W77" s="270" t="str">
        <f t="shared" ref="W77:W140" si="28">IF(OR($B77=0,V77=0),"",V77/$B77)</f>
        <v/>
      </c>
      <c r="Y77" s="270" t="str">
        <f t="shared" ref="Y77:Y140" si="29">IF(OR($B77=0,X77=0),"",X77/$B77)</f>
        <v/>
      </c>
      <c r="AA77" s="270" t="str">
        <f t="shared" ref="AA77:AA140" si="30">IF(OR($B77=0,Z77=0),"",Z77/$B77)</f>
        <v/>
      </c>
      <c r="AC77" s="270" t="str">
        <f t="shared" ref="AC77:AC140" si="31">IF(OR($B77=0,AB77=0),"",AB77/$B77)</f>
        <v/>
      </c>
      <c r="AE77" s="270" t="str">
        <f t="shared" ref="AE77:AE140" si="32">IF(OR($B77=0,AD77=0),"",AD77/$B77)</f>
        <v/>
      </c>
      <c r="AG77" s="270" t="str">
        <f t="shared" ref="AG77:AG140" si="33">IF(OR($B77=0,AF77=0),"",AF77/$B77)</f>
        <v/>
      </c>
      <c r="AI77" s="270" t="str">
        <f t="shared" ref="AI77:AI140" si="34">IF(OR($B77=0,AH77=0),"",AH77/$B77)</f>
        <v/>
      </c>
      <c r="AK77" s="270" t="str">
        <f t="shared" ref="AK77:AK140" si="35">IF(OR($B77=0,AJ77=0),"",AJ77/$B77)</f>
        <v/>
      </c>
      <c r="AM77" s="270" t="str">
        <f t="shared" ref="AM77:AM140" si="36">IF(OR($B77=0,AL77=0),"",AL77/$B77)</f>
        <v/>
      </c>
      <c r="AO77" s="270" t="str">
        <f t="shared" ref="AO77:AO140" si="37">IF(OR($B77=0,AN77=0),"",AN77/$B77)</f>
        <v/>
      </c>
      <c r="AQ77" s="270" t="str">
        <f t="shared" ref="AQ77:AQ140" si="38">IF(OR($B77=0,AP77=0),"",AP77/$B77)</f>
        <v/>
      </c>
    </row>
    <row r="78" spans="5:43" x14ac:dyDescent="0.3">
      <c r="E78" s="270" t="str">
        <f t="shared" si="20"/>
        <v/>
      </c>
      <c r="G78" s="270" t="str">
        <f t="shared" si="20"/>
        <v/>
      </c>
      <c r="I78" s="270" t="str">
        <f t="shared" si="21"/>
        <v/>
      </c>
      <c r="K78" s="270" t="str">
        <f t="shared" si="22"/>
        <v/>
      </c>
      <c r="M78" s="270" t="str">
        <f t="shared" si="23"/>
        <v/>
      </c>
      <c r="O78" s="270" t="str">
        <f t="shared" si="24"/>
        <v/>
      </c>
      <c r="Q78" s="270" t="str">
        <f t="shared" si="25"/>
        <v/>
      </c>
      <c r="S78" s="270" t="str">
        <f t="shared" si="26"/>
        <v/>
      </c>
      <c r="U78" s="270" t="str">
        <f t="shared" si="27"/>
        <v/>
      </c>
      <c r="W78" s="270" t="str">
        <f t="shared" si="28"/>
        <v/>
      </c>
      <c r="Y78" s="270" t="str">
        <f t="shared" si="29"/>
        <v/>
      </c>
      <c r="AA78" s="270" t="str">
        <f t="shared" si="30"/>
        <v/>
      </c>
      <c r="AC78" s="270" t="str">
        <f t="shared" si="31"/>
        <v/>
      </c>
      <c r="AE78" s="270" t="str">
        <f t="shared" si="32"/>
        <v/>
      </c>
      <c r="AG78" s="270" t="str">
        <f t="shared" si="33"/>
        <v/>
      </c>
      <c r="AI78" s="270" t="str">
        <f t="shared" si="34"/>
        <v/>
      </c>
      <c r="AK78" s="270" t="str">
        <f t="shared" si="35"/>
        <v/>
      </c>
      <c r="AM78" s="270" t="str">
        <f t="shared" si="36"/>
        <v/>
      </c>
      <c r="AO78" s="270" t="str">
        <f t="shared" si="37"/>
        <v/>
      </c>
      <c r="AQ78" s="270" t="str">
        <f t="shared" si="38"/>
        <v/>
      </c>
    </row>
    <row r="79" spans="5:43" x14ac:dyDescent="0.3">
      <c r="E79" s="270" t="str">
        <f t="shared" si="20"/>
        <v/>
      </c>
      <c r="G79" s="270" t="str">
        <f t="shared" si="20"/>
        <v/>
      </c>
      <c r="I79" s="270" t="str">
        <f t="shared" si="21"/>
        <v/>
      </c>
      <c r="K79" s="270" t="str">
        <f t="shared" si="22"/>
        <v/>
      </c>
      <c r="M79" s="270" t="str">
        <f t="shared" si="23"/>
        <v/>
      </c>
      <c r="O79" s="270" t="str">
        <f t="shared" si="24"/>
        <v/>
      </c>
      <c r="Q79" s="270" t="str">
        <f t="shared" si="25"/>
        <v/>
      </c>
      <c r="S79" s="270" t="str">
        <f t="shared" si="26"/>
        <v/>
      </c>
      <c r="U79" s="270" t="str">
        <f t="shared" si="27"/>
        <v/>
      </c>
      <c r="W79" s="270" t="str">
        <f t="shared" si="28"/>
        <v/>
      </c>
      <c r="Y79" s="270" t="str">
        <f t="shared" si="29"/>
        <v/>
      </c>
      <c r="AA79" s="270" t="str">
        <f t="shared" si="30"/>
        <v/>
      </c>
      <c r="AC79" s="270" t="str">
        <f t="shared" si="31"/>
        <v/>
      </c>
      <c r="AE79" s="270" t="str">
        <f t="shared" si="32"/>
        <v/>
      </c>
      <c r="AG79" s="270" t="str">
        <f t="shared" si="33"/>
        <v/>
      </c>
      <c r="AI79" s="270" t="str">
        <f t="shared" si="34"/>
        <v/>
      </c>
      <c r="AK79" s="270" t="str">
        <f t="shared" si="35"/>
        <v/>
      </c>
      <c r="AM79" s="270" t="str">
        <f t="shared" si="36"/>
        <v/>
      </c>
      <c r="AO79" s="270" t="str">
        <f t="shared" si="37"/>
        <v/>
      </c>
      <c r="AQ79" s="270" t="str">
        <f t="shared" si="38"/>
        <v/>
      </c>
    </row>
    <row r="80" spans="5:43" x14ac:dyDescent="0.3">
      <c r="E80" s="270" t="str">
        <f t="shared" si="20"/>
        <v/>
      </c>
      <c r="G80" s="270" t="str">
        <f t="shared" si="20"/>
        <v/>
      </c>
      <c r="I80" s="270" t="str">
        <f t="shared" si="21"/>
        <v/>
      </c>
      <c r="K80" s="270" t="str">
        <f t="shared" si="22"/>
        <v/>
      </c>
      <c r="M80" s="270" t="str">
        <f t="shared" si="23"/>
        <v/>
      </c>
      <c r="O80" s="270" t="str">
        <f t="shared" si="24"/>
        <v/>
      </c>
      <c r="Q80" s="270" t="str">
        <f t="shared" si="25"/>
        <v/>
      </c>
      <c r="S80" s="270" t="str">
        <f t="shared" si="26"/>
        <v/>
      </c>
      <c r="U80" s="270" t="str">
        <f t="shared" si="27"/>
        <v/>
      </c>
      <c r="W80" s="270" t="str">
        <f t="shared" si="28"/>
        <v/>
      </c>
      <c r="Y80" s="270" t="str">
        <f t="shared" si="29"/>
        <v/>
      </c>
      <c r="AA80" s="270" t="str">
        <f t="shared" si="30"/>
        <v/>
      </c>
      <c r="AC80" s="270" t="str">
        <f t="shared" si="31"/>
        <v/>
      </c>
      <c r="AE80" s="270" t="str">
        <f t="shared" si="32"/>
        <v/>
      </c>
      <c r="AG80" s="270" t="str">
        <f t="shared" si="33"/>
        <v/>
      </c>
      <c r="AI80" s="270" t="str">
        <f t="shared" si="34"/>
        <v/>
      </c>
      <c r="AK80" s="270" t="str">
        <f t="shared" si="35"/>
        <v/>
      </c>
      <c r="AM80" s="270" t="str">
        <f t="shared" si="36"/>
        <v/>
      </c>
      <c r="AO80" s="270" t="str">
        <f t="shared" si="37"/>
        <v/>
      </c>
      <c r="AQ80" s="270" t="str">
        <f t="shared" si="38"/>
        <v/>
      </c>
    </row>
    <row r="81" spans="5:43" x14ac:dyDescent="0.3">
      <c r="E81" s="270" t="str">
        <f t="shared" si="20"/>
        <v/>
      </c>
      <c r="G81" s="270" t="str">
        <f t="shared" si="20"/>
        <v/>
      </c>
      <c r="I81" s="270" t="str">
        <f t="shared" si="21"/>
        <v/>
      </c>
      <c r="K81" s="270" t="str">
        <f t="shared" si="22"/>
        <v/>
      </c>
      <c r="M81" s="270" t="str">
        <f t="shared" si="23"/>
        <v/>
      </c>
      <c r="O81" s="270" t="str">
        <f t="shared" si="24"/>
        <v/>
      </c>
      <c r="Q81" s="270" t="str">
        <f t="shared" si="25"/>
        <v/>
      </c>
      <c r="S81" s="270" t="str">
        <f t="shared" si="26"/>
        <v/>
      </c>
      <c r="U81" s="270" t="str">
        <f t="shared" si="27"/>
        <v/>
      </c>
      <c r="W81" s="270" t="str">
        <f t="shared" si="28"/>
        <v/>
      </c>
      <c r="Y81" s="270" t="str">
        <f t="shared" si="29"/>
        <v/>
      </c>
      <c r="AA81" s="270" t="str">
        <f t="shared" si="30"/>
        <v/>
      </c>
      <c r="AC81" s="270" t="str">
        <f t="shared" si="31"/>
        <v/>
      </c>
      <c r="AE81" s="270" t="str">
        <f t="shared" si="32"/>
        <v/>
      </c>
      <c r="AG81" s="270" t="str">
        <f t="shared" si="33"/>
        <v/>
      </c>
      <c r="AI81" s="270" t="str">
        <f t="shared" si="34"/>
        <v/>
      </c>
      <c r="AK81" s="270" t="str">
        <f t="shared" si="35"/>
        <v/>
      </c>
      <c r="AM81" s="270" t="str">
        <f t="shared" si="36"/>
        <v/>
      </c>
      <c r="AO81" s="270" t="str">
        <f t="shared" si="37"/>
        <v/>
      </c>
      <c r="AQ81" s="270" t="str">
        <f t="shared" si="38"/>
        <v/>
      </c>
    </row>
    <row r="82" spans="5:43" x14ac:dyDescent="0.3">
      <c r="E82" s="270" t="str">
        <f t="shared" si="20"/>
        <v/>
      </c>
      <c r="G82" s="270" t="str">
        <f t="shared" si="20"/>
        <v/>
      </c>
      <c r="I82" s="270" t="str">
        <f t="shared" si="21"/>
        <v/>
      </c>
      <c r="K82" s="270" t="str">
        <f t="shared" si="22"/>
        <v/>
      </c>
      <c r="M82" s="270" t="str">
        <f t="shared" si="23"/>
        <v/>
      </c>
      <c r="O82" s="270" t="str">
        <f t="shared" si="24"/>
        <v/>
      </c>
      <c r="Q82" s="270" t="str">
        <f t="shared" si="25"/>
        <v/>
      </c>
      <c r="S82" s="270" t="str">
        <f t="shared" si="26"/>
        <v/>
      </c>
      <c r="U82" s="270" t="str">
        <f t="shared" si="27"/>
        <v/>
      </c>
      <c r="W82" s="270" t="str">
        <f t="shared" si="28"/>
        <v/>
      </c>
      <c r="Y82" s="270" t="str">
        <f t="shared" si="29"/>
        <v/>
      </c>
      <c r="AA82" s="270" t="str">
        <f t="shared" si="30"/>
        <v/>
      </c>
      <c r="AC82" s="270" t="str">
        <f t="shared" si="31"/>
        <v/>
      </c>
      <c r="AE82" s="270" t="str">
        <f t="shared" si="32"/>
        <v/>
      </c>
      <c r="AG82" s="270" t="str">
        <f t="shared" si="33"/>
        <v/>
      </c>
      <c r="AI82" s="270" t="str">
        <f t="shared" si="34"/>
        <v/>
      </c>
      <c r="AK82" s="270" t="str">
        <f t="shared" si="35"/>
        <v/>
      </c>
      <c r="AM82" s="270" t="str">
        <f t="shared" si="36"/>
        <v/>
      </c>
      <c r="AO82" s="270" t="str">
        <f t="shared" si="37"/>
        <v/>
      </c>
      <c r="AQ82" s="270" t="str">
        <f t="shared" si="38"/>
        <v/>
      </c>
    </row>
    <row r="83" spans="5:43" x14ac:dyDescent="0.3">
      <c r="E83" s="270" t="str">
        <f t="shared" si="20"/>
        <v/>
      </c>
      <c r="G83" s="270" t="str">
        <f t="shared" si="20"/>
        <v/>
      </c>
      <c r="I83" s="270" t="str">
        <f t="shared" si="21"/>
        <v/>
      </c>
      <c r="K83" s="270" t="str">
        <f t="shared" si="22"/>
        <v/>
      </c>
      <c r="M83" s="270" t="str">
        <f t="shared" si="23"/>
        <v/>
      </c>
      <c r="O83" s="270" t="str">
        <f t="shared" si="24"/>
        <v/>
      </c>
      <c r="Q83" s="270" t="str">
        <f t="shared" si="25"/>
        <v/>
      </c>
      <c r="S83" s="270" t="str">
        <f t="shared" si="26"/>
        <v/>
      </c>
      <c r="U83" s="270" t="str">
        <f t="shared" si="27"/>
        <v/>
      </c>
      <c r="W83" s="270" t="str">
        <f t="shared" si="28"/>
        <v/>
      </c>
      <c r="Y83" s="270" t="str">
        <f t="shared" si="29"/>
        <v/>
      </c>
      <c r="AA83" s="270" t="str">
        <f t="shared" si="30"/>
        <v/>
      </c>
      <c r="AC83" s="270" t="str">
        <f t="shared" si="31"/>
        <v/>
      </c>
      <c r="AE83" s="270" t="str">
        <f t="shared" si="32"/>
        <v/>
      </c>
      <c r="AG83" s="270" t="str">
        <f t="shared" si="33"/>
        <v/>
      </c>
      <c r="AI83" s="270" t="str">
        <f t="shared" si="34"/>
        <v/>
      </c>
      <c r="AK83" s="270" t="str">
        <f t="shared" si="35"/>
        <v/>
      </c>
      <c r="AM83" s="270" t="str">
        <f t="shared" si="36"/>
        <v/>
      </c>
      <c r="AO83" s="270" t="str">
        <f t="shared" si="37"/>
        <v/>
      </c>
      <c r="AQ83" s="270" t="str">
        <f t="shared" si="38"/>
        <v/>
      </c>
    </row>
    <row r="84" spans="5:43" x14ac:dyDescent="0.3">
      <c r="E84" s="270" t="str">
        <f t="shared" si="20"/>
        <v/>
      </c>
      <c r="G84" s="270" t="str">
        <f t="shared" si="20"/>
        <v/>
      </c>
      <c r="I84" s="270" t="str">
        <f t="shared" si="21"/>
        <v/>
      </c>
      <c r="K84" s="270" t="str">
        <f t="shared" si="22"/>
        <v/>
      </c>
      <c r="M84" s="270" t="str">
        <f t="shared" si="23"/>
        <v/>
      </c>
      <c r="O84" s="270" t="str">
        <f t="shared" si="24"/>
        <v/>
      </c>
      <c r="Q84" s="270" t="str">
        <f t="shared" si="25"/>
        <v/>
      </c>
      <c r="S84" s="270" t="str">
        <f t="shared" si="26"/>
        <v/>
      </c>
      <c r="U84" s="270" t="str">
        <f t="shared" si="27"/>
        <v/>
      </c>
      <c r="W84" s="270" t="str">
        <f t="shared" si="28"/>
        <v/>
      </c>
      <c r="Y84" s="270" t="str">
        <f t="shared" si="29"/>
        <v/>
      </c>
      <c r="AA84" s="270" t="str">
        <f t="shared" si="30"/>
        <v/>
      </c>
      <c r="AC84" s="270" t="str">
        <f t="shared" si="31"/>
        <v/>
      </c>
      <c r="AE84" s="270" t="str">
        <f t="shared" si="32"/>
        <v/>
      </c>
      <c r="AG84" s="270" t="str">
        <f t="shared" si="33"/>
        <v/>
      </c>
      <c r="AI84" s="270" t="str">
        <f t="shared" si="34"/>
        <v/>
      </c>
      <c r="AK84" s="270" t="str">
        <f t="shared" si="35"/>
        <v/>
      </c>
      <c r="AM84" s="270" t="str">
        <f t="shared" si="36"/>
        <v/>
      </c>
      <c r="AO84" s="270" t="str">
        <f t="shared" si="37"/>
        <v/>
      </c>
      <c r="AQ84" s="270" t="str">
        <f t="shared" si="38"/>
        <v/>
      </c>
    </row>
    <row r="85" spans="5:43" x14ac:dyDescent="0.3">
      <c r="E85" s="270" t="str">
        <f t="shared" si="20"/>
        <v/>
      </c>
      <c r="G85" s="270" t="str">
        <f t="shared" si="20"/>
        <v/>
      </c>
      <c r="I85" s="270" t="str">
        <f t="shared" si="21"/>
        <v/>
      </c>
      <c r="K85" s="270" t="str">
        <f t="shared" si="22"/>
        <v/>
      </c>
      <c r="M85" s="270" t="str">
        <f t="shared" si="23"/>
        <v/>
      </c>
      <c r="O85" s="270" t="str">
        <f t="shared" si="24"/>
        <v/>
      </c>
      <c r="Q85" s="270" t="str">
        <f t="shared" si="25"/>
        <v/>
      </c>
      <c r="S85" s="270" t="str">
        <f t="shared" si="26"/>
        <v/>
      </c>
      <c r="U85" s="270" t="str">
        <f t="shared" si="27"/>
        <v/>
      </c>
      <c r="W85" s="270" t="str">
        <f t="shared" si="28"/>
        <v/>
      </c>
      <c r="Y85" s="270" t="str">
        <f t="shared" si="29"/>
        <v/>
      </c>
      <c r="AA85" s="270" t="str">
        <f t="shared" si="30"/>
        <v/>
      </c>
      <c r="AC85" s="270" t="str">
        <f t="shared" si="31"/>
        <v/>
      </c>
      <c r="AE85" s="270" t="str">
        <f t="shared" si="32"/>
        <v/>
      </c>
      <c r="AG85" s="270" t="str">
        <f t="shared" si="33"/>
        <v/>
      </c>
      <c r="AI85" s="270" t="str">
        <f t="shared" si="34"/>
        <v/>
      </c>
      <c r="AK85" s="270" t="str">
        <f t="shared" si="35"/>
        <v/>
      </c>
      <c r="AM85" s="270" t="str">
        <f t="shared" si="36"/>
        <v/>
      </c>
      <c r="AO85" s="270" t="str">
        <f t="shared" si="37"/>
        <v/>
      </c>
      <c r="AQ85" s="270" t="str">
        <f t="shared" si="38"/>
        <v/>
      </c>
    </row>
    <row r="86" spans="5:43" x14ac:dyDescent="0.3">
      <c r="E86" s="270" t="str">
        <f t="shared" si="20"/>
        <v/>
      </c>
      <c r="G86" s="270" t="str">
        <f t="shared" si="20"/>
        <v/>
      </c>
      <c r="I86" s="270" t="str">
        <f t="shared" si="21"/>
        <v/>
      </c>
      <c r="K86" s="270" t="str">
        <f t="shared" si="22"/>
        <v/>
      </c>
      <c r="M86" s="270" t="str">
        <f t="shared" si="23"/>
        <v/>
      </c>
      <c r="O86" s="270" t="str">
        <f t="shared" si="24"/>
        <v/>
      </c>
      <c r="Q86" s="270" t="str">
        <f t="shared" si="25"/>
        <v/>
      </c>
      <c r="S86" s="270" t="str">
        <f t="shared" si="26"/>
        <v/>
      </c>
      <c r="U86" s="270" t="str">
        <f t="shared" si="27"/>
        <v/>
      </c>
      <c r="W86" s="270" t="str">
        <f t="shared" si="28"/>
        <v/>
      </c>
      <c r="Y86" s="270" t="str">
        <f t="shared" si="29"/>
        <v/>
      </c>
      <c r="AA86" s="270" t="str">
        <f t="shared" si="30"/>
        <v/>
      </c>
      <c r="AC86" s="270" t="str">
        <f t="shared" si="31"/>
        <v/>
      </c>
      <c r="AE86" s="270" t="str">
        <f t="shared" si="32"/>
        <v/>
      </c>
      <c r="AG86" s="270" t="str">
        <f t="shared" si="33"/>
        <v/>
      </c>
      <c r="AI86" s="270" t="str">
        <f t="shared" si="34"/>
        <v/>
      </c>
      <c r="AK86" s="270" t="str">
        <f t="shared" si="35"/>
        <v/>
      </c>
      <c r="AM86" s="270" t="str">
        <f t="shared" si="36"/>
        <v/>
      </c>
      <c r="AO86" s="270" t="str">
        <f t="shared" si="37"/>
        <v/>
      </c>
      <c r="AQ86" s="270" t="str">
        <f t="shared" si="38"/>
        <v/>
      </c>
    </row>
    <row r="87" spans="5:43" x14ac:dyDescent="0.3">
      <c r="E87" s="270" t="str">
        <f t="shared" si="20"/>
        <v/>
      </c>
      <c r="G87" s="270" t="str">
        <f t="shared" si="20"/>
        <v/>
      </c>
      <c r="I87" s="270" t="str">
        <f t="shared" si="21"/>
        <v/>
      </c>
      <c r="K87" s="270" t="str">
        <f t="shared" si="22"/>
        <v/>
      </c>
      <c r="M87" s="270" t="str">
        <f t="shared" si="23"/>
        <v/>
      </c>
      <c r="O87" s="270" t="str">
        <f t="shared" si="24"/>
        <v/>
      </c>
      <c r="Q87" s="270" t="str">
        <f t="shared" si="25"/>
        <v/>
      </c>
      <c r="S87" s="270" t="str">
        <f t="shared" si="26"/>
        <v/>
      </c>
      <c r="U87" s="270" t="str">
        <f t="shared" si="27"/>
        <v/>
      </c>
      <c r="W87" s="270" t="str">
        <f t="shared" si="28"/>
        <v/>
      </c>
      <c r="Y87" s="270" t="str">
        <f t="shared" si="29"/>
        <v/>
      </c>
      <c r="AA87" s="270" t="str">
        <f t="shared" si="30"/>
        <v/>
      </c>
      <c r="AC87" s="270" t="str">
        <f t="shared" si="31"/>
        <v/>
      </c>
      <c r="AE87" s="270" t="str">
        <f t="shared" si="32"/>
        <v/>
      </c>
      <c r="AG87" s="270" t="str">
        <f t="shared" si="33"/>
        <v/>
      </c>
      <c r="AI87" s="270" t="str">
        <f t="shared" si="34"/>
        <v/>
      </c>
      <c r="AK87" s="270" t="str">
        <f t="shared" si="35"/>
        <v/>
      </c>
      <c r="AM87" s="270" t="str">
        <f t="shared" si="36"/>
        <v/>
      </c>
      <c r="AO87" s="270" t="str">
        <f t="shared" si="37"/>
        <v/>
      </c>
      <c r="AQ87" s="270" t="str">
        <f t="shared" si="38"/>
        <v/>
      </c>
    </row>
    <row r="88" spans="5:43" x14ac:dyDescent="0.3">
      <c r="E88" s="270" t="str">
        <f t="shared" si="20"/>
        <v/>
      </c>
      <c r="G88" s="270" t="str">
        <f t="shared" si="20"/>
        <v/>
      </c>
      <c r="I88" s="270" t="str">
        <f t="shared" si="21"/>
        <v/>
      </c>
      <c r="K88" s="270" t="str">
        <f t="shared" si="22"/>
        <v/>
      </c>
      <c r="M88" s="270" t="str">
        <f t="shared" si="23"/>
        <v/>
      </c>
      <c r="O88" s="270" t="str">
        <f t="shared" si="24"/>
        <v/>
      </c>
      <c r="Q88" s="270" t="str">
        <f t="shared" si="25"/>
        <v/>
      </c>
      <c r="S88" s="270" t="str">
        <f t="shared" si="26"/>
        <v/>
      </c>
      <c r="U88" s="270" t="str">
        <f t="shared" si="27"/>
        <v/>
      </c>
      <c r="W88" s="270" t="str">
        <f t="shared" si="28"/>
        <v/>
      </c>
      <c r="Y88" s="270" t="str">
        <f t="shared" si="29"/>
        <v/>
      </c>
      <c r="AA88" s="270" t="str">
        <f t="shared" si="30"/>
        <v/>
      </c>
      <c r="AC88" s="270" t="str">
        <f t="shared" si="31"/>
        <v/>
      </c>
      <c r="AE88" s="270" t="str">
        <f t="shared" si="32"/>
        <v/>
      </c>
      <c r="AG88" s="270" t="str">
        <f t="shared" si="33"/>
        <v/>
      </c>
      <c r="AI88" s="270" t="str">
        <f t="shared" si="34"/>
        <v/>
      </c>
      <c r="AK88" s="270" t="str">
        <f t="shared" si="35"/>
        <v/>
      </c>
      <c r="AM88" s="270" t="str">
        <f t="shared" si="36"/>
        <v/>
      </c>
      <c r="AO88" s="270" t="str">
        <f t="shared" si="37"/>
        <v/>
      </c>
      <c r="AQ88" s="270" t="str">
        <f t="shared" si="38"/>
        <v/>
      </c>
    </row>
    <row r="89" spans="5:43" x14ac:dyDescent="0.3">
      <c r="E89" s="270" t="str">
        <f t="shared" si="20"/>
        <v/>
      </c>
      <c r="G89" s="270" t="str">
        <f t="shared" si="20"/>
        <v/>
      </c>
      <c r="I89" s="270" t="str">
        <f t="shared" si="21"/>
        <v/>
      </c>
      <c r="K89" s="270" t="str">
        <f t="shared" si="22"/>
        <v/>
      </c>
      <c r="M89" s="270" t="str">
        <f t="shared" si="23"/>
        <v/>
      </c>
      <c r="O89" s="270" t="str">
        <f t="shared" si="24"/>
        <v/>
      </c>
      <c r="Q89" s="270" t="str">
        <f t="shared" si="25"/>
        <v/>
      </c>
      <c r="S89" s="270" t="str">
        <f t="shared" si="26"/>
        <v/>
      </c>
      <c r="U89" s="270" t="str">
        <f t="shared" si="27"/>
        <v/>
      </c>
      <c r="W89" s="270" t="str">
        <f t="shared" si="28"/>
        <v/>
      </c>
      <c r="Y89" s="270" t="str">
        <f t="shared" si="29"/>
        <v/>
      </c>
      <c r="AA89" s="270" t="str">
        <f t="shared" si="30"/>
        <v/>
      </c>
      <c r="AC89" s="270" t="str">
        <f t="shared" si="31"/>
        <v/>
      </c>
      <c r="AE89" s="270" t="str">
        <f t="shared" si="32"/>
        <v/>
      </c>
      <c r="AG89" s="270" t="str">
        <f t="shared" si="33"/>
        <v/>
      </c>
      <c r="AI89" s="270" t="str">
        <f t="shared" si="34"/>
        <v/>
      </c>
      <c r="AK89" s="270" t="str">
        <f t="shared" si="35"/>
        <v/>
      </c>
      <c r="AM89" s="270" t="str">
        <f t="shared" si="36"/>
        <v/>
      </c>
      <c r="AO89" s="270" t="str">
        <f t="shared" si="37"/>
        <v/>
      </c>
      <c r="AQ89" s="270" t="str">
        <f t="shared" si="38"/>
        <v/>
      </c>
    </row>
    <row r="90" spans="5:43" x14ac:dyDescent="0.3">
      <c r="E90" s="270" t="str">
        <f t="shared" si="20"/>
        <v/>
      </c>
      <c r="G90" s="270" t="str">
        <f t="shared" si="20"/>
        <v/>
      </c>
      <c r="I90" s="270" t="str">
        <f t="shared" si="21"/>
        <v/>
      </c>
      <c r="K90" s="270" t="str">
        <f t="shared" si="22"/>
        <v/>
      </c>
      <c r="M90" s="270" t="str">
        <f t="shared" si="23"/>
        <v/>
      </c>
      <c r="O90" s="270" t="str">
        <f t="shared" si="24"/>
        <v/>
      </c>
      <c r="Q90" s="270" t="str">
        <f t="shared" si="25"/>
        <v/>
      </c>
      <c r="S90" s="270" t="str">
        <f t="shared" si="26"/>
        <v/>
      </c>
      <c r="U90" s="270" t="str">
        <f t="shared" si="27"/>
        <v/>
      </c>
      <c r="W90" s="270" t="str">
        <f t="shared" si="28"/>
        <v/>
      </c>
      <c r="Y90" s="270" t="str">
        <f t="shared" si="29"/>
        <v/>
      </c>
      <c r="AA90" s="270" t="str">
        <f t="shared" si="30"/>
        <v/>
      </c>
      <c r="AC90" s="270" t="str">
        <f t="shared" si="31"/>
        <v/>
      </c>
      <c r="AE90" s="270" t="str">
        <f t="shared" si="32"/>
        <v/>
      </c>
      <c r="AG90" s="270" t="str">
        <f t="shared" si="33"/>
        <v/>
      </c>
      <c r="AI90" s="270" t="str">
        <f t="shared" si="34"/>
        <v/>
      </c>
      <c r="AK90" s="270" t="str">
        <f t="shared" si="35"/>
        <v/>
      </c>
      <c r="AM90" s="270" t="str">
        <f t="shared" si="36"/>
        <v/>
      </c>
      <c r="AO90" s="270" t="str">
        <f t="shared" si="37"/>
        <v/>
      </c>
      <c r="AQ90" s="270" t="str">
        <f t="shared" si="38"/>
        <v/>
      </c>
    </row>
    <row r="91" spans="5:43" x14ac:dyDescent="0.3">
      <c r="E91" s="270" t="str">
        <f t="shared" si="20"/>
        <v/>
      </c>
      <c r="G91" s="270" t="str">
        <f t="shared" si="20"/>
        <v/>
      </c>
      <c r="I91" s="270" t="str">
        <f t="shared" si="21"/>
        <v/>
      </c>
      <c r="K91" s="270" t="str">
        <f t="shared" si="22"/>
        <v/>
      </c>
      <c r="M91" s="270" t="str">
        <f t="shared" si="23"/>
        <v/>
      </c>
      <c r="O91" s="270" t="str">
        <f t="shared" si="24"/>
        <v/>
      </c>
      <c r="Q91" s="270" t="str">
        <f t="shared" si="25"/>
        <v/>
      </c>
      <c r="S91" s="270" t="str">
        <f t="shared" si="26"/>
        <v/>
      </c>
      <c r="U91" s="270" t="str">
        <f t="shared" si="27"/>
        <v/>
      </c>
      <c r="W91" s="270" t="str">
        <f t="shared" si="28"/>
        <v/>
      </c>
      <c r="Y91" s="270" t="str">
        <f t="shared" si="29"/>
        <v/>
      </c>
      <c r="AA91" s="270" t="str">
        <f t="shared" si="30"/>
        <v/>
      </c>
      <c r="AC91" s="270" t="str">
        <f t="shared" si="31"/>
        <v/>
      </c>
      <c r="AE91" s="270" t="str">
        <f t="shared" si="32"/>
        <v/>
      </c>
      <c r="AG91" s="270" t="str">
        <f t="shared" si="33"/>
        <v/>
      </c>
      <c r="AI91" s="270" t="str">
        <f t="shared" si="34"/>
        <v/>
      </c>
      <c r="AK91" s="270" t="str">
        <f t="shared" si="35"/>
        <v/>
      </c>
      <c r="AM91" s="270" t="str">
        <f t="shared" si="36"/>
        <v/>
      </c>
      <c r="AO91" s="270" t="str">
        <f t="shared" si="37"/>
        <v/>
      </c>
      <c r="AQ91" s="270" t="str">
        <f t="shared" si="38"/>
        <v/>
      </c>
    </row>
    <row r="92" spans="5:43" x14ac:dyDescent="0.3">
      <c r="E92" s="270" t="str">
        <f t="shared" si="20"/>
        <v/>
      </c>
      <c r="G92" s="270" t="str">
        <f t="shared" si="20"/>
        <v/>
      </c>
      <c r="I92" s="270" t="str">
        <f t="shared" si="21"/>
        <v/>
      </c>
      <c r="K92" s="270" t="str">
        <f t="shared" si="22"/>
        <v/>
      </c>
      <c r="M92" s="270" t="str">
        <f t="shared" si="23"/>
        <v/>
      </c>
      <c r="O92" s="270" t="str">
        <f t="shared" si="24"/>
        <v/>
      </c>
      <c r="Q92" s="270" t="str">
        <f t="shared" si="25"/>
        <v/>
      </c>
      <c r="S92" s="270" t="str">
        <f t="shared" si="26"/>
        <v/>
      </c>
      <c r="U92" s="270" t="str">
        <f t="shared" si="27"/>
        <v/>
      </c>
      <c r="W92" s="270" t="str">
        <f t="shared" si="28"/>
        <v/>
      </c>
      <c r="Y92" s="270" t="str">
        <f t="shared" si="29"/>
        <v/>
      </c>
      <c r="AA92" s="270" t="str">
        <f t="shared" si="30"/>
        <v/>
      </c>
      <c r="AC92" s="270" t="str">
        <f t="shared" si="31"/>
        <v/>
      </c>
      <c r="AE92" s="270" t="str">
        <f t="shared" si="32"/>
        <v/>
      </c>
      <c r="AG92" s="270" t="str">
        <f t="shared" si="33"/>
        <v/>
      </c>
      <c r="AI92" s="270" t="str">
        <f t="shared" si="34"/>
        <v/>
      </c>
      <c r="AK92" s="270" t="str">
        <f t="shared" si="35"/>
        <v/>
      </c>
      <c r="AM92" s="270" t="str">
        <f t="shared" si="36"/>
        <v/>
      </c>
      <c r="AO92" s="270" t="str">
        <f t="shared" si="37"/>
        <v/>
      </c>
      <c r="AQ92" s="270" t="str">
        <f t="shared" si="38"/>
        <v/>
      </c>
    </row>
    <row r="93" spans="5:43" x14ac:dyDescent="0.3">
      <c r="E93" s="270" t="str">
        <f t="shared" si="20"/>
        <v/>
      </c>
      <c r="G93" s="270" t="str">
        <f t="shared" si="20"/>
        <v/>
      </c>
      <c r="I93" s="270" t="str">
        <f t="shared" si="21"/>
        <v/>
      </c>
      <c r="K93" s="270" t="str">
        <f t="shared" si="22"/>
        <v/>
      </c>
      <c r="M93" s="270" t="str">
        <f t="shared" si="23"/>
        <v/>
      </c>
      <c r="O93" s="270" t="str">
        <f t="shared" si="24"/>
        <v/>
      </c>
      <c r="Q93" s="270" t="str">
        <f t="shared" si="25"/>
        <v/>
      </c>
      <c r="S93" s="270" t="str">
        <f t="shared" si="26"/>
        <v/>
      </c>
      <c r="U93" s="270" t="str">
        <f t="shared" si="27"/>
        <v/>
      </c>
      <c r="W93" s="270" t="str">
        <f t="shared" si="28"/>
        <v/>
      </c>
      <c r="Y93" s="270" t="str">
        <f t="shared" si="29"/>
        <v/>
      </c>
      <c r="AA93" s="270" t="str">
        <f t="shared" si="30"/>
        <v/>
      </c>
      <c r="AC93" s="270" t="str">
        <f t="shared" si="31"/>
        <v/>
      </c>
      <c r="AE93" s="270" t="str">
        <f t="shared" si="32"/>
        <v/>
      </c>
      <c r="AG93" s="270" t="str">
        <f t="shared" si="33"/>
        <v/>
      </c>
      <c r="AI93" s="270" t="str">
        <f t="shared" si="34"/>
        <v/>
      </c>
      <c r="AK93" s="270" t="str">
        <f t="shared" si="35"/>
        <v/>
      </c>
      <c r="AM93" s="270" t="str">
        <f t="shared" si="36"/>
        <v/>
      </c>
      <c r="AO93" s="270" t="str">
        <f t="shared" si="37"/>
        <v/>
      </c>
      <c r="AQ93" s="270" t="str">
        <f t="shared" si="38"/>
        <v/>
      </c>
    </row>
    <row r="94" spans="5:43" x14ac:dyDescent="0.3">
      <c r="E94" s="270" t="str">
        <f t="shared" si="20"/>
        <v/>
      </c>
      <c r="G94" s="270" t="str">
        <f t="shared" si="20"/>
        <v/>
      </c>
      <c r="I94" s="270" t="str">
        <f t="shared" si="21"/>
        <v/>
      </c>
      <c r="K94" s="270" t="str">
        <f t="shared" si="22"/>
        <v/>
      </c>
      <c r="M94" s="270" t="str">
        <f t="shared" si="23"/>
        <v/>
      </c>
      <c r="O94" s="270" t="str">
        <f t="shared" si="24"/>
        <v/>
      </c>
      <c r="Q94" s="270" t="str">
        <f t="shared" si="25"/>
        <v/>
      </c>
      <c r="S94" s="270" t="str">
        <f t="shared" si="26"/>
        <v/>
      </c>
      <c r="U94" s="270" t="str">
        <f t="shared" si="27"/>
        <v/>
      </c>
      <c r="W94" s="270" t="str">
        <f t="shared" si="28"/>
        <v/>
      </c>
      <c r="Y94" s="270" t="str">
        <f t="shared" si="29"/>
        <v/>
      </c>
      <c r="AA94" s="270" t="str">
        <f t="shared" si="30"/>
        <v/>
      </c>
      <c r="AC94" s="270" t="str">
        <f t="shared" si="31"/>
        <v/>
      </c>
      <c r="AE94" s="270" t="str">
        <f t="shared" si="32"/>
        <v/>
      </c>
      <c r="AG94" s="270" t="str">
        <f t="shared" si="33"/>
        <v/>
      </c>
      <c r="AI94" s="270" t="str">
        <f t="shared" si="34"/>
        <v/>
      </c>
      <c r="AK94" s="270" t="str">
        <f t="shared" si="35"/>
        <v/>
      </c>
      <c r="AM94" s="270" t="str">
        <f t="shared" si="36"/>
        <v/>
      </c>
      <c r="AO94" s="270" t="str">
        <f t="shared" si="37"/>
        <v/>
      </c>
      <c r="AQ94" s="270" t="str">
        <f t="shared" si="38"/>
        <v/>
      </c>
    </row>
    <row r="95" spans="5:43" x14ac:dyDescent="0.3">
      <c r="E95" s="270" t="str">
        <f t="shared" si="20"/>
        <v/>
      </c>
      <c r="G95" s="270" t="str">
        <f t="shared" si="20"/>
        <v/>
      </c>
      <c r="I95" s="270" t="str">
        <f t="shared" si="21"/>
        <v/>
      </c>
      <c r="K95" s="270" t="str">
        <f t="shared" si="22"/>
        <v/>
      </c>
      <c r="M95" s="270" t="str">
        <f t="shared" si="23"/>
        <v/>
      </c>
      <c r="O95" s="270" t="str">
        <f t="shared" si="24"/>
        <v/>
      </c>
      <c r="Q95" s="270" t="str">
        <f t="shared" si="25"/>
        <v/>
      </c>
      <c r="S95" s="270" t="str">
        <f t="shared" si="26"/>
        <v/>
      </c>
      <c r="U95" s="270" t="str">
        <f t="shared" si="27"/>
        <v/>
      </c>
      <c r="W95" s="270" t="str">
        <f t="shared" si="28"/>
        <v/>
      </c>
      <c r="Y95" s="270" t="str">
        <f t="shared" si="29"/>
        <v/>
      </c>
      <c r="AA95" s="270" t="str">
        <f t="shared" si="30"/>
        <v/>
      </c>
      <c r="AC95" s="270" t="str">
        <f t="shared" si="31"/>
        <v/>
      </c>
      <c r="AE95" s="270" t="str">
        <f t="shared" si="32"/>
        <v/>
      </c>
      <c r="AG95" s="270" t="str">
        <f t="shared" si="33"/>
        <v/>
      </c>
      <c r="AI95" s="270" t="str">
        <f t="shared" si="34"/>
        <v/>
      </c>
      <c r="AK95" s="270" t="str">
        <f t="shared" si="35"/>
        <v/>
      </c>
      <c r="AM95" s="270" t="str">
        <f t="shared" si="36"/>
        <v/>
      </c>
      <c r="AO95" s="270" t="str">
        <f t="shared" si="37"/>
        <v/>
      </c>
      <c r="AQ95" s="270" t="str">
        <f t="shared" si="38"/>
        <v/>
      </c>
    </row>
    <row r="96" spans="5:43" x14ac:dyDescent="0.3">
      <c r="E96" s="270" t="str">
        <f t="shared" si="20"/>
        <v/>
      </c>
      <c r="G96" s="270" t="str">
        <f t="shared" si="20"/>
        <v/>
      </c>
      <c r="I96" s="270" t="str">
        <f t="shared" si="21"/>
        <v/>
      </c>
      <c r="K96" s="270" t="str">
        <f t="shared" si="22"/>
        <v/>
      </c>
      <c r="M96" s="270" t="str">
        <f t="shared" si="23"/>
        <v/>
      </c>
      <c r="O96" s="270" t="str">
        <f t="shared" si="24"/>
        <v/>
      </c>
      <c r="Q96" s="270" t="str">
        <f t="shared" si="25"/>
        <v/>
      </c>
      <c r="S96" s="270" t="str">
        <f t="shared" si="26"/>
        <v/>
      </c>
      <c r="U96" s="270" t="str">
        <f t="shared" si="27"/>
        <v/>
      </c>
      <c r="W96" s="270" t="str">
        <f t="shared" si="28"/>
        <v/>
      </c>
      <c r="Y96" s="270" t="str">
        <f t="shared" si="29"/>
        <v/>
      </c>
      <c r="AA96" s="270" t="str">
        <f t="shared" si="30"/>
        <v/>
      </c>
      <c r="AC96" s="270" t="str">
        <f t="shared" si="31"/>
        <v/>
      </c>
      <c r="AE96" s="270" t="str">
        <f t="shared" si="32"/>
        <v/>
      </c>
      <c r="AG96" s="270" t="str">
        <f t="shared" si="33"/>
        <v/>
      </c>
      <c r="AI96" s="270" t="str">
        <f t="shared" si="34"/>
        <v/>
      </c>
      <c r="AK96" s="270" t="str">
        <f t="shared" si="35"/>
        <v/>
      </c>
      <c r="AM96" s="270" t="str">
        <f t="shared" si="36"/>
        <v/>
      </c>
      <c r="AO96" s="270" t="str">
        <f t="shared" si="37"/>
        <v/>
      </c>
      <c r="AQ96" s="270" t="str">
        <f t="shared" si="38"/>
        <v/>
      </c>
    </row>
    <row r="97" spans="5:43" x14ac:dyDescent="0.3">
      <c r="E97" s="270" t="str">
        <f t="shared" si="20"/>
        <v/>
      </c>
      <c r="G97" s="270" t="str">
        <f t="shared" si="20"/>
        <v/>
      </c>
      <c r="I97" s="270" t="str">
        <f t="shared" si="21"/>
        <v/>
      </c>
      <c r="K97" s="270" t="str">
        <f t="shared" si="22"/>
        <v/>
      </c>
      <c r="M97" s="270" t="str">
        <f t="shared" si="23"/>
        <v/>
      </c>
      <c r="O97" s="270" t="str">
        <f t="shared" si="24"/>
        <v/>
      </c>
      <c r="Q97" s="270" t="str">
        <f t="shared" si="25"/>
        <v/>
      </c>
      <c r="S97" s="270" t="str">
        <f t="shared" si="26"/>
        <v/>
      </c>
      <c r="U97" s="270" t="str">
        <f t="shared" si="27"/>
        <v/>
      </c>
      <c r="W97" s="270" t="str">
        <f t="shared" si="28"/>
        <v/>
      </c>
      <c r="Y97" s="270" t="str">
        <f t="shared" si="29"/>
        <v/>
      </c>
      <c r="AA97" s="270" t="str">
        <f t="shared" si="30"/>
        <v/>
      </c>
      <c r="AC97" s="270" t="str">
        <f t="shared" si="31"/>
        <v/>
      </c>
      <c r="AE97" s="270" t="str">
        <f t="shared" si="32"/>
        <v/>
      </c>
      <c r="AG97" s="270" t="str">
        <f t="shared" si="33"/>
        <v/>
      </c>
      <c r="AI97" s="270" t="str">
        <f t="shared" si="34"/>
        <v/>
      </c>
      <c r="AK97" s="270" t="str">
        <f t="shared" si="35"/>
        <v/>
      </c>
      <c r="AM97" s="270" t="str">
        <f t="shared" si="36"/>
        <v/>
      </c>
      <c r="AO97" s="270" t="str">
        <f t="shared" si="37"/>
        <v/>
      </c>
      <c r="AQ97" s="270" t="str">
        <f t="shared" si="38"/>
        <v/>
      </c>
    </row>
    <row r="98" spans="5:43" x14ac:dyDescent="0.3">
      <c r="E98" s="270" t="str">
        <f t="shared" si="20"/>
        <v/>
      </c>
      <c r="G98" s="270" t="str">
        <f t="shared" si="20"/>
        <v/>
      </c>
      <c r="I98" s="270" t="str">
        <f t="shared" si="21"/>
        <v/>
      </c>
      <c r="K98" s="270" t="str">
        <f t="shared" si="22"/>
        <v/>
      </c>
      <c r="M98" s="270" t="str">
        <f t="shared" si="23"/>
        <v/>
      </c>
      <c r="O98" s="270" t="str">
        <f t="shared" si="24"/>
        <v/>
      </c>
      <c r="Q98" s="270" t="str">
        <f t="shared" si="25"/>
        <v/>
      </c>
      <c r="S98" s="270" t="str">
        <f t="shared" si="26"/>
        <v/>
      </c>
      <c r="U98" s="270" t="str">
        <f t="shared" si="27"/>
        <v/>
      </c>
      <c r="W98" s="270" t="str">
        <f t="shared" si="28"/>
        <v/>
      </c>
      <c r="Y98" s="270" t="str">
        <f t="shared" si="29"/>
        <v/>
      </c>
      <c r="AA98" s="270" t="str">
        <f t="shared" si="30"/>
        <v/>
      </c>
      <c r="AC98" s="270" t="str">
        <f t="shared" si="31"/>
        <v/>
      </c>
      <c r="AE98" s="270" t="str">
        <f t="shared" si="32"/>
        <v/>
      </c>
      <c r="AG98" s="270" t="str">
        <f t="shared" si="33"/>
        <v/>
      </c>
      <c r="AI98" s="270" t="str">
        <f t="shared" si="34"/>
        <v/>
      </c>
      <c r="AK98" s="270" t="str">
        <f t="shared" si="35"/>
        <v/>
      </c>
      <c r="AM98" s="270" t="str">
        <f t="shared" si="36"/>
        <v/>
      </c>
      <c r="AO98" s="270" t="str">
        <f t="shared" si="37"/>
        <v/>
      </c>
      <c r="AQ98" s="270" t="str">
        <f t="shared" si="38"/>
        <v/>
      </c>
    </row>
    <row r="99" spans="5:43" x14ac:dyDescent="0.3">
      <c r="E99" s="270" t="str">
        <f t="shared" si="20"/>
        <v/>
      </c>
      <c r="G99" s="270" t="str">
        <f t="shared" si="20"/>
        <v/>
      </c>
      <c r="I99" s="270" t="str">
        <f t="shared" si="21"/>
        <v/>
      </c>
      <c r="K99" s="270" t="str">
        <f t="shared" si="22"/>
        <v/>
      </c>
      <c r="M99" s="270" t="str">
        <f t="shared" si="23"/>
        <v/>
      </c>
      <c r="O99" s="270" t="str">
        <f t="shared" si="24"/>
        <v/>
      </c>
      <c r="Q99" s="270" t="str">
        <f t="shared" si="25"/>
        <v/>
      </c>
      <c r="S99" s="270" t="str">
        <f t="shared" si="26"/>
        <v/>
      </c>
      <c r="U99" s="270" t="str">
        <f t="shared" si="27"/>
        <v/>
      </c>
      <c r="W99" s="270" t="str">
        <f t="shared" si="28"/>
        <v/>
      </c>
      <c r="Y99" s="270" t="str">
        <f t="shared" si="29"/>
        <v/>
      </c>
      <c r="AA99" s="270" t="str">
        <f t="shared" si="30"/>
        <v/>
      </c>
      <c r="AC99" s="270" t="str">
        <f t="shared" si="31"/>
        <v/>
      </c>
      <c r="AE99" s="270" t="str">
        <f t="shared" si="32"/>
        <v/>
      </c>
      <c r="AG99" s="270" t="str">
        <f t="shared" si="33"/>
        <v/>
      </c>
      <c r="AI99" s="270" t="str">
        <f t="shared" si="34"/>
        <v/>
      </c>
      <c r="AK99" s="270" t="str">
        <f t="shared" si="35"/>
        <v/>
      </c>
      <c r="AM99" s="270" t="str">
        <f t="shared" si="36"/>
        <v/>
      </c>
      <c r="AO99" s="270" t="str">
        <f t="shared" si="37"/>
        <v/>
      </c>
      <c r="AQ99" s="270" t="str">
        <f t="shared" si="38"/>
        <v/>
      </c>
    </row>
    <row r="100" spans="5:43" x14ac:dyDescent="0.3">
      <c r="E100" s="270" t="str">
        <f t="shared" si="20"/>
        <v/>
      </c>
      <c r="G100" s="270" t="str">
        <f t="shared" si="20"/>
        <v/>
      </c>
      <c r="I100" s="270" t="str">
        <f t="shared" si="21"/>
        <v/>
      </c>
      <c r="K100" s="270" t="str">
        <f t="shared" si="22"/>
        <v/>
      </c>
      <c r="M100" s="270" t="str">
        <f t="shared" si="23"/>
        <v/>
      </c>
      <c r="O100" s="270" t="str">
        <f t="shared" si="24"/>
        <v/>
      </c>
      <c r="Q100" s="270" t="str">
        <f t="shared" si="25"/>
        <v/>
      </c>
      <c r="S100" s="270" t="str">
        <f t="shared" si="26"/>
        <v/>
      </c>
      <c r="U100" s="270" t="str">
        <f t="shared" si="27"/>
        <v/>
      </c>
      <c r="W100" s="270" t="str">
        <f t="shared" si="28"/>
        <v/>
      </c>
      <c r="Y100" s="270" t="str">
        <f t="shared" si="29"/>
        <v/>
      </c>
      <c r="AA100" s="270" t="str">
        <f t="shared" si="30"/>
        <v/>
      </c>
      <c r="AC100" s="270" t="str">
        <f t="shared" si="31"/>
        <v/>
      </c>
      <c r="AE100" s="270" t="str">
        <f t="shared" si="32"/>
        <v/>
      </c>
      <c r="AG100" s="270" t="str">
        <f t="shared" si="33"/>
        <v/>
      </c>
      <c r="AI100" s="270" t="str">
        <f t="shared" si="34"/>
        <v/>
      </c>
      <c r="AK100" s="270" t="str">
        <f t="shared" si="35"/>
        <v/>
      </c>
      <c r="AM100" s="270" t="str">
        <f t="shared" si="36"/>
        <v/>
      </c>
      <c r="AO100" s="270" t="str">
        <f t="shared" si="37"/>
        <v/>
      </c>
      <c r="AQ100" s="270" t="str">
        <f t="shared" si="38"/>
        <v/>
      </c>
    </row>
    <row r="101" spans="5:43" x14ac:dyDescent="0.3">
      <c r="E101" s="270" t="str">
        <f t="shared" si="20"/>
        <v/>
      </c>
      <c r="G101" s="270" t="str">
        <f t="shared" si="20"/>
        <v/>
      </c>
      <c r="I101" s="270" t="str">
        <f t="shared" si="21"/>
        <v/>
      </c>
      <c r="K101" s="270" t="str">
        <f t="shared" si="22"/>
        <v/>
      </c>
      <c r="M101" s="270" t="str">
        <f t="shared" si="23"/>
        <v/>
      </c>
      <c r="O101" s="270" t="str">
        <f t="shared" si="24"/>
        <v/>
      </c>
      <c r="Q101" s="270" t="str">
        <f t="shared" si="25"/>
        <v/>
      </c>
      <c r="S101" s="270" t="str">
        <f t="shared" si="26"/>
        <v/>
      </c>
      <c r="U101" s="270" t="str">
        <f t="shared" si="27"/>
        <v/>
      </c>
      <c r="W101" s="270" t="str">
        <f t="shared" si="28"/>
        <v/>
      </c>
      <c r="Y101" s="270" t="str">
        <f t="shared" si="29"/>
        <v/>
      </c>
      <c r="AA101" s="270" t="str">
        <f t="shared" si="30"/>
        <v/>
      </c>
      <c r="AC101" s="270" t="str">
        <f t="shared" si="31"/>
        <v/>
      </c>
      <c r="AE101" s="270" t="str">
        <f t="shared" si="32"/>
        <v/>
      </c>
      <c r="AG101" s="270" t="str">
        <f t="shared" si="33"/>
        <v/>
      </c>
      <c r="AI101" s="270" t="str">
        <f t="shared" si="34"/>
        <v/>
      </c>
      <c r="AK101" s="270" t="str">
        <f t="shared" si="35"/>
        <v/>
      </c>
      <c r="AM101" s="270" t="str">
        <f t="shared" si="36"/>
        <v/>
      </c>
      <c r="AO101" s="270" t="str">
        <f t="shared" si="37"/>
        <v/>
      </c>
      <c r="AQ101" s="270" t="str">
        <f t="shared" si="38"/>
        <v/>
      </c>
    </row>
    <row r="102" spans="5:43" x14ac:dyDescent="0.3">
      <c r="E102" s="270" t="str">
        <f t="shared" si="20"/>
        <v/>
      </c>
      <c r="G102" s="270" t="str">
        <f t="shared" si="20"/>
        <v/>
      </c>
      <c r="I102" s="270" t="str">
        <f t="shared" si="21"/>
        <v/>
      </c>
      <c r="K102" s="270" t="str">
        <f t="shared" si="22"/>
        <v/>
      </c>
      <c r="M102" s="270" t="str">
        <f t="shared" si="23"/>
        <v/>
      </c>
      <c r="O102" s="270" t="str">
        <f t="shared" si="24"/>
        <v/>
      </c>
      <c r="Q102" s="270" t="str">
        <f t="shared" si="25"/>
        <v/>
      </c>
      <c r="S102" s="270" t="str">
        <f t="shared" si="26"/>
        <v/>
      </c>
      <c r="U102" s="270" t="str">
        <f t="shared" si="27"/>
        <v/>
      </c>
      <c r="W102" s="270" t="str">
        <f t="shared" si="28"/>
        <v/>
      </c>
      <c r="Y102" s="270" t="str">
        <f t="shared" si="29"/>
        <v/>
      </c>
      <c r="AA102" s="270" t="str">
        <f t="shared" si="30"/>
        <v/>
      </c>
      <c r="AC102" s="270" t="str">
        <f t="shared" si="31"/>
        <v/>
      </c>
      <c r="AE102" s="270" t="str">
        <f t="shared" si="32"/>
        <v/>
      </c>
      <c r="AG102" s="270" t="str">
        <f t="shared" si="33"/>
        <v/>
      </c>
      <c r="AI102" s="270" t="str">
        <f t="shared" si="34"/>
        <v/>
      </c>
      <c r="AK102" s="270" t="str">
        <f t="shared" si="35"/>
        <v/>
      </c>
      <c r="AM102" s="270" t="str">
        <f t="shared" si="36"/>
        <v/>
      </c>
      <c r="AO102" s="270" t="str">
        <f t="shared" si="37"/>
        <v/>
      </c>
      <c r="AQ102" s="270" t="str">
        <f t="shared" si="38"/>
        <v/>
      </c>
    </row>
    <row r="103" spans="5:43" x14ac:dyDescent="0.3">
      <c r="E103" s="270" t="str">
        <f t="shared" si="20"/>
        <v/>
      </c>
      <c r="G103" s="270" t="str">
        <f t="shared" si="20"/>
        <v/>
      </c>
      <c r="I103" s="270" t="str">
        <f t="shared" si="21"/>
        <v/>
      </c>
      <c r="K103" s="270" t="str">
        <f t="shared" si="22"/>
        <v/>
      </c>
      <c r="M103" s="270" t="str">
        <f t="shared" si="23"/>
        <v/>
      </c>
      <c r="O103" s="270" t="str">
        <f t="shared" si="24"/>
        <v/>
      </c>
      <c r="Q103" s="270" t="str">
        <f t="shared" si="25"/>
        <v/>
      </c>
      <c r="S103" s="270" t="str">
        <f t="shared" si="26"/>
        <v/>
      </c>
      <c r="U103" s="270" t="str">
        <f t="shared" si="27"/>
        <v/>
      </c>
      <c r="W103" s="270" t="str">
        <f t="shared" si="28"/>
        <v/>
      </c>
      <c r="Y103" s="270" t="str">
        <f t="shared" si="29"/>
        <v/>
      </c>
      <c r="AA103" s="270" t="str">
        <f t="shared" si="30"/>
        <v/>
      </c>
      <c r="AC103" s="270" t="str">
        <f t="shared" si="31"/>
        <v/>
      </c>
      <c r="AE103" s="270" t="str">
        <f t="shared" si="32"/>
        <v/>
      </c>
      <c r="AG103" s="270" t="str">
        <f t="shared" si="33"/>
        <v/>
      </c>
      <c r="AI103" s="270" t="str">
        <f t="shared" si="34"/>
        <v/>
      </c>
      <c r="AK103" s="270" t="str">
        <f t="shared" si="35"/>
        <v/>
      </c>
      <c r="AM103" s="270" t="str">
        <f t="shared" si="36"/>
        <v/>
      </c>
      <c r="AO103" s="270" t="str">
        <f t="shared" si="37"/>
        <v/>
      </c>
      <c r="AQ103" s="270" t="str">
        <f t="shared" si="38"/>
        <v/>
      </c>
    </row>
    <row r="104" spans="5:43" x14ac:dyDescent="0.3">
      <c r="E104" s="270" t="str">
        <f t="shared" si="20"/>
        <v/>
      </c>
      <c r="G104" s="270" t="str">
        <f t="shared" si="20"/>
        <v/>
      </c>
      <c r="I104" s="270" t="str">
        <f t="shared" si="21"/>
        <v/>
      </c>
      <c r="K104" s="270" t="str">
        <f t="shared" si="22"/>
        <v/>
      </c>
      <c r="M104" s="270" t="str">
        <f t="shared" si="23"/>
        <v/>
      </c>
      <c r="O104" s="270" t="str">
        <f t="shared" si="24"/>
        <v/>
      </c>
      <c r="Q104" s="270" t="str">
        <f t="shared" si="25"/>
        <v/>
      </c>
      <c r="S104" s="270" t="str">
        <f t="shared" si="26"/>
        <v/>
      </c>
      <c r="U104" s="270" t="str">
        <f t="shared" si="27"/>
        <v/>
      </c>
      <c r="W104" s="270" t="str">
        <f t="shared" si="28"/>
        <v/>
      </c>
      <c r="Y104" s="270" t="str">
        <f t="shared" si="29"/>
        <v/>
      </c>
      <c r="AA104" s="270" t="str">
        <f t="shared" si="30"/>
        <v/>
      </c>
      <c r="AC104" s="270" t="str">
        <f t="shared" si="31"/>
        <v/>
      </c>
      <c r="AE104" s="270" t="str">
        <f t="shared" si="32"/>
        <v/>
      </c>
      <c r="AG104" s="270" t="str">
        <f t="shared" si="33"/>
        <v/>
      </c>
      <c r="AI104" s="270" t="str">
        <f t="shared" si="34"/>
        <v/>
      </c>
      <c r="AK104" s="270" t="str">
        <f t="shared" si="35"/>
        <v/>
      </c>
      <c r="AM104" s="270" t="str">
        <f t="shared" si="36"/>
        <v/>
      </c>
      <c r="AO104" s="270" t="str">
        <f t="shared" si="37"/>
        <v/>
      </c>
      <c r="AQ104" s="270" t="str">
        <f t="shared" si="38"/>
        <v/>
      </c>
    </row>
    <row r="105" spans="5:43" x14ac:dyDescent="0.3">
      <c r="E105" s="270" t="str">
        <f t="shared" si="20"/>
        <v/>
      </c>
      <c r="G105" s="270" t="str">
        <f t="shared" si="20"/>
        <v/>
      </c>
      <c r="I105" s="270" t="str">
        <f t="shared" si="21"/>
        <v/>
      </c>
      <c r="K105" s="270" t="str">
        <f t="shared" si="22"/>
        <v/>
      </c>
      <c r="M105" s="270" t="str">
        <f t="shared" si="23"/>
        <v/>
      </c>
      <c r="O105" s="270" t="str">
        <f t="shared" si="24"/>
        <v/>
      </c>
      <c r="Q105" s="270" t="str">
        <f t="shared" si="25"/>
        <v/>
      </c>
      <c r="S105" s="270" t="str">
        <f t="shared" si="26"/>
        <v/>
      </c>
      <c r="U105" s="270" t="str">
        <f t="shared" si="27"/>
        <v/>
      </c>
      <c r="W105" s="270" t="str">
        <f t="shared" si="28"/>
        <v/>
      </c>
      <c r="Y105" s="270" t="str">
        <f t="shared" si="29"/>
        <v/>
      </c>
      <c r="AA105" s="270" t="str">
        <f t="shared" si="30"/>
        <v/>
      </c>
      <c r="AC105" s="270" t="str">
        <f t="shared" si="31"/>
        <v/>
      </c>
      <c r="AE105" s="270" t="str">
        <f t="shared" si="32"/>
        <v/>
      </c>
      <c r="AG105" s="270" t="str">
        <f t="shared" si="33"/>
        <v/>
      </c>
      <c r="AI105" s="270" t="str">
        <f t="shared" si="34"/>
        <v/>
      </c>
      <c r="AK105" s="270" t="str">
        <f t="shared" si="35"/>
        <v/>
      </c>
      <c r="AM105" s="270" t="str">
        <f t="shared" si="36"/>
        <v/>
      </c>
      <c r="AO105" s="270" t="str">
        <f t="shared" si="37"/>
        <v/>
      </c>
      <c r="AQ105" s="270" t="str">
        <f t="shared" si="38"/>
        <v/>
      </c>
    </row>
    <row r="106" spans="5:43" x14ac:dyDescent="0.3">
      <c r="E106" s="270" t="str">
        <f t="shared" si="20"/>
        <v/>
      </c>
      <c r="G106" s="270" t="str">
        <f t="shared" si="20"/>
        <v/>
      </c>
      <c r="I106" s="270" t="str">
        <f t="shared" si="21"/>
        <v/>
      </c>
      <c r="K106" s="270" t="str">
        <f t="shared" si="22"/>
        <v/>
      </c>
      <c r="M106" s="270" t="str">
        <f t="shared" si="23"/>
        <v/>
      </c>
      <c r="O106" s="270" t="str">
        <f t="shared" si="24"/>
        <v/>
      </c>
      <c r="Q106" s="270" t="str">
        <f t="shared" si="25"/>
        <v/>
      </c>
      <c r="S106" s="270" t="str">
        <f t="shared" si="26"/>
        <v/>
      </c>
      <c r="U106" s="270" t="str">
        <f t="shared" si="27"/>
        <v/>
      </c>
      <c r="W106" s="270" t="str">
        <f t="shared" si="28"/>
        <v/>
      </c>
      <c r="Y106" s="270" t="str">
        <f t="shared" si="29"/>
        <v/>
      </c>
      <c r="AA106" s="270" t="str">
        <f t="shared" si="30"/>
        <v/>
      </c>
      <c r="AC106" s="270" t="str">
        <f t="shared" si="31"/>
        <v/>
      </c>
      <c r="AE106" s="270" t="str">
        <f t="shared" si="32"/>
        <v/>
      </c>
      <c r="AG106" s="270" t="str">
        <f t="shared" si="33"/>
        <v/>
      </c>
      <c r="AI106" s="270" t="str">
        <f t="shared" si="34"/>
        <v/>
      </c>
      <c r="AK106" s="270" t="str">
        <f t="shared" si="35"/>
        <v/>
      </c>
      <c r="AM106" s="270" t="str">
        <f t="shared" si="36"/>
        <v/>
      </c>
      <c r="AO106" s="270" t="str">
        <f t="shared" si="37"/>
        <v/>
      </c>
      <c r="AQ106" s="270" t="str">
        <f t="shared" si="38"/>
        <v/>
      </c>
    </row>
    <row r="107" spans="5:43" x14ac:dyDescent="0.3">
      <c r="E107" s="270" t="str">
        <f t="shared" si="20"/>
        <v/>
      </c>
      <c r="G107" s="270" t="str">
        <f t="shared" si="20"/>
        <v/>
      </c>
      <c r="I107" s="270" t="str">
        <f t="shared" si="21"/>
        <v/>
      </c>
      <c r="K107" s="270" t="str">
        <f t="shared" si="22"/>
        <v/>
      </c>
      <c r="M107" s="270" t="str">
        <f t="shared" si="23"/>
        <v/>
      </c>
      <c r="O107" s="270" t="str">
        <f t="shared" si="24"/>
        <v/>
      </c>
      <c r="Q107" s="270" t="str">
        <f t="shared" si="25"/>
        <v/>
      </c>
      <c r="S107" s="270" t="str">
        <f t="shared" si="26"/>
        <v/>
      </c>
      <c r="U107" s="270" t="str">
        <f t="shared" si="27"/>
        <v/>
      </c>
      <c r="W107" s="270" t="str">
        <f t="shared" si="28"/>
        <v/>
      </c>
      <c r="Y107" s="270" t="str">
        <f t="shared" si="29"/>
        <v/>
      </c>
      <c r="AA107" s="270" t="str">
        <f t="shared" si="30"/>
        <v/>
      </c>
      <c r="AC107" s="270" t="str">
        <f t="shared" si="31"/>
        <v/>
      </c>
      <c r="AE107" s="270" t="str">
        <f t="shared" si="32"/>
        <v/>
      </c>
      <c r="AG107" s="270" t="str">
        <f t="shared" si="33"/>
        <v/>
      </c>
      <c r="AI107" s="270" t="str">
        <f t="shared" si="34"/>
        <v/>
      </c>
      <c r="AK107" s="270" t="str">
        <f t="shared" si="35"/>
        <v/>
      </c>
      <c r="AM107" s="270" t="str">
        <f t="shared" si="36"/>
        <v/>
      </c>
      <c r="AO107" s="270" t="str">
        <f t="shared" si="37"/>
        <v/>
      </c>
      <c r="AQ107" s="270" t="str">
        <f t="shared" si="38"/>
        <v/>
      </c>
    </row>
    <row r="108" spans="5:43" x14ac:dyDescent="0.3">
      <c r="E108" s="270" t="str">
        <f t="shared" si="20"/>
        <v/>
      </c>
      <c r="G108" s="270" t="str">
        <f t="shared" si="20"/>
        <v/>
      </c>
      <c r="I108" s="270" t="str">
        <f t="shared" si="21"/>
        <v/>
      </c>
      <c r="K108" s="270" t="str">
        <f t="shared" si="22"/>
        <v/>
      </c>
      <c r="M108" s="270" t="str">
        <f t="shared" si="23"/>
        <v/>
      </c>
      <c r="O108" s="270" t="str">
        <f t="shared" si="24"/>
        <v/>
      </c>
      <c r="Q108" s="270" t="str">
        <f t="shared" si="25"/>
        <v/>
      </c>
      <c r="S108" s="270" t="str">
        <f t="shared" si="26"/>
        <v/>
      </c>
      <c r="U108" s="270" t="str">
        <f t="shared" si="27"/>
        <v/>
      </c>
      <c r="W108" s="270" t="str">
        <f t="shared" si="28"/>
        <v/>
      </c>
      <c r="Y108" s="270" t="str">
        <f t="shared" si="29"/>
        <v/>
      </c>
      <c r="AA108" s="270" t="str">
        <f t="shared" si="30"/>
        <v/>
      </c>
      <c r="AC108" s="270" t="str">
        <f t="shared" si="31"/>
        <v/>
      </c>
      <c r="AE108" s="270" t="str">
        <f t="shared" si="32"/>
        <v/>
      </c>
      <c r="AG108" s="270" t="str">
        <f t="shared" si="33"/>
        <v/>
      </c>
      <c r="AI108" s="270" t="str">
        <f t="shared" si="34"/>
        <v/>
      </c>
      <c r="AK108" s="270" t="str">
        <f t="shared" si="35"/>
        <v/>
      </c>
      <c r="AM108" s="270" t="str">
        <f t="shared" si="36"/>
        <v/>
      </c>
      <c r="AO108" s="270" t="str">
        <f t="shared" si="37"/>
        <v/>
      </c>
      <c r="AQ108" s="270" t="str">
        <f t="shared" si="38"/>
        <v/>
      </c>
    </row>
    <row r="109" spans="5:43" x14ac:dyDescent="0.3">
      <c r="E109" s="270" t="str">
        <f t="shared" si="20"/>
        <v/>
      </c>
      <c r="G109" s="270" t="str">
        <f t="shared" si="20"/>
        <v/>
      </c>
      <c r="I109" s="270" t="str">
        <f t="shared" si="21"/>
        <v/>
      </c>
      <c r="K109" s="270" t="str">
        <f t="shared" si="22"/>
        <v/>
      </c>
      <c r="M109" s="270" t="str">
        <f t="shared" si="23"/>
        <v/>
      </c>
      <c r="O109" s="270" t="str">
        <f t="shared" si="24"/>
        <v/>
      </c>
      <c r="Q109" s="270" t="str">
        <f t="shared" si="25"/>
        <v/>
      </c>
      <c r="S109" s="270" t="str">
        <f t="shared" si="26"/>
        <v/>
      </c>
      <c r="U109" s="270" t="str">
        <f t="shared" si="27"/>
        <v/>
      </c>
      <c r="W109" s="270" t="str">
        <f t="shared" si="28"/>
        <v/>
      </c>
      <c r="Y109" s="270" t="str">
        <f t="shared" si="29"/>
        <v/>
      </c>
      <c r="AA109" s="270" t="str">
        <f t="shared" si="30"/>
        <v/>
      </c>
      <c r="AC109" s="270" t="str">
        <f t="shared" si="31"/>
        <v/>
      </c>
      <c r="AE109" s="270" t="str">
        <f t="shared" si="32"/>
        <v/>
      </c>
      <c r="AG109" s="270" t="str">
        <f t="shared" si="33"/>
        <v/>
      </c>
      <c r="AI109" s="270" t="str">
        <f t="shared" si="34"/>
        <v/>
      </c>
      <c r="AK109" s="270" t="str">
        <f t="shared" si="35"/>
        <v/>
      </c>
      <c r="AM109" s="270" t="str">
        <f t="shared" si="36"/>
        <v/>
      </c>
      <c r="AO109" s="270" t="str">
        <f t="shared" si="37"/>
        <v/>
      </c>
      <c r="AQ109" s="270" t="str">
        <f t="shared" si="38"/>
        <v/>
      </c>
    </row>
    <row r="110" spans="5:43" x14ac:dyDescent="0.3">
      <c r="E110" s="270" t="str">
        <f t="shared" si="20"/>
        <v/>
      </c>
      <c r="G110" s="270" t="str">
        <f t="shared" si="20"/>
        <v/>
      </c>
      <c r="I110" s="270" t="str">
        <f t="shared" si="21"/>
        <v/>
      </c>
      <c r="K110" s="270" t="str">
        <f t="shared" si="22"/>
        <v/>
      </c>
      <c r="M110" s="270" t="str">
        <f t="shared" si="23"/>
        <v/>
      </c>
      <c r="O110" s="270" t="str">
        <f t="shared" si="24"/>
        <v/>
      </c>
      <c r="Q110" s="270" t="str">
        <f t="shared" si="25"/>
        <v/>
      </c>
      <c r="S110" s="270" t="str">
        <f t="shared" si="26"/>
        <v/>
      </c>
      <c r="U110" s="270" t="str">
        <f t="shared" si="27"/>
        <v/>
      </c>
      <c r="W110" s="270" t="str">
        <f t="shared" si="28"/>
        <v/>
      </c>
      <c r="Y110" s="270" t="str">
        <f t="shared" si="29"/>
        <v/>
      </c>
      <c r="AA110" s="270" t="str">
        <f t="shared" si="30"/>
        <v/>
      </c>
      <c r="AC110" s="270" t="str">
        <f t="shared" si="31"/>
        <v/>
      </c>
      <c r="AE110" s="270" t="str">
        <f t="shared" si="32"/>
        <v/>
      </c>
      <c r="AG110" s="270" t="str">
        <f t="shared" si="33"/>
        <v/>
      </c>
      <c r="AI110" s="270" t="str">
        <f t="shared" si="34"/>
        <v/>
      </c>
      <c r="AK110" s="270" t="str">
        <f t="shared" si="35"/>
        <v/>
      </c>
      <c r="AM110" s="270" t="str">
        <f t="shared" si="36"/>
        <v/>
      </c>
      <c r="AO110" s="270" t="str">
        <f t="shared" si="37"/>
        <v/>
      </c>
      <c r="AQ110" s="270" t="str">
        <f t="shared" si="38"/>
        <v/>
      </c>
    </row>
    <row r="111" spans="5:43" x14ac:dyDescent="0.3">
      <c r="E111" s="270" t="str">
        <f t="shared" si="20"/>
        <v/>
      </c>
      <c r="G111" s="270" t="str">
        <f t="shared" si="20"/>
        <v/>
      </c>
      <c r="I111" s="270" t="str">
        <f t="shared" si="21"/>
        <v/>
      </c>
      <c r="K111" s="270" t="str">
        <f t="shared" si="22"/>
        <v/>
      </c>
      <c r="M111" s="270" t="str">
        <f t="shared" si="23"/>
        <v/>
      </c>
      <c r="O111" s="270" t="str">
        <f t="shared" si="24"/>
        <v/>
      </c>
      <c r="Q111" s="270" t="str">
        <f t="shared" si="25"/>
        <v/>
      </c>
      <c r="S111" s="270" t="str">
        <f t="shared" si="26"/>
        <v/>
      </c>
      <c r="U111" s="270" t="str">
        <f t="shared" si="27"/>
        <v/>
      </c>
      <c r="W111" s="270" t="str">
        <f t="shared" si="28"/>
        <v/>
      </c>
      <c r="Y111" s="270" t="str">
        <f t="shared" si="29"/>
        <v/>
      </c>
      <c r="AA111" s="270" t="str">
        <f t="shared" si="30"/>
        <v/>
      </c>
      <c r="AC111" s="270" t="str">
        <f t="shared" si="31"/>
        <v/>
      </c>
      <c r="AE111" s="270" t="str">
        <f t="shared" si="32"/>
        <v/>
      </c>
      <c r="AG111" s="270" t="str">
        <f t="shared" si="33"/>
        <v/>
      </c>
      <c r="AI111" s="270" t="str">
        <f t="shared" si="34"/>
        <v/>
      </c>
      <c r="AK111" s="270" t="str">
        <f t="shared" si="35"/>
        <v/>
      </c>
      <c r="AM111" s="270" t="str">
        <f t="shared" si="36"/>
        <v/>
      </c>
      <c r="AO111" s="270" t="str">
        <f t="shared" si="37"/>
        <v/>
      </c>
      <c r="AQ111" s="270" t="str">
        <f t="shared" si="38"/>
        <v/>
      </c>
    </row>
    <row r="112" spans="5:43" x14ac:dyDescent="0.3">
      <c r="E112" s="270" t="str">
        <f t="shared" si="20"/>
        <v/>
      </c>
      <c r="G112" s="270" t="str">
        <f t="shared" si="20"/>
        <v/>
      </c>
      <c r="I112" s="270" t="str">
        <f t="shared" si="21"/>
        <v/>
      </c>
      <c r="K112" s="270" t="str">
        <f t="shared" si="22"/>
        <v/>
      </c>
      <c r="M112" s="270" t="str">
        <f t="shared" si="23"/>
        <v/>
      </c>
      <c r="O112" s="270" t="str">
        <f t="shared" si="24"/>
        <v/>
      </c>
      <c r="Q112" s="270" t="str">
        <f t="shared" si="25"/>
        <v/>
      </c>
      <c r="S112" s="270" t="str">
        <f t="shared" si="26"/>
        <v/>
      </c>
      <c r="U112" s="270" t="str">
        <f t="shared" si="27"/>
        <v/>
      </c>
      <c r="W112" s="270" t="str">
        <f t="shared" si="28"/>
        <v/>
      </c>
      <c r="Y112" s="270" t="str">
        <f t="shared" si="29"/>
        <v/>
      </c>
      <c r="AA112" s="270" t="str">
        <f t="shared" si="30"/>
        <v/>
      </c>
      <c r="AC112" s="270" t="str">
        <f t="shared" si="31"/>
        <v/>
      </c>
      <c r="AE112" s="270" t="str">
        <f t="shared" si="32"/>
        <v/>
      </c>
      <c r="AG112" s="270" t="str">
        <f t="shared" si="33"/>
        <v/>
      </c>
      <c r="AI112" s="270" t="str">
        <f t="shared" si="34"/>
        <v/>
      </c>
      <c r="AK112" s="270" t="str">
        <f t="shared" si="35"/>
        <v/>
      </c>
      <c r="AM112" s="270" t="str">
        <f t="shared" si="36"/>
        <v/>
      </c>
      <c r="AO112" s="270" t="str">
        <f t="shared" si="37"/>
        <v/>
      </c>
      <c r="AQ112" s="270" t="str">
        <f t="shared" si="38"/>
        <v/>
      </c>
    </row>
    <row r="113" spans="5:43" x14ac:dyDescent="0.3">
      <c r="E113" s="270" t="str">
        <f t="shared" si="20"/>
        <v/>
      </c>
      <c r="G113" s="270" t="str">
        <f t="shared" si="20"/>
        <v/>
      </c>
      <c r="I113" s="270" t="str">
        <f t="shared" si="21"/>
        <v/>
      </c>
      <c r="K113" s="270" t="str">
        <f t="shared" si="22"/>
        <v/>
      </c>
      <c r="M113" s="270" t="str">
        <f t="shared" si="23"/>
        <v/>
      </c>
      <c r="O113" s="270" t="str">
        <f t="shared" si="24"/>
        <v/>
      </c>
      <c r="Q113" s="270" t="str">
        <f t="shared" si="25"/>
        <v/>
      </c>
      <c r="S113" s="270" t="str">
        <f t="shared" si="26"/>
        <v/>
      </c>
      <c r="U113" s="270" t="str">
        <f t="shared" si="27"/>
        <v/>
      </c>
      <c r="W113" s="270" t="str">
        <f t="shared" si="28"/>
        <v/>
      </c>
      <c r="Y113" s="270" t="str">
        <f t="shared" si="29"/>
        <v/>
      </c>
      <c r="AA113" s="270" t="str">
        <f t="shared" si="30"/>
        <v/>
      </c>
      <c r="AC113" s="270" t="str">
        <f t="shared" si="31"/>
        <v/>
      </c>
      <c r="AE113" s="270" t="str">
        <f t="shared" si="32"/>
        <v/>
      </c>
      <c r="AG113" s="270" t="str">
        <f t="shared" si="33"/>
        <v/>
      </c>
      <c r="AI113" s="270" t="str">
        <f t="shared" si="34"/>
        <v/>
      </c>
      <c r="AK113" s="270" t="str">
        <f t="shared" si="35"/>
        <v/>
      </c>
      <c r="AM113" s="270" t="str">
        <f t="shared" si="36"/>
        <v/>
      </c>
      <c r="AO113" s="270" t="str">
        <f t="shared" si="37"/>
        <v/>
      </c>
      <c r="AQ113" s="270" t="str">
        <f t="shared" si="38"/>
        <v/>
      </c>
    </row>
    <row r="114" spans="5:43" x14ac:dyDescent="0.3">
      <c r="E114" s="270" t="str">
        <f t="shared" si="20"/>
        <v/>
      </c>
      <c r="G114" s="270" t="str">
        <f t="shared" si="20"/>
        <v/>
      </c>
      <c r="I114" s="270" t="str">
        <f t="shared" si="21"/>
        <v/>
      </c>
      <c r="K114" s="270" t="str">
        <f t="shared" si="22"/>
        <v/>
      </c>
      <c r="M114" s="270" t="str">
        <f t="shared" si="23"/>
        <v/>
      </c>
      <c r="O114" s="270" t="str">
        <f t="shared" si="24"/>
        <v/>
      </c>
      <c r="Q114" s="270" t="str">
        <f t="shared" si="25"/>
        <v/>
      </c>
      <c r="S114" s="270" t="str">
        <f t="shared" si="26"/>
        <v/>
      </c>
      <c r="U114" s="270" t="str">
        <f t="shared" si="27"/>
        <v/>
      </c>
      <c r="W114" s="270" t="str">
        <f t="shared" si="28"/>
        <v/>
      </c>
      <c r="Y114" s="270" t="str">
        <f t="shared" si="29"/>
        <v/>
      </c>
      <c r="AA114" s="270" t="str">
        <f t="shared" si="30"/>
        <v/>
      </c>
      <c r="AC114" s="270" t="str">
        <f t="shared" si="31"/>
        <v/>
      </c>
      <c r="AE114" s="270" t="str">
        <f t="shared" si="32"/>
        <v/>
      </c>
      <c r="AG114" s="270" t="str">
        <f t="shared" si="33"/>
        <v/>
      </c>
      <c r="AI114" s="270" t="str">
        <f t="shared" si="34"/>
        <v/>
      </c>
      <c r="AK114" s="270" t="str">
        <f t="shared" si="35"/>
        <v/>
      </c>
      <c r="AM114" s="270" t="str">
        <f t="shared" si="36"/>
        <v/>
      </c>
      <c r="AO114" s="270" t="str">
        <f t="shared" si="37"/>
        <v/>
      </c>
      <c r="AQ114" s="270" t="str">
        <f t="shared" si="38"/>
        <v/>
      </c>
    </row>
    <row r="115" spans="5:43" x14ac:dyDescent="0.3">
      <c r="E115" s="270" t="str">
        <f t="shared" si="20"/>
        <v/>
      </c>
      <c r="G115" s="270" t="str">
        <f t="shared" si="20"/>
        <v/>
      </c>
      <c r="I115" s="270" t="str">
        <f t="shared" si="21"/>
        <v/>
      </c>
      <c r="K115" s="270" t="str">
        <f t="shared" si="22"/>
        <v/>
      </c>
      <c r="M115" s="270" t="str">
        <f t="shared" si="23"/>
        <v/>
      </c>
      <c r="O115" s="270" t="str">
        <f t="shared" si="24"/>
        <v/>
      </c>
      <c r="Q115" s="270" t="str">
        <f t="shared" si="25"/>
        <v/>
      </c>
      <c r="S115" s="270" t="str">
        <f t="shared" si="26"/>
        <v/>
      </c>
      <c r="U115" s="270" t="str">
        <f t="shared" si="27"/>
        <v/>
      </c>
      <c r="W115" s="270" t="str">
        <f t="shared" si="28"/>
        <v/>
      </c>
      <c r="Y115" s="270" t="str">
        <f t="shared" si="29"/>
        <v/>
      </c>
      <c r="AA115" s="270" t="str">
        <f t="shared" si="30"/>
        <v/>
      </c>
      <c r="AC115" s="270" t="str">
        <f t="shared" si="31"/>
        <v/>
      </c>
      <c r="AE115" s="270" t="str">
        <f t="shared" si="32"/>
        <v/>
      </c>
      <c r="AG115" s="270" t="str">
        <f t="shared" si="33"/>
        <v/>
      </c>
      <c r="AI115" s="270" t="str">
        <f t="shared" si="34"/>
        <v/>
      </c>
      <c r="AK115" s="270" t="str">
        <f t="shared" si="35"/>
        <v/>
      </c>
      <c r="AM115" s="270" t="str">
        <f t="shared" si="36"/>
        <v/>
      </c>
      <c r="AO115" s="270" t="str">
        <f t="shared" si="37"/>
        <v/>
      </c>
      <c r="AQ115" s="270" t="str">
        <f t="shared" si="38"/>
        <v/>
      </c>
    </row>
    <row r="116" spans="5:43" x14ac:dyDescent="0.3">
      <c r="E116" s="270" t="str">
        <f t="shared" si="20"/>
        <v/>
      </c>
      <c r="G116" s="270" t="str">
        <f t="shared" si="20"/>
        <v/>
      </c>
      <c r="I116" s="270" t="str">
        <f t="shared" si="21"/>
        <v/>
      </c>
      <c r="K116" s="270" t="str">
        <f t="shared" si="22"/>
        <v/>
      </c>
      <c r="M116" s="270" t="str">
        <f t="shared" si="23"/>
        <v/>
      </c>
      <c r="O116" s="270" t="str">
        <f t="shared" si="24"/>
        <v/>
      </c>
      <c r="Q116" s="270" t="str">
        <f t="shared" si="25"/>
        <v/>
      </c>
      <c r="S116" s="270" t="str">
        <f t="shared" si="26"/>
        <v/>
      </c>
      <c r="U116" s="270" t="str">
        <f t="shared" si="27"/>
        <v/>
      </c>
      <c r="W116" s="270" t="str">
        <f t="shared" si="28"/>
        <v/>
      </c>
      <c r="Y116" s="270" t="str">
        <f t="shared" si="29"/>
        <v/>
      </c>
      <c r="AA116" s="270" t="str">
        <f t="shared" si="30"/>
        <v/>
      </c>
      <c r="AC116" s="270" t="str">
        <f t="shared" si="31"/>
        <v/>
      </c>
      <c r="AE116" s="270" t="str">
        <f t="shared" si="32"/>
        <v/>
      </c>
      <c r="AG116" s="270" t="str">
        <f t="shared" si="33"/>
        <v/>
      </c>
      <c r="AI116" s="270" t="str">
        <f t="shared" si="34"/>
        <v/>
      </c>
      <c r="AK116" s="270" t="str">
        <f t="shared" si="35"/>
        <v/>
      </c>
      <c r="AM116" s="270" t="str">
        <f t="shared" si="36"/>
        <v/>
      </c>
      <c r="AO116" s="270" t="str">
        <f t="shared" si="37"/>
        <v/>
      </c>
      <c r="AQ116" s="270" t="str">
        <f t="shared" si="38"/>
        <v/>
      </c>
    </row>
    <row r="117" spans="5:43" x14ac:dyDescent="0.3">
      <c r="E117" s="270" t="str">
        <f t="shared" si="20"/>
        <v/>
      </c>
      <c r="G117" s="270" t="str">
        <f t="shared" si="20"/>
        <v/>
      </c>
      <c r="I117" s="270" t="str">
        <f t="shared" si="21"/>
        <v/>
      </c>
      <c r="K117" s="270" t="str">
        <f t="shared" si="22"/>
        <v/>
      </c>
      <c r="M117" s="270" t="str">
        <f t="shared" si="23"/>
        <v/>
      </c>
      <c r="O117" s="270" t="str">
        <f t="shared" si="24"/>
        <v/>
      </c>
      <c r="Q117" s="270" t="str">
        <f t="shared" si="25"/>
        <v/>
      </c>
      <c r="S117" s="270" t="str">
        <f t="shared" si="26"/>
        <v/>
      </c>
      <c r="U117" s="270" t="str">
        <f t="shared" si="27"/>
        <v/>
      </c>
      <c r="W117" s="270" t="str">
        <f t="shared" si="28"/>
        <v/>
      </c>
      <c r="Y117" s="270" t="str">
        <f t="shared" si="29"/>
        <v/>
      </c>
      <c r="AA117" s="270" t="str">
        <f t="shared" si="30"/>
        <v/>
      </c>
      <c r="AC117" s="270" t="str">
        <f t="shared" si="31"/>
        <v/>
      </c>
      <c r="AE117" s="270" t="str">
        <f t="shared" si="32"/>
        <v/>
      </c>
      <c r="AG117" s="270" t="str">
        <f t="shared" si="33"/>
        <v/>
      </c>
      <c r="AI117" s="270" t="str">
        <f t="shared" si="34"/>
        <v/>
      </c>
      <c r="AK117" s="270" t="str">
        <f t="shared" si="35"/>
        <v/>
      </c>
      <c r="AM117" s="270" t="str">
        <f t="shared" si="36"/>
        <v/>
      </c>
      <c r="AO117" s="270" t="str">
        <f t="shared" si="37"/>
        <v/>
      </c>
      <c r="AQ117" s="270" t="str">
        <f t="shared" si="38"/>
        <v/>
      </c>
    </row>
    <row r="118" spans="5:43" x14ac:dyDescent="0.3">
      <c r="E118" s="270" t="str">
        <f t="shared" si="20"/>
        <v/>
      </c>
      <c r="G118" s="270" t="str">
        <f t="shared" si="20"/>
        <v/>
      </c>
      <c r="I118" s="270" t="str">
        <f t="shared" si="21"/>
        <v/>
      </c>
      <c r="K118" s="270" t="str">
        <f t="shared" si="22"/>
        <v/>
      </c>
      <c r="M118" s="270" t="str">
        <f t="shared" si="23"/>
        <v/>
      </c>
      <c r="O118" s="270" t="str">
        <f t="shared" si="24"/>
        <v/>
      </c>
      <c r="Q118" s="270" t="str">
        <f t="shared" si="25"/>
        <v/>
      </c>
      <c r="S118" s="270" t="str">
        <f t="shared" si="26"/>
        <v/>
      </c>
      <c r="U118" s="270" t="str">
        <f t="shared" si="27"/>
        <v/>
      </c>
      <c r="W118" s="270" t="str">
        <f t="shared" si="28"/>
        <v/>
      </c>
      <c r="Y118" s="270" t="str">
        <f t="shared" si="29"/>
        <v/>
      </c>
      <c r="AA118" s="270" t="str">
        <f t="shared" si="30"/>
        <v/>
      </c>
      <c r="AC118" s="270" t="str">
        <f t="shared" si="31"/>
        <v/>
      </c>
      <c r="AE118" s="270" t="str">
        <f t="shared" si="32"/>
        <v/>
      </c>
      <c r="AG118" s="270" t="str">
        <f t="shared" si="33"/>
        <v/>
      </c>
      <c r="AI118" s="270" t="str">
        <f t="shared" si="34"/>
        <v/>
      </c>
      <c r="AK118" s="270" t="str">
        <f t="shared" si="35"/>
        <v/>
      </c>
      <c r="AM118" s="270" t="str">
        <f t="shared" si="36"/>
        <v/>
      </c>
      <c r="AO118" s="270" t="str">
        <f t="shared" si="37"/>
        <v/>
      </c>
      <c r="AQ118" s="270" t="str">
        <f t="shared" si="38"/>
        <v/>
      </c>
    </row>
    <row r="119" spans="5:43" x14ac:dyDescent="0.3">
      <c r="E119" s="270" t="str">
        <f t="shared" si="20"/>
        <v/>
      </c>
      <c r="G119" s="270" t="str">
        <f t="shared" si="20"/>
        <v/>
      </c>
      <c r="I119" s="270" t="str">
        <f t="shared" si="21"/>
        <v/>
      </c>
      <c r="K119" s="270" t="str">
        <f t="shared" si="22"/>
        <v/>
      </c>
      <c r="M119" s="270" t="str">
        <f t="shared" si="23"/>
        <v/>
      </c>
      <c r="O119" s="270" t="str">
        <f t="shared" si="24"/>
        <v/>
      </c>
      <c r="Q119" s="270" t="str">
        <f t="shared" si="25"/>
        <v/>
      </c>
      <c r="S119" s="270" t="str">
        <f t="shared" si="26"/>
        <v/>
      </c>
      <c r="U119" s="270" t="str">
        <f t="shared" si="27"/>
        <v/>
      </c>
      <c r="W119" s="270" t="str">
        <f t="shared" si="28"/>
        <v/>
      </c>
      <c r="Y119" s="270" t="str">
        <f t="shared" si="29"/>
        <v/>
      </c>
      <c r="AA119" s="270" t="str">
        <f t="shared" si="30"/>
        <v/>
      </c>
      <c r="AC119" s="270" t="str">
        <f t="shared" si="31"/>
        <v/>
      </c>
      <c r="AE119" s="270" t="str">
        <f t="shared" si="32"/>
        <v/>
      </c>
      <c r="AG119" s="270" t="str">
        <f t="shared" si="33"/>
        <v/>
      </c>
      <c r="AI119" s="270" t="str">
        <f t="shared" si="34"/>
        <v/>
      </c>
      <c r="AK119" s="270" t="str">
        <f t="shared" si="35"/>
        <v/>
      </c>
      <c r="AM119" s="270" t="str">
        <f t="shared" si="36"/>
        <v/>
      </c>
      <c r="AO119" s="270" t="str">
        <f t="shared" si="37"/>
        <v/>
      </c>
      <c r="AQ119" s="270" t="str">
        <f t="shared" si="38"/>
        <v/>
      </c>
    </row>
    <row r="120" spans="5:43" x14ac:dyDescent="0.3">
      <c r="E120" s="270" t="str">
        <f t="shared" si="20"/>
        <v/>
      </c>
      <c r="G120" s="270" t="str">
        <f t="shared" si="20"/>
        <v/>
      </c>
      <c r="I120" s="270" t="str">
        <f t="shared" si="21"/>
        <v/>
      </c>
      <c r="K120" s="270" t="str">
        <f t="shared" si="22"/>
        <v/>
      </c>
      <c r="M120" s="270" t="str">
        <f t="shared" si="23"/>
        <v/>
      </c>
      <c r="O120" s="270" t="str">
        <f t="shared" si="24"/>
        <v/>
      </c>
      <c r="Q120" s="270" t="str">
        <f t="shared" si="25"/>
        <v/>
      </c>
      <c r="S120" s="270" t="str">
        <f t="shared" si="26"/>
        <v/>
      </c>
      <c r="U120" s="270" t="str">
        <f t="shared" si="27"/>
        <v/>
      </c>
      <c r="W120" s="270" t="str">
        <f t="shared" si="28"/>
        <v/>
      </c>
      <c r="Y120" s="270" t="str">
        <f t="shared" si="29"/>
        <v/>
      </c>
      <c r="AA120" s="270" t="str">
        <f t="shared" si="30"/>
        <v/>
      </c>
      <c r="AC120" s="270" t="str">
        <f t="shared" si="31"/>
        <v/>
      </c>
      <c r="AE120" s="270" t="str">
        <f t="shared" si="32"/>
        <v/>
      </c>
      <c r="AG120" s="270" t="str">
        <f t="shared" si="33"/>
        <v/>
      </c>
      <c r="AI120" s="270" t="str">
        <f t="shared" si="34"/>
        <v/>
      </c>
      <c r="AK120" s="270" t="str">
        <f t="shared" si="35"/>
        <v/>
      </c>
      <c r="AM120" s="270" t="str">
        <f t="shared" si="36"/>
        <v/>
      </c>
      <c r="AO120" s="270" t="str">
        <f t="shared" si="37"/>
        <v/>
      </c>
      <c r="AQ120" s="270" t="str">
        <f t="shared" si="38"/>
        <v/>
      </c>
    </row>
    <row r="121" spans="5:43" x14ac:dyDescent="0.3">
      <c r="E121" s="270" t="str">
        <f t="shared" si="20"/>
        <v/>
      </c>
      <c r="G121" s="270" t="str">
        <f t="shared" si="20"/>
        <v/>
      </c>
      <c r="I121" s="270" t="str">
        <f t="shared" si="21"/>
        <v/>
      </c>
      <c r="K121" s="270" t="str">
        <f t="shared" si="22"/>
        <v/>
      </c>
      <c r="M121" s="270" t="str">
        <f t="shared" si="23"/>
        <v/>
      </c>
      <c r="O121" s="270" t="str">
        <f t="shared" si="24"/>
        <v/>
      </c>
      <c r="Q121" s="270" t="str">
        <f t="shared" si="25"/>
        <v/>
      </c>
      <c r="S121" s="270" t="str">
        <f t="shared" si="26"/>
        <v/>
      </c>
      <c r="U121" s="270" t="str">
        <f t="shared" si="27"/>
        <v/>
      </c>
      <c r="W121" s="270" t="str">
        <f t="shared" si="28"/>
        <v/>
      </c>
      <c r="Y121" s="270" t="str">
        <f t="shared" si="29"/>
        <v/>
      </c>
      <c r="AA121" s="270" t="str">
        <f t="shared" si="30"/>
        <v/>
      </c>
      <c r="AC121" s="270" t="str">
        <f t="shared" si="31"/>
        <v/>
      </c>
      <c r="AE121" s="270" t="str">
        <f t="shared" si="32"/>
        <v/>
      </c>
      <c r="AG121" s="270" t="str">
        <f t="shared" si="33"/>
        <v/>
      </c>
      <c r="AI121" s="270" t="str">
        <f t="shared" si="34"/>
        <v/>
      </c>
      <c r="AK121" s="270" t="str">
        <f t="shared" si="35"/>
        <v/>
      </c>
      <c r="AM121" s="270" t="str">
        <f t="shared" si="36"/>
        <v/>
      </c>
      <c r="AO121" s="270" t="str">
        <f t="shared" si="37"/>
        <v/>
      </c>
      <c r="AQ121" s="270" t="str">
        <f t="shared" si="38"/>
        <v/>
      </c>
    </row>
    <row r="122" spans="5:43" x14ac:dyDescent="0.3">
      <c r="E122" s="270" t="str">
        <f t="shared" si="20"/>
        <v/>
      </c>
      <c r="G122" s="270" t="str">
        <f t="shared" si="20"/>
        <v/>
      </c>
      <c r="I122" s="270" t="str">
        <f t="shared" si="21"/>
        <v/>
      </c>
      <c r="K122" s="270" t="str">
        <f t="shared" si="22"/>
        <v/>
      </c>
      <c r="M122" s="270" t="str">
        <f t="shared" si="23"/>
        <v/>
      </c>
      <c r="O122" s="270" t="str">
        <f t="shared" si="24"/>
        <v/>
      </c>
      <c r="Q122" s="270" t="str">
        <f t="shared" si="25"/>
        <v/>
      </c>
      <c r="S122" s="270" t="str">
        <f t="shared" si="26"/>
        <v/>
      </c>
      <c r="U122" s="270" t="str">
        <f t="shared" si="27"/>
        <v/>
      </c>
      <c r="W122" s="270" t="str">
        <f t="shared" si="28"/>
        <v/>
      </c>
      <c r="Y122" s="270" t="str">
        <f t="shared" si="29"/>
        <v/>
      </c>
      <c r="AA122" s="270" t="str">
        <f t="shared" si="30"/>
        <v/>
      </c>
      <c r="AC122" s="270" t="str">
        <f t="shared" si="31"/>
        <v/>
      </c>
      <c r="AE122" s="270" t="str">
        <f t="shared" si="32"/>
        <v/>
      </c>
      <c r="AG122" s="270" t="str">
        <f t="shared" si="33"/>
        <v/>
      </c>
      <c r="AI122" s="270" t="str">
        <f t="shared" si="34"/>
        <v/>
      </c>
      <c r="AK122" s="270" t="str">
        <f t="shared" si="35"/>
        <v/>
      </c>
      <c r="AM122" s="270" t="str">
        <f t="shared" si="36"/>
        <v/>
      </c>
      <c r="AO122" s="270" t="str">
        <f t="shared" si="37"/>
        <v/>
      </c>
      <c r="AQ122" s="270" t="str">
        <f t="shared" si="38"/>
        <v/>
      </c>
    </row>
    <row r="123" spans="5:43" x14ac:dyDescent="0.3">
      <c r="E123" s="270" t="str">
        <f t="shared" si="20"/>
        <v/>
      </c>
      <c r="G123" s="270" t="str">
        <f t="shared" si="20"/>
        <v/>
      </c>
      <c r="I123" s="270" t="str">
        <f t="shared" si="21"/>
        <v/>
      </c>
      <c r="K123" s="270" t="str">
        <f t="shared" si="22"/>
        <v/>
      </c>
      <c r="M123" s="270" t="str">
        <f t="shared" si="23"/>
        <v/>
      </c>
      <c r="O123" s="270" t="str">
        <f t="shared" si="24"/>
        <v/>
      </c>
      <c r="Q123" s="270" t="str">
        <f t="shared" si="25"/>
        <v/>
      </c>
      <c r="S123" s="270" t="str">
        <f t="shared" si="26"/>
        <v/>
      </c>
      <c r="U123" s="270" t="str">
        <f t="shared" si="27"/>
        <v/>
      </c>
      <c r="W123" s="270" t="str">
        <f t="shared" si="28"/>
        <v/>
      </c>
      <c r="Y123" s="270" t="str">
        <f t="shared" si="29"/>
        <v/>
      </c>
      <c r="AA123" s="270" t="str">
        <f t="shared" si="30"/>
        <v/>
      </c>
      <c r="AC123" s="270" t="str">
        <f t="shared" si="31"/>
        <v/>
      </c>
      <c r="AE123" s="270" t="str">
        <f t="shared" si="32"/>
        <v/>
      </c>
      <c r="AG123" s="270" t="str">
        <f t="shared" si="33"/>
        <v/>
      </c>
      <c r="AI123" s="270" t="str">
        <f t="shared" si="34"/>
        <v/>
      </c>
      <c r="AK123" s="270" t="str">
        <f t="shared" si="35"/>
        <v/>
      </c>
      <c r="AM123" s="270" t="str">
        <f t="shared" si="36"/>
        <v/>
      </c>
      <c r="AO123" s="270" t="str">
        <f t="shared" si="37"/>
        <v/>
      </c>
      <c r="AQ123" s="270" t="str">
        <f t="shared" si="38"/>
        <v/>
      </c>
    </row>
    <row r="124" spans="5:43" x14ac:dyDescent="0.3">
      <c r="E124" s="270" t="str">
        <f t="shared" si="20"/>
        <v/>
      </c>
      <c r="G124" s="270" t="str">
        <f t="shared" si="20"/>
        <v/>
      </c>
      <c r="I124" s="270" t="str">
        <f t="shared" si="21"/>
        <v/>
      </c>
      <c r="K124" s="270" t="str">
        <f t="shared" si="22"/>
        <v/>
      </c>
      <c r="M124" s="270" t="str">
        <f t="shared" si="23"/>
        <v/>
      </c>
      <c r="O124" s="270" t="str">
        <f t="shared" si="24"/>
        <v/>
      </c>
      <c r="Q124" s="270" t="str">
        <f t="shared" si="25"/>
        <v/>
      </c>
      <c r="S124" s="270" t="str">
        <f t="shared" si="26"/>
        <v/>
      </c>
      <c r="U124" s="270" t="str">
        <f t="shared" si="27"/>
        <v/>
      </c>
      <c r="W124" s="270" t="str">
        <f t="shared" si="28"/>
        <v/>
      </c>
      <c r="Y124" s="270" t="str">
        <f t="shared" si="29"/>
        <v/>
      </c>
      <c r="AA124" s="270" t="str">
        <f t="shared" si="30"/>
        <v/>
      </c>
      <c r="AC124" s="270" t="str">
        <f t="shared" si="31"/>
        <v/>
      </c>
      <c r="AE124" s="270" t="str">
        <f t="shared" si="32"/>
        <v/>
      </c>
      <c r="AG124" s="270" t="str">
        <f t="shared" si="33"/>
        <v/>
      </c>
      <c r="AI124" s="270" t="str">
        <f t="shared" si="34"/>
        <v/>
      </c>
      <c r="AK124" s="270" t="str">
        <f t="shared" si="35"/>
        <v/>
      </c>
      <c r="AM124" s="270" t="str">
        <f t="shared" si="36"/>
        <v/>
      </c>
      <c r="AO124" s="270" t="str">
        <f t="shared" si="37"/>
        <v/>
      </c>
      <c r="AQ124" s="270" t="str">
        <f t="shared" si="38"/>
        <v/>
      </c>
    </row>
    <row r="125" spans="5:43" x14ac:dyDescent="0.3">
      <c r="E125" s="270" t="str">
        <f t="shared" si="20"/>
        <v/>
      </c>
      <c r="G125" s="270" t="str">
        <f t="shared" si="20"/>
        <v/>
      </c>
      <c r="I125" s="270" t="str">
        <f t="shared" si="21"/>
        <v/>
      </c>
      <c r="K125" s="270" t="str">
        <f t="shared" si="22"/>
        <v/>
      </c>
      <c r="M125" s="270" t="str">
        <f t="shared" si="23"/>
        <v/>
      </c>
      <c r="O125" s="270" t="str">
        <f t="shared" si="24"/>
        <v/>
      </c>
      <c r="Q125" s="270" t="str">
        <f t="shared" si="25"/>
        <v/>
      </c>
      <c r="S125" s="270" t="str">
        <f t="shared" si="26"/>
        <v/>
      </c>
      <c r="U125" s="270" t="str">
        <f t="shared" si="27"/>
        <v/>
      </c>
      <c r="W125" s="270" t="str">
        <f t="shared" si="28"/>
        <v/>
      </c>
      <c r="Y125" s="270" t="str">
        <f t="shared" si="29"/>
        <v/>
      </c>
      <c r="AA125" s="270" t="str">
        <f t="shared" si="30"/>
        <v/>
      </c>
      <c r="AC125" s="270" t="str">
        <f t="shared" si="31"/>
        <v/>
      </c>
      <c r="AE125" s="270" t="str">
        <f t="shared" si="32"/>
        <v/>
      </c>
      <c r="AG125" s="270" t="str">
        <f t="shared" si="33"/>
        <v/>
      </c>
      <c r="AI125" s="270" t="str">
        <f t="shared" si="34"/>
        <v/>
      </c>
      <c r="AK125" s="270" t="str">
        <f t="shared" si="35"/>
        <v/>
      </c>
      <c r="AM125" s="270" t="str">
        <f t="shared" si="36"/>
        <v/>
      </c>
      <c r="AO125" s="270" t="str">
        <f t="shared" si="37"/>
        <v/>
      </c>
      <c r="AQ125" s="270" t="str">
        <f t="shared" si="38"/>
        <v/>
      </c>
    </row>
    <row r="126" spans="5:43" x14ac:dyDescent="0.3">
      <c r="E126" s="270" t="str">
        <f t="shared" si="20"/>
        <v/>
      </c>
      <c r="G126" s="270" t="str">
        <f t="shared" si="20"/>
        <v/>
      </c>
      <c r="I126" s="270" t="str">
        <f t="shared" si="21"/>
        <v/>
      </c>
      <c r="K126" s="270" t="str">
        <f t="shared" si="22"/>
        <v/>
      </c>
      <c r="M126" s="270" t="str">
        <f t="shared" si="23"/>
        <v/>
      </c>
      <c r="O126" s="270" t="str">
        <f t="shared" si="24"/>
        <v/>
      </c>
      <c r="Q126" s="270" t="str">
        <f t="shared" si="25"/>
        <v/>
      </c>
      <c r="S126" s="270" t="str">
        <f t="shared" si="26"/>
        <v/>
      </c>
      <c r="U126" s="270" t="str">
        <f t="shared" si="27"/>
        <v/>
      </c>
      <c r="W126" s="270" t="str">
        <f t="shared" si="28"/>
        <v/>
      </c>
      <c r="Y126" s="270" t="str">
        <f t="shared" si="29"/>
        <v/>
      </c>
      <c r="AA126" s="270" t="str">
        <f t="shared" si="30"/>
        <v/>
      </c>
      <c r="AC126" s="270" t="str">
        <f t="shared" si="31"/>
        <v/>
      </c>
      <c r="AE126" s="270" t="str">
        <f t="shared" si="32"/>
        <v/>
      </c>
      <c r="AG126" s="270" t="str">
        <f t="shared" si="33"/>
        <v/>
      </c>
      <c r="AI126" s="270" t="str">
        <f t="shared" si="34"/>
        <v/>
      </c>
      <c r="AK126" s="270" t="str">
        <f t="shared" si="35"/>
        <v/>
      </c>
      <c r="AM126" s="270" t="str">
        <f t="shared" si="36"/>
        <v/>
      </c>
      <c r="AO126" s="270" t="str">
        <f t="shared" si="37"/>
        <v/>
      </c>
      <c r="AQ126" s="270" t="str">
        <f t="shared" si="38"/>
        <v/>
      </c>
    </row>
    <row r="127" spans="5:43" x14ac:dyDescent="0.3">
      <c r="E127" s="270" t="str">
        <f t="shared" si="20"/>
        <v/>
      </c>
      <c r="G127" s="270" t="str">
        <f t="shared" si="20"/>
        <v/>
      </c>
      <c r="I127" s="270" t="str">
        <f t="shared" si="21"/>
        <v/>
      </c>
      <c r="K127" s="270" t="str">
        <f t="shared" si="22"/>
        <v/>
      </c>
      <c r="M127" s="270" t="str">
        <f t="shared" si="23"/>
        <v/>
      </c>
      <c r="O127" s="270" t="str">
        <f t="shared" si="24"/>
        <v/>
      </c>
      <c r="Q127" s="270" t="str">
        <f t="shared" si="25"/>
        <v/>
      </c>
      <c r="S127" s="270" t="str">
        <f t="shared" si="26"/>
        <v/>
      </c>
      <c r="U127" s="270" t="str">
        <f t="shared" si="27"/>
        <v/>
      </c>
      <c r="W127" s="270" t="str">
        <f t="shared" si="28"/>
        <v/>
      </c>
      <c r="Y127" s="270" t="str">
        <f t="shared" si="29"/>
        <v/>
      </c>
      <c r="AA127" s="270" t="str">
        <f t="shared" si="30"/>
        <v/>
      </c>
      <c r="AC127" s="270" t="str">
        <f t="shared" si="31"/>
        <v/>
      </c>
      <c r="AE127" s="270" t="str">
        <f t="shared" si="32"/>
        <v/>
      </c>
      <c r="AG127" s="270" t="str">
        <f t="shared" si="33"/>
        <v/>
      </c>
      <c r="AI127" s="270" t="str">
        <f t="shared" si="34"/>
        <v/>
      </c>
      <c r="AK127" s="270" t="str">
        <f t="shared" si="35"/>
        <v/>
      </c>
      <c r="AM127" s="270" t="str">
        <f t="shared" si="36"/>
        <v/>
      </c>
      <c r="AO127" s="270" t="str">
        <f t="shared" si="37"/>
        <v/>
      </c>
      <c r="AQ127" s="270" t="str">
        <f t="shared" si="38"/>
        <v/>
      </c>
    </row>
    <row r="128" spans="5:43" x14ac:dyDescent="0.3">
      <c r="E128" s="270" t="str">
        <f t="shared" si="20"/>
        <v/>
      </c>
      <c r="G128" s="270" t="str">
        <f t="shared" si="20"/>
        <v/>
      </c>
      <c r="I128" s="270" t="str">
        <f t="shared" si="21"/>
        <v/>
      </c>
      <c r="K128" s="270" t="str">
        <f t="shared" si="22"/>
        <v/>
      </c>
      <c r="M128" s="270" t="str">
        <f t="shared" si="23"/>
        <v/>
      </c>
      <c r="O128" s="270" t="str">
        <f t="shared" si="24"/>
        <v/>
      </c>
      <c r="Q128" s="270" t="str">
        <f t="shared" si="25"/>
        <v/>
      </c>
      <c r="S128" s="270" t="str">
        <f t="shared" si="26"/>
        <v/>
      </c>
      <c r="U128" s="270" t="str">
        <f t="shared" si="27"/>
        <v/>
      </c>
      <c r="W128" s="270" t="str">
        <f t="shared" si="28"/>
        <v/>
      </c>
      <c r="Y128" s="270" t="str">
        <f t="shared" si="29"/>
        <v/>
      </c>
      <c r="AA128" s="270" t="str">
        <f t="shared" si="30"/>
        <v/>
      </c>
      <c r="AC128" s="270" t="str">
        <f t="shared" si="31"/>
        <v/>
      </c>
      <c r="AE128" s="270" t="str">
        <f t="shared" si="32"/>
        <v/>
      </c>
      <c r="AG128" s="270" t="str">
        <f t="shared" si="33"/>
        <v/>
      </c>
      <c r="AI128" s="270" t="str">
        <f t="shared" si="34"/>
        <v/>
      </c>
      <c r="AK128" s="270" t="str">
        <f t="shared" si="35"/>
        <v/>
      </c>
      <c r="AM128" s="270" t="str">
        <f t="shared" si="36"/>
        <v/>
      </c>
      <c r="AO128" s="270" t="str">
        <f t="shared" si="37"/>
        <v/>
      </c>
      <c r="AQ128" s="270" t="str">
        <f t="shared" si="38"/>
        <v/>
      </c>
    </row>
    <row r="129" spans="5:43" x14ac:dyDescent="0.3">
      <c r="E129" s="270" t="str">
        <f t="shared" si="20"/>
        <v/>
      </c>
      <c r="G129" s="270" t="str">
        <f t="shared" si="20"/>
        <v/>
      </c>
      <c r="I129" s="270" t="str">
        <f t="shared" si="21"/>
        <v/>
      </c>
      <c r="K129" s="270" t="str">
        <f t="shared" si="22"/>
        <v/>
      </c>
      <c r="M129" s="270" t="str">
        <f t="shared" si="23"/>
        <v/>
      </c>
      <c r="O129" s="270" t="str">
        <f t="shared" si="24"/>
        <v/>
      </c>
      <c r="Q129" s="270" t="str">
        <f t="shared" si="25"/>
        <v/>
      </c>
      <c r="S129" s="270" t="str">
        <f t="shared" si="26"/>
        <v/>
      </c>
      <c r="U129" s="270" t="str">
        <f t="shared" si="27"/>
        <v/>
      </c>
      <c r="W129" s="270" t="str">
        <f t="shared" si="28"/>
        <v/>
      </c>
      <c r="Y129" s="270" t="str">
        <f t="shared" si="29"/>
        <v/>
      </c>
      <c r="AA129" s="270" t="str">
        <f t="shared" si="30"/>
        <v/>
      </c>
      <c r="AC129" s="270" t="str">
        <f t="shared" si="31"/>
        <v/>
      </c>
      <c r="AE129" s="270" t="str">
        <f t="shared" si="32"/>
        <v/>
      </c>
      <c r="AG129" s="270" t="str">
        <f t="shared" si="33"/>
        <v/>
      </c>
      <c r="AI129" s="270" t="str">
        <f t="shared" si="34"/>
        <v/>
      </c>
      <c r="AK129" s="270" t="str">
        <f t="shared" si="35"/>
        <v/>
      </c>
      <c r="AM129" s="270" t="str">
        <f t="shared" si="36"/>
        <v/>
      </c>
      <c r="AO129" s="270" t="str">
        <f t="shared" si="37"/>
        <v/>
      </c>
      <c r="AQ129" s="270" t="str">
        <f t="shared" si="38"/>
        <v/>
      </c>
    </row>
    <row r="130" spans="5:43" x14ac:dyDescent="0.3">
      <c r="E130" s="270" t="str">
        <f t="shared" si="20"/>
        <v/>
      </c>
      <c r="G130" s="270" t="str">
        <f t="shared" si="20"/>
        <v/>
      </c>
      <c r="I130" s="270" t="str">
        <f t="shared" si="21"/>
        <v/>
      </c>
      <c r="K130" s="270" t="str">
        <f t="shared" si="22"/>
        <v/>
      </c>
      <c r="M130" s="270" t="str">
        <f t="shared" si="23"/>
        <v/>
      </c>
      <c r="O130" s="270" t="str">
        <f t="shared" si="24"/>
        <v/>
      </c>
      <c r="Q130" s="270" t="str">
        <f t="shared" si="25"/>
        <v/>
      </c>
      <c r="S130" s="270" t="str">
        <f t="shared" si="26"/>
        <v/>
      </c>
      <c r="U130" s="270" t="str">
        <f t="shared" si="27"/>
        <v/>
      </c>
      <c r="W130" s="270" t="str">
        <f t="shared" si="28"/>
        <v/>
      </c>
      <c r="Y130" s="270" t="str">
        <f t="shared" si="29"/>
        <v/>
      </c>
      <c r="AA130" s="270" t="str">
        <f t="shared" si="30"/>
        <v/>
      </c>
      <c r="AC130" s="270" t="str">
        <f t="shared" si="31"/>
        <v/>
      </c>
      <c r="AE130" s="270" t="str">
        <f t="shared" si="32"/>
        <v/>
      </c>
      <c r="AG130" s="270" t="str">
        <f t="shared" si="33"/>
        <v/>
      </c>
      <c r="AI130" s="270" t="str">
        <f t="shared" si="34"/>
        <v/>
      </c>
      <c r="AK130" s="270" t="str">
        <f t="shared" si="35"/>
        <v/>
      </c>
      <c r="AM130" s="270" t="str">
        <f t="shared" si="36"/>
        <v/>
      </c>
      <c r="AO130" s="270" t="str">
        <f t="shared" si="37"/>
        <v/>
      </c>
      <c r="AQ130" s="270" t="str">
        <f t="shared" si="38"/>
        <v/>
      </c>
    </row>
    <row r="131" spans="5:43" x14ac:dyDescent="0.3">
      <c r="E131" s="270" t="str">
        <f t="shared" si="20"/>
        <v/>
      </c>
      <c r="G131" s="270" t="str">
        <f t="shared" si="20"/>
        <v/>
      </c>
      <c r="I131" s="270" t="str">
        <f t="shared" si="21"/>
        <v/>
      </c>
      <c r="K131" s="270" t="str">
        <f t="shared" si="22"/>
        <v/>
      </c>
      <c r="M131" s="270" t="str">
        <f t="shared" si="23"/>
        <v/>
      </c>
      <c r="O131" s="270" t="str">
        <f t="shared" si="24"/>
        <v/>
      </c>
      <c r="Q131" s="270" t="str">
        <f t="shared" si="25"/>
        <v/>
      </c>
      <c r="S131" s="270" t="str">
        <f t="shared" si="26"/>
        <v/>
      </c>
      <c r="U131" s="270" t="str">
        <f t="shared" si="27"/>
        <v/>
      </c>
      <c r="W131" s="270" t="str">
        <f t="shared" si="28"/>
        <v/>
      </c>
      <c r="Y131" s="270" t="str">
        <f t="shared" si="29"/>
        <v/>
      </c>
      <c r="AA131" s="270" t="str">
        <f t="shared" si="30"/>
        <v/>
      </c>
      <c r="AC131" s="270" t="str">
        <f t="shared" si="31"/>
        <v/>
      </c>
      <c r="AE131" s="270" t="str">
        <f t="shared" si="32"/>
        <v/>
      </c>
      <c r="AG131" s="270" t="str">
        <f t="shared" si="33"/>
        <v/>
      </c>
      <c r="AI131" s="270" t="str">
        <f t="shared" si="34"/>
        <v/>
      </c>
      <c r="AK131" s="270" t="str">
        <f t="shared" si="35"/>
        <v/>
      </c>
      <c r="AM131" s="270" t="str">
        <f t="shared" si="36"/>
        <v/>
      </c>
      <c r="AO131" s="270" t="str">
        <f t="shared" si="37"/>
        <v/>
      </c>
      <c r="AQ131" s="270" t="str">
        <f t="shared" si="38"/>
        <v/>
      </c>
    </row>
    <row r="132" spans="5:43" x14ac:dyDescent="0.3">
      <c r="E132" s="270" t="str">
        <f t="shared" si="20"/>
        <v/>
      </c>
      <c r="G132" s="270" t="str">
        <f t="shared" si="20"/>
        <v/>
      </c>
      <c r="I132" s="270" t="str">
        <f t="shared" si="21"/>
        <v/>
      </c>
      <c r="K132" s="270" t="str">
        <f t="shared" si="22"/>
        <v/>
      </c>
      <c r="M132" s="270" t="str">
        <f t="shared" si="23"/>
        <v/>
      </c>
      <c r="O132" s="270" t="str">
        <f t="shared" si="24"/>
        <v/>
      </c>
      <c r="Q132" s="270" t="str">
        <f t="shared" si="25"/>
        <v/>
      </c>
      <c r="S132" s="270" t="str">
        <f t="shared" si="26"/>
        <v/>
      </c>
      <c r="U132" s="270" t="str">
        <f t="shared" si="27"/>
        <v/>
      </c>
      <c r="W132" s="270" t="str">
        <f t="shared" si="28"/>
        <v/>
      </c>
      <c r="Y132" s="270" t="str">
        <f t="shared" si="29"/>
        <v/>
      </c>
      <c r="AA132" s="270" t="str">
        <f t="shared" si="30"/>
        <v/>
      </c>
      <c r="AC132" s="270" t="str">
        <f t="shared" si="31"/>
        <v/>
      </c>
      <c r="AE132" s="270" t="str">
        <f t="shared" si="32"/>
        <v/>
      </c>
      <c r="AG132" s="270" t="str">
        <f t="shared" si="33"/>
        <v/>
      </c>
      <c r="AI132" s="270" t="str">
        <f t="shared" si="34"/>
        <v/>
      </c>
      <c r="AK132" s="270" t="str">
        <f t="shared" si="35"/>
        <v/>
      </c>
      <c r="AM132" s="270" t="str">
        <f t="shared" si="36"/>
        <v/>
      </c>
      <c r="AO132" s="270" t="str">
        <f t="shared" si="37"/>
        <v/>
      </c>
      <c r="AQ132" s="270" t="str">
        <f t="shared" si="38"/>
        <v/>
      </c>
    </row>
    <row r="133" spans="5:43" x14ac:dyDescent="0.3">
      <c r="E133" s="270" t="str">
        <f t="shared" si="20"/>
        <v/>
      </c>
      <c r="G133" s="270" t="str">
        <f t="shared" si="20"/>
        <v/>
      </c>
      <c r="I133" s="270" t="str">
        <f t="shared" si="21"/>
        <v/>
      </c>
      <c r="K133" s="270" t="str">
        <f t="shared" si="22"/>
        <v/>
      </c>
      <c r="M133" s="270" t="str">
        <f t="shared" si="23"/>
        <v/>
      </c>
      <c r="O133" s="270" t="str">
        <f t="shared" si="24"/>
        <v/>
      </c>
      <c r="Q133" s="270" t="str">
        <f t="shared" si="25"/>
        <v/>
      </c>
      <c r="S133" s="270" t="str">
        <f t="shared" si="26"/>
        <v/>
      </c>
      <c r="U133" s="270" t="str">
        <f t="shared" si="27"/>
        <v/>
      </c>
      <c r="W133" s="270" t="str">
        <f t="shared" si="28"/>
        <v/>
      </c>
      <c r="Y133" s="270" t="str">
        <f t="shared" si="29"/>
        <v/>
      </c>
      <c r="AA133" s="270" t="str">
        <f t="shared" si="30"/>
        <v/>
      </c>
      <c r="AC133" s="270" t="str">
        <f t="shared" si="31"/>
        <v/>
      </c>
      <c r="AE133" s="270" t="str">
        <f t="shared" si="32"/>
        <v/>
      </c>
      <c r="AG133" s="270" t="str">
        <f t="shared" si="33"/>
        <v/>
      </c>
      <c r="AI133" s="270" t="str">
        <f t="shared" si="34"/>
        <v/>
      </c>
      <c r="AK133" s="270" t="str">
        <f t="shared" si="35"/>
        <v/>
      </c>
      <c r="AM133" s="270" t="str">
        <f t="shared" si="36"/>
        <v/>
      </c>
      <c r="AO133" s="270" t="str">
        <f t="shared" si="37"/>
        <v/>
      </c>
      <c r="AQ133" s="270" t="str">
        <f t="shared" si="38"/>
        <v/>
      </c>
    </row>
    <row r="134" spans="5:43" x14ac:dyDescent="0.3">
      <c r="E134" s="270" t="str">
        <f t="shared" si="20"/>
        <v/>
      </c>
      <c r="G134" s="270" t="str">
        <f t="shared" si="20"/>
        <v/>
      </c>
      <c r="I134" s="270" t="str">
        <f t="shared" si="21"/>
        <v/>
      </c>
      <c r="K134" s="270" t="str">
        <f t="shared" si="22"/>
        <v/>
      </c>
      <c r="M134" s="270" t="str">
        <f t="shared" si="23"/>
        <v/>
      </c>
      <c r="O134" s="270" t="str">
        <f t="shared" si="24"/>
        <v/>
      </c>
      <c r="Q134" s="270" t="str">
        <f t="shared" si="25"/>
        <v/>
      </c>
      <c r="S134" s="270" t="str">
        <f t="shared" si="26"/>
        <v/>
      </c>
      <c r="U134" s="270" t="str">
        <f t="shared" si="27"/>
        <v/>
      </c>
      <c r="W134" s="270" t="str">
        <f t="shared" si="28"/>
        <v/>
      </c>
      <c r="Y134" s="270" t="str">
        <f t="shared" si="29"/>
        <v/>
      </c>
      <c r="AA134" s="270" t="str">
        <f t="shared" si="30"/>
        <v/>
      </c>
      <c r="AC134" s="270" t="str">
        <f t="shared" si="31"/>
        <v/>
      </c>
      <c r="AE134" s="270" t="str">
        <f t="shared" si="32"/>
        <v/>
      </c>
      <c r="AG134" s="270" t="str">
        <f t="shared" si="33"/>
        <v/>
      </c>
      <c r="AI134" s="270" t="str">
        <f t="shared" si="34"/>
        <v/>
      </c>
      <c r="AK134" s="270" t="str">
        <f t="shared" si="35"/>
        <v/>
      </c>
      <c r="AM134" s="270" t="str">
        <f t="shared" si="36"/>
        <v/>
      </c>
      <c r="AO134" s="270" t="str">
        <f t="shared" si="37"/>
        <v/>
      </c>
      <c r="AQ134" s="270" t="str">
        <f t="shared" si="38"/>
        <v/>
      </c>
    </row>
    <row r="135" spans="5:43" x14ac:dyDescent="0.3">
      <c r="E135" s="270" t="str">
        <f t="shared" si="20"/>
        <v/>
      </c>
      <c r="G135" s="270" t="str">
        <f t="shared" si="20"/>
        <v/>
      </c>
      <c r="I135" s="270" t="str">
        <f t="shared" si="21"/>
        <v/>
      </c>
      <c r="K135" s="270" t="str">
        <f t="shared" si="22"/>
        <v/>
      </c>
      <c r="M135" s="270" t="str">
        <f t="shared" si="23"/>
        <v/>
      </c>
      <c r="O135" s="270" t="str">
        <f t="shared" si="24"/>
        <v/>
      </c>
      <c r="Q135" s="270" t="str">
        <f t="shared" si="25"/>
        <v/>
      </c>
      <c r="S135" s="270" t="str">
        <f t="shared" si="26"/>
        <v/>
      </c>
      <c r="U135" s="270" t="str">
        <f t="shared" si="27"/>
        <v/>
      </c>
      <c r="W135" s="270" t="str">
        <f t="shared" si="28"/>
        <v/>
      </c>
      <c r="Y135" s="270" t="str">
        <f t="shared" si="29"/>
        <v/>
      </c>
      <c r="AA135" s="270" t="str">
        <f t="shared" si="30"/>
        <v/>
      </c>
      <c r="AC135" s="270" t="str">
        <f t="shared" si="31"/>
        <v/>
      </c>
      <c r="AE135" s="270" t="str">
        <f t="shared" si="32"/>
        <v/>
      </c>
      <c r="AG135" s="270" t="str">
        <f t="shared" si="33"/>
        <v/>
      </c>
      <c r="AI135" s="270" t="str">
        <f t="shared" si="34"/>
        <v/>
      </c>
      <c r="AK135" s="270" t="str">
        <f t="shared" si="35"/>
        <v/>
      </c>
      <c r="AM135" s="270" t="str">
        <f t="shared" si="36"/>
        <v/>
      </c>
      <c r="AO135" s="270" t="str">
        <f t="shared" si="37"/>
        <v/>
      </c>
      <c r="AQ135" s="270" t="str">
        <f t="shared" si="38"/>
        <v/>
      </c>
    </row>
    <row r="136" spans="5:43" x14ac:dyDescent="0.3">
      <c r="E136" s="270" t="str">
        <f t="shared" si="20"/>
        <v/>
      </c>
      <c r="G136" s="270" t="str">
        <f t="shared" si="20"/>
        <v/>
      </c>
      <c r="I136" s="270" t="str">
        <f t="shared" si="21"/>
        <v/>
      </c>
      <c r="K136" s="270" t="str">
        <f t="shared" si="22"/>
        <v/>
      </c>
      <c r="M136" s="270" t="str">
        <f t="shared" si="23"/>
        <v/>
      </c>
      <c r="O136" s="270" t="str">
        <f t="shared" si="24"/>
        <v/>
      </c>
      <c r="Q136" s="270" t="str">
        <f t="shared" si="25"/>
        <v/>
      </c>
      <c r="S136" s="270" t="str">
        <f t="shared" si="26"/>
        <v/>
      </c>
      <c r="U136" s="270" t="str">
        <f t="shared" si="27"/>
        <v/>
      </c>
      <c r="W136" s="270" t="str">
        <f t="shared" si="28"/>
        <v/>
      </c>
      <c r="Y136" s="270" t="str">
        <f t="shared" si="29"/>
        <v/>
      </c>
      <c r="AA136" s="270" t="str">
        <f t="shared" si="30"/>
        <v/>
      </c>
      <c r="AC136" s="270" t="str">
        <f t="shared" si="31"/>
        <v/>
      </c>
      <c r="AE136" s="270" t="str">
        <f t="shared" si="32"/>
        <v/>
      </c>
      <c r="AG136" s="270" t="str">
        <f t="shared" si="33"/>
        <v/>
      </c>
      <c r="AI136" s="270" t="str">
        <f t="shared" si="34"/>
        <v/>
      </c>
      <c r="AK136" s="270" t="str">
        <f t="shared" si="35"/>
        <v/>
      </c>
      <c r="AM136" s="270" t="str">
        <f t="shared" si="36"/>
        <v/>
      </c>
      <c r="AO136" s="270" t="str">
        <f t="shared" si="37"/>
        <v/>
      </c>
      <c r="AQ136" s="270" t="str">
        <f t="shared" si="38"/>
        <v/>
      </c>
    </row>
    <row r="137" spans="5:43" x14ac:dyDescent="0.3">
      <c r="E137" s="270" t="str">
        <f t="shared" si="20"/>
        <v/>
      </c>
      <c r="G137" s="270" t="str">
        <f t="shared" si="20"/>
        <v/>
      </c>
      <c r="I137" s="270" t="str">
        <f t="shared" si="21"/>
        <v/>
      </c>
      <c r="K137" s="270" t="str">
        <f t="shared" si="22"/>
        <v/>
      </c>
      <c r="M137" s="270" t="str">
        <f t="shared" si="23"/>
        <v/>
      </c>
      <c r="O137" s="270" t="str">
        <f t="shared" si="24"/>
        <v/>
      </c>
      <c r="Q137" s="270" t="str">
        <f t="shared" si="25"/>
        <v/>
      </c>
      <c r="S137" s="270" t="str">
        <f t="shared" si="26"/>
        <v/>
      </c>
      <c r="U137" s="270" t="str">
        <f t="shared" si="27"/>
        <v/>
      </c>
      <c r="W137" s="270" t="str">
        <f t="shared" si="28"/>
        <v/>
      </c>
      <c r="Y137" s="270" t="str">
        <f t="shared" si="29"/>
        <v/>
      </c>
      <c r="AA137" s="270" t="str">
        <f t="shared" si="30"/>
        <v/>
      </c>
      <c r="AC137" s="270" t="str">
        <f t="shared" si="31"/>
        <v/>
      </c>
      <c r="AE137" s="270" t="str">
        <f t="shared" si="32"/>
        <v/>
      </c>
      <c r="AG137" s="270" t="str">
        <f t="shared" si="33"/>
        <v/>
      </c>
      <c r="AI137" s="270" t="str">
        <f t="shared" si="34"/>
        <v/>
      </c>
      <c r="AK137" s="270" t="str">
        <f t="shared" si="35"/>
        <v/>
      </c>
      <c r="AM137" s="270" t="str">
        <f t="shared" si="36"/>
        <v/>
      </c>
      <c r="AO137" s="270" t="str">
        <f t="shared" si="37"/>
        <v/>
      </c>
      <c r="AQ137" s="270" t="str">
        <f t="shared" si="38"/>
        <v/>
      </c>
    </row>
    <row r="138" spans="5:43" x14ac:dyDescent="0.3">
      <c r="E138" s="270" t="str">
        <f t="shared" si="20"/>
        <v/>
      </c>
      <c r="G138" s="270" t="str">
        <f t="shared" si="20"/>
        <v/>
      </c>
      <c r="I138" s="270" t="str">
        <f t="shared" si="21"/>
        <v/>
      </c>
      <c r="K138" s="270" t="str">
        <f t="shared" si="22"/>
        <v/>
      </c>
      <c r="M138" s="270" t="str">
        <f t="shared" si="23"/>
        <v/>
      </c>
      <c r="O138" s="270" t="str">
        <f t="shared" si="24"/>
        <v/>
      </c>
      <c r="Q138" s="270" t="str">
        <f t="shared" si="25"/>
        <v/>
      </c>
      <c r="S138" s="270" t="str">
        <f t="shared" si="26"/>
        <v/>
      </c>
      <c r="U138" s="270" t="str">
        <f t="shared" si="27"/>
        <v/>
      </c>
      <c r="W138" s="270" t="str">
        <f t="shared" si="28"/>
        <v/>
      </c>
      <c r="Y138" s="270" t="str">
        <f t="shared" si="29"/>
        <v/>
      </c>
      <c r="AA138" s="270" t="str">
        <f t="shared" si="30"/>
        <v/>
      </c>
      <c r="AC138" s="270" t="str">
        <f t="shared" si="31"/>
        <v/>
      </c>
      <c r="AE138" s="270" t="str">
        <f t="shared" si="32"/>
        <v/>
      </c>
      <c r="AG138" s="270" t="str">
        <f t="shared" si="33"/>
        <v/>
      </c>
      <c r="AI138" s="270" t="str">
        <f t="shared" si="34"/>
        <v/>
      </c>
      <c r="AK138" s="270" t="str">
        <f t="shared" si="35"/>
        <v/>
      </c>
      <c r="AM138" s="270" t="str">
        <f t="shared" si="36"/>
        <v/>
      </c>
      <c r="AO138" s="270" t="str">
        <f t="shared" si="37"/>
        <v/>
      </c>
      <c r="AQ138" s="270" t="str">
        <f t="shared" si="38"/>
        <v/>
      </c>
    </row>
    <row r="139" spans="5:43" x14ac:dyDescent="0.3">
      <c r="E139" s="270" t="str">
        <f t="shared" si="20"/>
        <v/>
      </c>
      <c r="G139" s="270" t="str">
        <f t="shared" si="20"/>
        <v/>
      </c>
      <c r="I139" s="270" t="str">
        <f t="shared" si="21"/>
        <v/>
      </c>
      <c r="K139" s="270" t="str">
        <f t="shared" si="22"/>
        <v/>
      </c>
      <c r="M139" s="270" t="str">
        <f t="shared" si="23"/>
        <v/>
      </c>
      <c r="O139" s="270" t="str">
        <f t="shared" si="24"/>
        <v/>
      </c>
      <c r="Q139" s="270" t="str">
        <f t="shared" si="25"/>
        <v/>
      </c>
      <c r="S139" s="270" t="str">
        <f t="shared" si="26"/>
        <v/>
      </c>
      <c r="U139" s="270" t="str">
        <f t="shared" si="27"/>
        <v/>
      </c>
      <c r="W139" s="270" t="str">
        <f t="shared" si="28"/>
        <v/>
      </c>
      <c r="Y139" s="270" t="str">
        <f t="shared" si="29"/>
        <v/>
      </c>
      <c r="AA139" s="270" t="str">
        <f t="shared" si="30"/>
        <v/>
      </c>
      <c r="AC139" s="270" t="str">
        <f t="shared" si="31"/>
        <v/>
      </c>
      <c r="AE139" s="270" t="str">
        <f t="shared" si="32"/>
        <v/>
      </c>
      <c r="AG139" s="270" t="str">
        <f t="shared" si="33"/>
        <v/>
      </c>
      <c r="AI139" s="270" t="str">
        <f t="shared" si="34"/>
        <v/>
      </c>
      <c r="AK139" s="270" t="str">
        <f t="shared" si="35"/>
        <v/>
      </c>
      <c r="AM139" s="270" t="str">
        <f t="shared" si="36"/>
        <v/>
      </c>
      <c r="AO139" s="270" t="str">
        <f t="shared" si="37"/>
        <v/>
      </c>
      <c r="AQ139" s="270" t="str">
        <f t="shared" si="38"/>
        <v/>
      </c>
    </row>
    <row r="140" spans="5:43" x14ac:dyDescent="0.3">
      <c r="E140" s="270" t="str">
        <f t="shared" si="20"/>
        <v/>
      </c>
      <c r="G140" s="270" t="str">
        <f t="shared" si="20"/>
        <v/>
      </c>
      <c r="I140" s="270" t="str">
        <f t="shared" si="21"/>
        <v/>
      </c>
      <c r="K140" s="270" t="str">
        <f t="shared" si="22"/>
        <v/>
      </c>
      <c r="M140" s="270" t="str">
        <f t="shared" si="23"/>
        <v/>
      </c>
      <c r="O140" s="270" t="str">
        <f t="shared" si="24"/>
        <v/>
      </c>
      <c r="Q140" s="270" t="str">
        <f t="shared" si="25"/>
        <v/>
      </c>
      <c r="S140" s="270" t="str">
        <f t="shared" si="26"/>
        <v/>
      </c>
      <c r="U140" s="270" t="str">
        <f t="shared" si="27"/>
        <v/>
      </c>
      <c r="W140" s="270" t="str">
        <f t="shared" si="28"/>
        <v/>
      </c>
      <c r="Y140" s="270" t="str">
        <f t="shared" si="29"/>
        <v/>
      </c>
      <c r="AA140" s="270" t="str">
        <f t="shared" si="30"/>
        <v/>
      </c>
      <c r="AC140" s="270" t="str">
        <f t="shared" si="31"/>
        <v/>
      </c>
      <c r="AE140" s="270" t="str">
        <f t="shared" si="32"/>
        <v/>
      </c>
      <c r="AG140" s="270" t="str">
        <f t="shared" si="33"/>
        <v/>
      </c>
      <c r="AI140" s="270" t="str">
        <f t="shared" si="34"/>
        <v/>
      </c>
      <c r="AK140" s="270" t="str">
        <f t="shared" si="35"/>
        <v/>
      </c>
      <c r="AM140" s="270" t="str">
        <f t="shared" si="36"/>
        <v/>
      </c>
      <c r="AO140" s="270" t="str">
        <f t="shared" si="37"/>
        <v/>
      </c>
      <c r="AQ140" s="270" t="str">
        <f t="shared" si="38"/>
        <v/>
      </c>
    </row>
    <row r="141" spans="5:43" x14ac:dyDescent="0.3">
      <c r="E141" s="270" t="str">
        <f t="shared" ref="E141:G204" si="39">IF(OR($B141=0,D141=0),"",D141/$B141)</f>
        <v/>
      </c>
      <c r="G141" s="270" t="str">
        <f t="shared" si="39"/>
        <v/>
      </c>
      <c r="I141" s="270" t="str">
        <f t="shared" ref="I141:I204" si="40">IF(OR($B141=0,H141=0),"",H141/$B141)</f>
        <v/>
      </c>
      <c r="K141" s="270" t="str">
        <f t="shared" ref="K141:K204" si="41">IF(OR($B141=0,J141=0),"",J141/$B141)</f>
        <v/>
      </c>
      <c r="M141" s="270" t="str">
        <f t="shared" ref="M141:M204" si="42">IF(OR($B141=0,L141=0),"",L141/$B141)</f>
        <v/>
      </c>
      <c r="O141" s="270" t="str">
        <f t="shared" ref="O141:O204" si="43">IF(OR($B141=0,N141=0),"",N141/$B141)</f>
        <v/>
      </c>
      <c r="Q141" s="270" t="str">
        <f t="shared" ref="Q141:Q204" si="44">IF(OR($B141=0,P141=0),"",P141/$B141)</f>
        <v/>
      </c>
      <c r="S141" s="270" t="str">
        <f t="shared" ref="S141:S204" si="45">IF(OR($B141=0,R141=0),"",R141/$B141)</f>
        <v/>
      </c>
      <c r="U141" s="270" t="str">
        <f t="shared" ref="U141:U204" si="46">IF(OR($B141=0,T141=0),"",T141/$B141)</f>
        <v/>
      </c>
      <c r="W141" s="270" t="str">
        <f t="shared" ref="W141:W204" si="47">IF(OR($B141=0,V141=0),"",V141/$B141)</f>
        <v/>
      </c>
      <c r="Y141" s="270" t="str">
        <f t="shared" ref="Y141:Y204" si="48">IF(OR($B141=0,X141=0),"",X141/$B141)</f>
        <v/>
      </c>
      <c r="AA141" s="270" t="str">
        <f t="shared" ref="AA141:AA204" si="49">IF(OR($B141=0,Z141=0),"",Z141/$B141)</f>
        <v/>
      </c>
      <c r="AC141" s="270" t="str">
        <f t="shared" ref="AC141:AC204" si="50">IF(OR($B141=0,AB141=0),"",AB141/$B141)</f>
        <v/>
      </c>
      <c r="AE141" s="270" t="str">
        <f t="shared" ref="AE141:AE204" si="51">IF(OR($B141=0,AD141=0),"",AD141/$B141)</f>
        <v/>
      </c>
      <c r="AG141" s="270" t="str">
        <f t="shared" ref="AG141:AG204" si="52">IF(OR($B141=0,AF141=0),"",AF141/$B141)</f>
        <v/>
      </c>
      <c r="AI141" s="270" t="str">
        <f t="shared" ref="AI141:AI204" si="53">IF(OR($B141=0,AH141=0),"",AH141/$B141)</f>
        <v/>
      </c>
      <c r="AK141" s="270" t="str">
        <f t="shared" ref="AK141:AK204" si="54">IF(OR($B141=0,AJ141=0),"",AJ141/$B141)</f>
        <v/>
      </c>
      <c r="AM141" s="270" t="str">
        <f t="shared" ref="AM141:AM204" si="55">IF(OR($B141=0,AL141=0),"",AL141/$B141)</f>
        <v/>
      </c>
      <c r="AO141" s="270" t="str">
        <f t="shared" ref="AO141:AO204" si="56">IF(OR($B141=0,AN141=0),"",AN141/$B141)</f>
        <v/>
      </c>
      <c r="AQ141" s="270" t="str">
        <f t="shared" ref="AQ141:AQ204" si="57">IF(OR($B141=0,AP141=0),"",AP141/$B141)</f>
        <v/>
      </c>
    </row>
    <row r="142" spans="5:43" x14ac:dyDescent="0.3">
      <c r="E142" s="270" t="str">
        <f t="shared" si="39"/>
        <v/>
      </c>
      <c r="G142" s="270" t="str">
        <f t="shared" si="39"/>
        <v/>
      </c>
      <c r="I142" s="270" t="str">
        <f t="shared" si="40"/>
        <v/>
      </c>
      <c r="K142" s="270" t="str">
        <f t="shared" si="41"/>
        <v/>
      </c>
      <c r="M142" s="270" t="str">
        <f t="shared" si="42"/>
        <v/>
      </c>
      <c r="O142" s="270" t="str">
        <f t="shared" si="43"/>
        <v/>
      </c>
      <c r="Q142" s="270" t="str">
        <f t="shared" si="44"/>
        <v/>
      </c>
      <c r="S142" s="270" t="str">
        <f t="shared" si="45"/>
        <v/>
      </c>
      <c r="U142" s="270" t="str">
        <f t="shared" si="46"/>
        <v/>
      </c>
      <c r="W142" s="270" t="str">
        <f t="shared" si="47"/>
        <v/>
      </c>
      <c r="Y142" s="270" t="str">
        <f t="shared" si="48"/>
        <v/>
      </c>
      <c r="AA142" s="270" t="str">
        <f t="shared" si="49"/>
        <v/>
      </c>
      <c r="AC142" s="270" t="str">
        <f t="shared" si="50"/>
        <v/>
      </c>
      <c r="AE142" s="270" t="str">
        <f t="shared" si="51"/>
        <v/>
      </c>
      <c r="AG142" s="270" t="str">
        <f t="shared" si="52"/>
        <v/>
      </c>
      <c r="AI142" s="270" t="str">
        <f t="shared" si="53"/>
        <v/>
      </c>
      <c r="AK142" s="270" t="str">
        <f t="shared" si="54"/>
        <v/>
      </c>
      <c r="AM142" s="270" t="str">
        <f t="shared" si="55"/>
        <v/>
      </c>
      <c r="AO142" s="270" t="str">
        <f t="shared" si="56"/>
        <v/>
      </c>
      <c r="AQ142" s="270" t="str">
        <f t="shared" si="57"/>
        <v/>
      </c>
    </row>
    <row r="143" spans="5:43" x14ac:dyDescent="0.3">
      <c r="E143" s="270" t="str">
        <f t="shared" si="39"/>
        <v/>
      </c>
      <c r="G143" s="270" t="str">
        <f t="shared" si="39"/>
        <v/>
      </c>
      <c r="I143" s="270" t="str">
        <f t="shared" si="40"/>
        <v/>
      </c>
      <c r="K143" s="270" t="str">
        <f t="shared" si="41"/>
        <v/>
      </c>
      <c r="M143" s="270" t="str">
        <f t="shared" si="42"/>
        <v/>
      </c>
      <c r="O143" s="270" t="str">
        <f t="shared" si="43"/>
        <v/>
      </c>
      <c r="Q143" s="270" t="str">
        <f t="shared" si="44"/>
        <v/>
      </c>
      <c r="S143" s="270" t="str">
        <f t="shared" si="45"/>
        <v/>
      </c>
      <c r="U143" s="270" t="str">
        <f t="shared" si="46"/>
        <v/>
      </c>
      <c r="W143" s="270" t="str">
        <f t="shared" si="47"/>
        <v/>
      </c>
      <c r="Y143" s="270" t="str">
        <f t="shared" si="48"/>
        <v/>
      </c>
      <c r="AA143" s="270" t="str">
        <f t="shared" si="49"/>
        <v/>
      </c>
      <c r="AC143" s="270" t="str">
        <f t="shared" si="50"/>
        <v/>
      </c>
      <c r="AE143" s="270" t="str">
        <f t="shared" si="51"/>
        <v/>
      </c>
      <c r="AG143" s="270" t="str">
        <f t="shared" si="52"/>
        <v/>
      </c>
      <c r="AI143" s="270" t="str">
        <f t="shared" si="53"/>
        <v/>
      </c>
      <c r="AK143" s="270" t="str">
        <f t="shared" si="54"/>
        <v/>
      </c>
      <c r="AM143" s="270" t="str">
        <f t="shared" si="55"/>
        <v/>
      </c>
      <c r="AO143" s="270" t="str">
        <f t="shared" si="56"/>
        <v/>
      </c>
      <c r="AQ143" s="270" t="str">
        <f t="shared" si="57"/>
        <v/>
      </c>
    </row>
    <row r="144" spans="5:43" x14ac:dyDescent="0.3">
      <c r="E144" s="270" t="str">
        <f t="shared" si="39"/>
        <v/>
      </c>
      <c r="G144" s="270" t="str">
        <f t="shared" si="39"/>
        <v/>
      </c>
      <c r="I144" s="270" t="str">
        <f t="shared" si="40"/>
        <v/>
      </c>
      <c r="K144" s="270" t="str">
        <f t="shared" si="41"/>
        <v/>
      </c>
      <c r="M144" s="270" t="str">
        <f t="shared" si="42"/>
        <v/>
      </c>
      <c r="O144" s="270" t="str">
        <f t="shared" si="43"/>
        <v/>
      </c>
      <c r="Q144" s="270" t="str">
        <f t="shared" si="44"/>
        <v/>
      </c>
      <c r="S144" s="270" t="str">
        <f t="shared" si="45"/>
        <v/>
      </c>
      <c r="U144" s="270" t="str">
        <f t="shared" si="46"/>
        <v/>
      </c>
      <c r="W144" s="270" t="str">
        <f t="shared" si="47"/>
        <v/>
      </c>
      <c r="Y144" s="270" t="str">
        <f t="shared" si="48"/>
        <v/>
      </c>
      <c r="AA144" s="270" t="str">
        <f t="shared" si="49"/>
        <v/>
      </c>
      <c r="AC144" s="270" t="str">
        <f t="shared" si="50"/>
        <v/>
      </c>
      <c r="AE144" s="270" t="str">
        <f t="shared" si="51"/>
        <v/>
      </c>
      <c r="AG144" s="270" t="str">
        <f t="shared" si="52"/>
        <v/>
      </c>
      <c r="AI144" s="270" t="str">
        <f t="shared" si="53"/>
        <v/>
      </c>
      <c r="AK144" s="270" t="str">
        <f t="shared" si="54"/>
        <v/>
      </c>
      <c r="AM144" s="270" t="str">
        <f t="shared" si="55"/>
        <v/>
      </c>
      <c r="AO144" s="270" t="str">
        <f t="shared" si="56"/>
        <v/>
      </c>
      <c r="AQ144" s="270" t="str">
        <f t="shared" si="57"/>
        <v/>
      </c>
    </row>
    <row r="145" spans="5:43" x14ac:dyDescent="0.3">
      <c r="E145" s="270" t="str">
        <f t="shared" si="39"/>
        <v/>
      </c>
      <c r="G145" s="270" t="str">
        <f t="shared" si="39"/>
        <v/>
      </c>
      <c r="I145" s="270" t="str">
        <f t="shared" si="40"/>
        <v/>
      </c>
      <c r="K145" s="270" t="str">
        <f t="shared" si="41"/>
        <v/>
      </c>
      <c r="M145" s="270" t="str">
        <f t="shared" si="42"/>
        <v/>
      </c>
      <c r="O145" s="270" t="str">
        <f t="shared" si="43"/>
        <v/>
      </c>
      <c r="Q145" s="270" t="str">
        <f t="shared" si="44"/>
        <v/>
      </c>
      <c r="S145" s="270" t="str">
        <f t="shared" si="45"/>
        <v/>
      </c>
      <c r="U145" s="270" t="str">
        <f t="shared" si="46"/>
        <v/>
      </c>
      <c r="W145" s="270" t="str">
        <f t="shared" si="47"/>
        <v/>
      </c>
      <c r="Y145" s="270" t="str">
        <f t="shared" si="48"/>
        <v/>
      </c>
      <c r="AA145" s="270" t="str">
        <f t="shared" si="49"/>
        <v/>
      </c>
      <c r="AC145" s="270" t="str">
        <f t="shared" si="50"/>
        <v/>
      </c>
      <c r="AE145" s="270" t="str">
        <f t="shared" si="51"/>
        <v/>
      </c>
      <c r="AG145" s="270" t="str">
        <f t="shared" si="52"/>
        <v/>
      </c>
      <c r="AI145" s="270" t="str">
        <f t="shared" si="53"/>
        <v/>
      </c>
      <c r="AK145" s="270" t="str">
        <f t="shared" si="54"/>
        <v/>
      </c>
      <c r="AM145" s="270" t="str">
        <f t="shared" si="55"/>
        <v/>
      </c>
      <c r="AO145" s="270" t="str">
        <f t="shared" si="56"/>
        <v/>
      </c>
      <c r="AQ145" s="270" t="str">
        <f t="shared" si="57"/>
        <v/>
      </c>
    </row>
    <row r="146" spans="5:43" x14ac:dyDescent="0.3">
      <c r="E146" s="270" t="str">
        <f t="shared" si="39"/>
        <v/>
      </c>
      <c r="G146" s="270" t="str">
        <f t="shared" si="39"/>
        <v/>
      </c>
      <c r="I146" s="270" t="str">
        <f t="shared" si="40"/>
        <v/>
      </c>
      <c r="K146" s="270" t="str">
        <f t="shared" si="41"/>
        <v/>
      </c>
      <c r="M146" s="270" t="str">
        <f t="shared" si="42"/>
        <v/>
      </c>
      <c r="O146" s="270" t="str">
        <f t="shared" si="43"/>
        <v/>
      </c>
      <c r="Q146" s="270" t="str">
        <f t="shared" si="44"/>
        <v/>
      </c>
      <c r="S146" s="270" t="str">
        <f t="shared" si="45"/>
        <v/>
      </c>
      <c r="U146" s="270" t="str">
        <f t="shared" si="46"/>
        <v/>
      </c>
      <c r="W146" s="270" t="str">
        <f t="shared" si="47"/>
        <v/>
      </c>
      <c r="Y146" s="270" t="str">
        <f t="shared" si="48"/>
        <v/>
      </c>
      <c r="AA146" s="270" t="str">
        <f t="shared" si="49"/>
        <v/>
      </c>
      <c r="AC146" s="270" t="str">
        <f t="shared" si="50"/>
        <v/>
      </c>
      <c r="AE146" s="270" t="str">
        <f t="shared" si="51"/>
        <v/>
      </c>
      <c r="AG146" s="270" t="str">
        <f t="shared" si="52"/>
        <v/>
      </c>
      <c r="AI146" s="270" t="str">
        <f t="shared" si="53"/>
        <v/>
      </c>
      <c r="AK146" s="270" t="str">
        <f t="shared" si="54"/>
        <v/>
      </c>
      <c r="AM146" s="270" t="str">
        <f t="shared" si="55"/>
        <v/>
      </c>
      <c r="AO146" s="270" t="str">
        <f t="shared" si="56"/>
        <v/>
      </c>
      <c r="AQ146" s="270" t="str">
        <f t="shared" si="57"/>
        <v/>
      </c>
    </row>
    <row r="147" spans="5:43" x14ac:dyDescent="0.3">
      <c r="E147" s="270" t="str">
        <f t="shared" si="39"/>
        <v/>
      </c>
      <c r="G147" s="270" t="str">
        <f t="shared" si="39"/>
        <v/>
      </c>
      <c r="I147" s="270" t="str">
        <f t="shared" si="40"/>
        <v/>
      </c>
      <c r="K147" s="270" t="str">
        <f t="shared" si="41"/>
        <v/>
      </c>
      <c r="M147" s="270" t="str">
        <f t="shared" si="42"/>
        <v/>
      </c>
      <c r="O147" s="270" t="str">
        <f t="shared" si="43"/>
        <v/>
      </c>
      <c r="Q147" s="270" t="str">
        <f t="shared" si="44"/>
        <v/>
      </c>
      <c r="S147" s="270" t="str">
        <f t="shared" si="45"/>
        <v/>
      </c>
      <c r="U147" s="270" t="str">
        <f t="shared" si="46"/>
        <v/>
      </c>
      <c r="W147" s="270" t="str">
        <f t="shared" si="47"/>
        <v/>
      </c>
      <c r="Y147" s="270" t="str">
        <f t="shared" si="48"/>
        <v/>
      </c>
      <c r="AA147" s="270" t="str">
        <f t="shared" si="49"/>
        <v/>
      </c>
      <c r="AC147" s="270" t="str">
        <f t="shared" si="50"/>
        <v/>
      </c>
      <c r="AE147" s="270" t="str">
        <f t="shared" si="51"/>
        <v/>
      </c>
      <c r="AG147" s="270" t="str">
        <f t="shared" si="52"/>
        <v/>
      </c>
      <c r="AI147" s="270" t="str">
        <f t="shared" si="53"/>
        <v/>
      </c>
      <c r="AK147" s="270" t="str">
        <f t="shared" si="54"/>
        <v/>
      </c>
      <c r="AM147" s="270" t="str">
        <f t="shared" si="55"/>
        <v/>
      </c>
      <c r="AO147" s="270" t="str">
        <f t="shared" si="56"/>
        <v/>
      </c>
      <c r="AQ147" s="270" t="str">
        <f t="shared" si="57"/>
        <v/>
      </c>
    </row>
    <row r="148" spans="5:43" x14ac:dyDescent="0.3">
      <c r="E148" s="270" t="str">
        <f t="shared" si="39"/>
        <v/>
      </c>
      <c r="G148" s="270" t="str">
        <f t="shared" si="39"/>
        <v/>
      </c>
      <c r="I148" s="270" t="str">
        <f t="shared" si="40"/>
        <v/>
      </c>
      <c r="K148" s="270" t="str">
        <f t="shared" si="41"/>
        <v/>
      </c>
      <c r="M148" s="270" t="str">
        <f t="shared" si="42"/>
        <v/>
      </c>
      <c r="O148" s="270" t="str">
        <f t="shared" si="43"/>
        <v/>
      </c>
      <c r="Q148" s="270" t="str">
        <f t="shared" si="44"/>
        <v/>
      </c>
      <c r="S148" s="270" t="str">
        <f t="shared" si="45"/>
        <v/>
      </c>
      <c r="U148" s="270" t="str">
        <f t="shared" si="46"/>
        <v/>
      </c>
      <c r="W148" s="270" t="str">
        <f t="shared" si="47"/>
        <v/>
      </c>
      <c r="Y148" s="270" t="str">
        <f t="shared" si="48"/>
        <v/>
      </c>
      <c r="AA148" s="270" t="str">
        <f t="shared" si="49"/>
        <v/>
      </c>
      <c r="AC148" s="270" t="str">
        <f t="shared" si="50"/>
        <v/>
      </c>
      <c r="AE148" s="270" t="str">
        <f t="shared" si="51"/>
        <v/>
      </c>
      <c r="AG148" s="270" t="str">
        <f t="shared" si="52"/>
        <v/>
      </c>
      <c r="AI148" s="270" t="str">
        <f t="shared" si="53"/>
        <v/>
      </c>
      <c r="AK148" s="270" t="str">
        <f t="shared" si="54"/>
        <v/>
      </c>
      <c r="AM148" s="270" t="str">
        <f t="shared" si="55"/>
        <v/>
      </c>
      <c r="AO148" s="270" t="str">
        <f t="shared" si="56"/>
        <v/>
      </c>
      <c r="AQ148" s="270" t="str">
        <f t="shared" si="57"/>
        <v/>
      </c>
    </row>
    <row r="149" spans="5:43" x14ac:dyDescent="0.3">
      <c r="E149" s="270" t="str">
        <f t="shared" si="39"/>
        <v/>
      </c>
      <c r="G149" s="270" t="str">
        <f t="shared" si="39"/>
        <v/>
      </c>
      <c r="I149" s="270" t="str">
        <f t="shared" si="40"/>
        <v/>
      </c>
      <c r="K149" s="270" t="str">
        <f t="shared" si="41"/>
        <v/>
      </c>
      <c r="M149" s="270" t="str">
        <f t="shared" si="42"/>
        <v/>
      </c>
      <c r="O149" s="270" t="str">
        <f t="shared" si="43"/>
        <v/>
      </c>
      <c r="Q149" s="270" t="str">
        <f t="shared" si="44"/>
        <v/>
      </c>
      <c r="S149" s="270" t="str">
        <f t="shared" si="45"/>
        <v/>
      </c>
      <c r="U149" s="270" t="str">
        <f t="shared" si="46"/>
        <v/>
      </c>
      <c r="W149" s="270" t="str">
        <f t="shared" si="47"/>
        <v/>
      </c>
      <c r="Y149" s="270" t="str">
        <f t="shared" si="48"/>
        <v/>
      </c>
      <c r="AA149" s="270" t="str">
        <f t="shared" si="49"/>
        <v/>
      </c>
      <c r="AC149" s="270" t="str">
        <f t="shared" si="50"/>
        <v/>
      </c>
      <c r="AE149" s="270" t="str">
        <f t="shared" si="51"/>
        <v/>
      </c>
      <c r="AG149" s="270" t="str">
        <f t="shared" si="52"/>
        <v/>
      </c>
      <c r="AI149" s="270" t="str">
        <f t="shared" si="53"/>
        <v/>
      </c>
      <c r="AK149" s="270" t="str">
        <f t="shared" si="54"/>
        <v/>
      </c>
      <c r="AM149" s="270" t="str">
        <f t="shared" si="55"/>
        <v/>
      </c>
      <c r="AO149" s="270" t="str">
        <f t="shared" si="56"/>
        <v/>
      </c>
      <c r="AQ149" s="270" t="str">
        <f t="shared" si="57"/>
        <v/>
      </c>
    </row>
    <row r="150" spans="5:43" x14ac:dyDescent="0.3">
      <c r="E150" s="270" t="str">
        <f t="shared" si="39"/>
        <v/>
      </c>
      <c r="G150" s="270" t="str">
        <f t="shared" si="39"/>
        <v/>
      </c>
      <c r="I150" s="270" t="str">
        <f t="shared" si="40"/>
        <v/>
      </c>
      <c r="K150" s="270" t="str">
        <f t="shared" si="41"/>
        <v/>
      </c>
      <c r="M150" s="270" t="str">
        <f t="shared" si="42"/>
        <v/>
      </c>
      <c r="O150" s="270" t="str">
        <f t="shared" si="43"/>
        <v/>
      </c>
      <c r="Q150" s="270" t="str">
        <f t="shared" si="44"/>
        <v/>
      </c>
      <c r="S150" s="270" t="str">
        <f t="shared" si="45"/>
        <v/>
      </c>
      <c r="U150" s="270" t="str">
        <f t="shared" si="46"/>
        <v/>
      </c>
      <c r="W150" s="270" t="str">
        <f t="shared" si="47"/>
        <v/>
      </c>
      <c r="Y150" s="270" t="str">
        <f t="shared" si="48"/>
        <v/>
      </c>
      <c r="AA150" s="270" t="str">
        <f t="shared" si="49"/>
        <v/>
      </c>
      <c r="AC150" s="270" t="str">
        <f t="shared" si="50"/>
        <v/>
      </c>
      <c r="AE150" s="270" t="str">
        <f t="shared" si="51"/>
        <v/>
      </c>
      <c r="AG150" s="270" t="str">
        <f t="shared" si="52"/>
        <v/>
      </c>
      <c r="AI150" s="270" t="str">
        <f t="shared" si="53"/>
        <v/>
      </c>
      <c r="AK150" s="270" t="str">
        <f t="shared" si="54"/>
        <v/>
      </c>
      <c r="AM150" s="270" t="str">
        <f t="shared" si="55"/>
        <v/>
      </c>
      <c r="AO150" s="270" t="str">
        <f t="shared" si="56"/>
        <v/>
      </c>
      <c r="AQ150" s="270" t="str">
        <f t="shared" si="57"/>
        <v/>
      </c>
    </row>
    <row r="151" spans="5:43" x14ac:dyDescent="0.3">
      <c r="E151" s="270" t="str">
        <f t="shared" si="39"/>
        <v/>
      </c>
      <c r="G151" s="270" t="str">
        <f t="shared" si="39"/>
        <v/>
      </c>
      <c r="I151" s="270" t="str">
        <f t="shared" si="40"/>
        <v/>
      </c>
      <c r="K151" s="270" t="str">
        <f t="shared" si="41"/>
        <v/>
      </c>
      <c r="M151" s="270" t="str">
        <f t="shared" si="42"/>
        <v/>
      </c>
      <c r="O151" s="270" t="str">
        <f t="shared" si="43"/>
        <v/>
      </c>
      <c r="Q151" s="270" t="str">
        <f t="shared" si="44"/>
        <v/>
      </c>
      <c r="S151" s="270" t="str">
        <f t="shared" si="45"/>
        <v/>
      </c>
      <c r="U151" s="270" t="str">
        <f t="shared" si="46"/>
        <v/>
      </c>
      <c r="W151" s="270" t="str">
        <f t="shared" si="47"/>
        <v/>
      </c>
      <c r="Y151" s="270" t="str">
        <f t="shared" si="48"/>
        <v/>
      </c>
      <c r="AA151" s="270" t="str">
        <f t="shared" si="49"/>
        <v/>
      </c>
      <c r="AC151" s="270" t="str">
        <f t="shared" si="50"/>
        <v/>
      </c>
      <c r="AE151" s="270" t="str">
        <f t="shared" si="51"/>
        <v/>
      </c>
      <c r="AG151" s="270" t="str">
        <f t="shared" si="52"/>
        <v/>
      </c>
      <c r="AI151" s="270" t="str">
        <f t="shared" si="53"/>
        <v/>
      </c>
      <c r="AK151" s="270" t="str">
        <f t="shared" si="54"/>
        <v/>
      </c>
      <c r="AM151" s="270" t="str">
        <f t="shared" si="55"/>
        <v/>
      </c>
      <c r="AO151" s="270" t="str">
        <f t="shared" si="56"/>
        <v/>
      </c>
      <c r="AQ151" s="270" t="str">
        <f t="shared" si="57"/>
        <v/>
      </c>
    </row>
    <row r="152" spans="5:43" x14ac:dyDescent="0.3">
      <c r="E152" s="270" t="str">
        <f t="shared" si="39"/>
        <v/>
      </c>
      <c r="G152" s="270" t="str">
        <f t="shared" si="39"/>
        <v/>
      </c>
      <c r="I152" s="270" t="str">
        <f t="shared" si="40"/>
        <v/>
      </c>
      <c r="K152" s="270" t="str">
        <f t="shared" si="41"/>
        <v/>
      </c>
      <c r="M152" s="270" t="str">
        <f t="shared" si="42"/>
        <v/>
      </c>
      <c r="O152" s="270" t="str">
        <f t="shared" si="43"/>
        <v/>
      </c>
      <c r="Q152" s="270" t="str">
        <f t="shared" si="44"/>
        <v/>
      </c>
      <c r="S152" s="270" t="str">
        <f t="shared" si="45"/>
        <v/>
      </c>
      <c r="U152" s="270" t="str">
        <f t="shared" si="46"/>
        <v/>
      </c>
      <c r="W152" s="270" t="str">
        <f t="shared" si="47"/>
        <v/>
      </c>
      <c r="Y152" s="270" t="str">
        <f t="shared" si="48"/>
        <v/>
      </c>
      <c r="AA152" s="270" t="str">
        <f t="shared" si="49"/>
        <v/>
      </c>
      <c r="AC152" s="270" t="str">
        <f t="shared" si="50"/>
        <v/>
      </c>
      <c r="AE152" s="270" t="str">
        <f t="shared" si="51"/>
        <v/>
      </c>
      <c r="AG152" s="270" t="str">
        <f t="shared" si="52"/>
        <v/>
      </c>
      <c r="AI152" s="270" t="str">
        <f t="shared" si="53"/>
        <v/>
      </c>
      <c r="AK152" s="270" t="str">
        <f t="shared" si="54"/>
        <v/>
      </c>
      <c r="AM152" s="270" t="str">
        <f t="shared" si="55"/>
        <v/>
      </c>
      <c r="AO152" s="270" t="str">
        <f t="shared" si="56"/>
        <v/>
      </c>
      <c r="AQ152" s="270" t="str">
        <f t="shared" si="57"/>
        <v/>
      </c>
    </row>
    <row r="153" spans="5:43" x14ac:dyDescent="0.3">
      <c r="E153" s="270" t="str">
        <f t="shared" si="39"/>
        <v/>
      </c>
      <c r="G153" s="270" t="str">
        <f t="shared" si="39"/>
        <v/>
      </c>
      <c r="I153" s="270" t="str">
        <f t="shared" si="40"/>
        <v/>
      </c>
      <c r="K153" s="270" t="str">
        <f t="shared" si="41"/>
        <v/>
      </c>
      <c r="M153" s="270" t="str">
        <f t="shared" si="42"/>
        <v/>
      </c>
      <c r="O153" s="270" t="str">
        <f t="shared" si="43"/>
        <v/>
      </c>
      <c r="Q153" s="270" t="str">
        <f t="shared" si="44"/>
        <v/>
      </c>
      <c r="S153" s="270" t="str">
        <f t="shared" si="45"/>
        <v/>
      </c>
      <c r="U153" s="270" t="str">
        <f t="shared" si="46"/>
        <v/>
      </c>
      <c r="W153" s="270" t="str">
        <f t="shared" si="47"/>
        <v/>
      </c>
      <c r="Y153" s="270" t="str">
        <f t="shared" si="48"/>
        <v/>
      </c>
      <c r="AA153" s="270" t="str">
        <f t="shared" si="49"/>
        <v/>
      </c>
      <c r="AC153" s="270" t="str">
        <f t="shared" si="50"/>
        <v/>
      </c>
      <c r="AE153" s="270" t="str">
        <f t="shared" si="51"/>
        <v/>
      </c>
      <c r="AG153" s="270" t="str">
        <f t="shared" si="52"/>
        <v/>
      </c>
      <c r="AI153" s="270" t="str">
        <f t="shared" si="53"/>
        <v/>
      </c>
      <c r="AK153" s="270" t="str">
        <f t="shared" si="54"/>
        <v/>
      </c>
      <c r="AM153" s="270" t="str">
        <f t="shared" si="55"/>
        <v/>
      </c>
      <c r="AO153" s="270" t="str">
        <f t="shared" si="56"/>
        <v/>
      </c>
      <c r="AQ153" s="270" t="str">
        <f t="shared" si="57"/>
        <v/>
      </c>
    </row>
    <row r="154" spans="5:43" x14ac:dyDescent="0.3">
      <c r="E154" s="270" t="str">
        <f t="shared" si="39"/>
        <v/>
      </c>
      <c r="G154" s="270" t="str">
        <f t="shared" si="39"/>
        <v/>
      </c>
      <c r="I154" s="270" t="str">
        <f t="shared" si="40"/>
        <v/>
      </c>
      <c r="K154" s="270" t="str">
        <f t="shared" si="41"/>
        <v/>
      </c>
      <c r="M154" s="270" t="str">
        <f t="shared" si="42"/>
        <v/>
      </c>
      <c r="O154" s="270" t="str">
        <f t="shared" si="43"/>
        <v/>
      </c>
      <c r="Q154" s="270" t="str">
        <f t="shared" si="44"/>
        <v/>
      </c>
      <c r="S154" s="270" t="str">
        <f t="shared" si="45"/>
        <v/>
      </c>
      <c r="U154" s="270" t="str">
        <f t="shared" si="46"/>
        <v/>
      </c>
      <c r="W154" s="270" t="str">
        <f t="shared" si="47"/>
        <v/>
      </c>
      <c r="Y154" s="270" t="str">
        <f t="shared" si="48"/>
        <v/>
      </c>
      <c r="AA154" s="270" t="str">
        <f t="shared" si="49"/>
        <v/>
      </c>
      <c r="AC154" s="270" t="str">
        <f t="shared" si="50"/>
        <v/>
      </c>
      <c r="AE154" s="270" t="str">
        <f t="shared" si="51"/>
        <v/>
      </c>
      <c r="AG154" s="270" t="str">
        <f t="shared" si="52"/>
        <v/>
      </c>
      <c r="AI154" s="270" t="str">
        <f t="shared" si="53"/>
        <v/>
      </c>
      <c r="AK154" s="270" t="str">
        <f t="shared" si="54"/>
        <v/>
      </c>
      <c r="AM154" s="270" t="str">
        <f t="shared" si="55"/>
        <v/>
      </c>
      <c r="AO154" s="270" t="str">
        <f t="shared" si="56"/>
        <v/>
      </c>
      <c r="AQ154" s="270" t="str">
        <f t="shared" si="57"/>
        <v/>
      </c>
    </row>
    <row r="155" spans="5:43" x14ac:dyDescent="0.3">
      <c r="E155" s="270" t="str">
        <f t="shared" si="39"/>
        <v/>
      </c>
      <c r="G155" s="270" t="str">
        <f t="shared" si="39"/>
        <v/>
      </c>
      <c r="I155" s="270" t="str">
        <f t="shared" si="40"/>
        <v/>
      </c>
      <c r="K155" s="270" t="str">
        <f t="shared" si="41"/>
        <v/>
      </c>
      <c r="M155" s="270" t="str">
        <f t="shared" si="42"/>
        <v/>
      </c>
      <c r="O155" s="270" t="str">
        <f t="shared" si="43"/>
        <v/>
      </c>
      <c r="Q155" s="270" t="str">
        <f t="shared" si="44"/>
        <v/>
      </c>
      <c r="S155" s="270" t="str">
        <f t="shared" si="45"/>
        <v/>
      </c>
      <c r="U155" s="270" t="str">
        <f t="shared" si="46"/>
        <v/>
      </c>
      <c r="W155" s="270" t="str">
        <f t="shared" si="47"/>
        <v/>
      </c>
      <c r="Y155" s="270" t="str">
        <f t="shared" si="48"/>
        <v/>
      </c>
      <c r="AA155" s="270" t="str">
        <f t="shared" si="49"/>
        <v/>
      </c>
      <c r="AC155" s="270" t="str">
        <f t="shared" si="50"/>
        <v/>
      </c>
      <c r="AE155" s="270" t="str">
        <f t="shared" si="51"/>
        <v/>
      </c>
      <c r="AG155" s="270" t="str">
        <f t="shared" si="52"/>
        <v/>
      </c>
      <c r="AI155" s="270" t="str">
        <f t="shared" si="53"/>
        <v/>
      </c>
      <c r="AK155" s="270" t="str">
        <f t="shared" si="54"/>
        <v/>
      </c>
      <c r="AM155" s="270" t="str">
        <f t="shared" si="55"/>
        <v/>
      </c>
      <c r="AO155" s="270" t="str">
        <f t="shared" si="56"/>
        <v/>
      </c>
      <c r="AQ155" s="270" t="str">
        <f t="shared" si="57"/>
        <v/>
      </c>
    </row>
    <row r="156" spans="5:43" x14ac:dyDescent="0.3">
      <c r="E156" s="270" t="str">
        <f t="shared" si="39"/>
        <v/>
      </c>
      <c r="G156" s="270" t="str">
        <f t="shared" si="39"/>
        <v/>
      </c>
      <c r="I156" s="270" t="str">
        <f t="shared" si="40"/>
        <v/>
      </c>
      <c r="K156" s="270" t="str">
        <f t="shared" si="41"/>
        <v/>
      </c>
      <c r="M156" s="270" t="str">
        <f t="shared" si="42"/>
        <v/>
      </c>
      <c r="O156" s="270" t="str">
        <f t="shared" si="43"/>
        <v/>
      </c>
      <c r="Q156" s="270" t="str">
        <f t="shared" si="44"/>
        <v/>
      </c>
      <c r="S156" s="270" t="str">
        <f t="shared" si="45"/>
        <v/>
      </c>
      <c r="U156" s="270" t="str">
        <f t="shared" si="46"/>
        <v/>
      </c>
      <c r="W156" s="270" t="str">
        <f t="shared" si="47"/>
        <v/>
      </c>
      <c r="Y156" s="270" t="str">
        <f t="shared" si="48"/>
        <v/>
      </c>
      <c r="AA156" s="270" t="str">
        <f t="shared" si="49"/>
        <v/>
      </c>
      <c r="AC156" s="270" t="str">
        <f t="shared" si="50"/>
        <v/>
      </c>
      <c r="AE156" s="270" t="str">
        <f t="shared" si="51"/>
        <v/>
      </c>
      <c r="AG156" s="270" t="str">
        <f t="shared" si="52"/>
        <v/>
      </c>
      <c r="AI156" s="270" t="str">
        <f t="shared" si="53"/>
        <v/>
      </c>
      <c r="AK156" s="270" t="str">
        <f t="shared" si="54"/>
        <v/>
      </c>
      <c r="AM156" s="270" t="str">
        <f t="shared" si="55"/>
        <v/>
      </c>
      <c r="AO156" s="270" t="str">
        <f t="shared" si="56"/>
        <v/>
      </c>
      <c r="AQ156" s="270" t="str">
        <f t="shared" si="57"/>
        <v/>
      </c>
    </row>
    <row r="157" spans="5:43" x14ac:dyDescent="0.3">
      <c r="E157" s="270" t="str">
        <f t="shared" si="39"/>
        <v/>
      </c>
      <c r="G157" s="270" t="str">
        <f t="shared" si="39"/>
        <v/>
      </c>
      <c r="I157" s="270" t="str">
        <f t="shared" si="40"/>
        <v/>
      </c>
      <c r="K157" s="270" t="str">
        <f t="shared" si="41"/>
        <v/>
      </c>
      <c r="M157" s="270" t="str">
        <f t="shared" si="42"/>
        <v/>
      </c>
      <c r="O157" s="270" t="str">
        <f t="shared" si="43"/>
        <v/>
      </c>
      <c r="Q157" s="270" t="str">
        <f t="shared" si="44"/>
        <v/>
      </c>
      <c r="S157" s="270" t="str">
        <f t="shared" si="45"/>
        <v/>
      </c>
      <c r="U157" s="270" t="str">
        <f t="shared" si="46"/>
        <v/>
      </c>
      <c r="W157" s="270" t="str">
        <f t="shared" si="47"/>
        <v/>
      </c>
      <c r="Y157" s="270" t="str">
        <f t="shared" si="48"/>
        <v/>
      </c>
      <c r="AA157" s="270" t="str">
        <f t="shared" si="49"/>
        <v/>
      </c>
      <c r="AC157" s="270" t="str">
        <f t="shared" si="50"/>
        <v/>
      </c>
      <c r="AE157" s="270" t="str">
        <f t="shared" si="51"/>
        <v/>
      </c>
      <c r="AG157" s="270" t="str">
        <f t="shared" si="52"/>
        <v/>
      </c>
      <c r="AI157" s="270" t="str">
        <f t="shared" si="53"/>
        <v/>
      </c>
      <c r="AK157" s="270" t="str">
        <f t="shared" si="54"/>
        <v/>
      </c>
      <c r="AM157" s="270" t="str">
        <f t="shared" si="55"/>
        <v/>
      </c>
      <c r="AO157" s="270" t="str">
        <f t="shared" si="56"/>
        <v/>
      </c>
      <c r="AQ157" s="270" t="str">
        <f t="shared" si="57"/>
        <v/>
      </c>
    </row>
    <row r="158" spans="5:43" x14ac:dyDescent="0.3">
      <c r="E158" s="270" t="str">
        <f t="shared" si="39"/>
        <v/>
      </c>
      <c r="G158" s="270" t="str">
        <f t="shared" si="39"/>
        <v/>
      </c>
      <c r="I158" s="270" t="str">
        <f t="shared" si="40"/>
        <v/>
      </c>
      <c r="K158" s="270" t="str">
        <f t="shared" si="41"/>
        <v/>
      </c>
      <c r="M158" s="270" t="str">
        <f t="shared" si="42"/>
        <v/>
      </c>
      <c r="O158" s="270" t="str">
        <f t="shared" si="43"/>
        <v/>
      </c>
      <c r="Q158" s="270" t="str">
        <f t="shared" si="44"/>
        <v/>
      </c>
      <c r="S158" s="270" t="str">
        <f t="shared" si="45"/>
        <v/>
      </c>
      <c r="U158" s="270" t="str">
        <f t="shared" si="46"/>
        <v/>
      </c>
      <c r="W158" s="270" t="str">
        <f t="shared" si="47"/>
        <v/>
      </c>
      <c r="Y158" s="270" t="str">
        <f t="shared" si="48"/>
        <v/>
      </c>
      <c r="AA158" s="270" t="str">
        <f t="shared" si="49"/>
        <v/>
      </c>
      <c r="AC158" s="270" t="str">
        <f t="shared" si="50"/>
        <v/>
      </c>
      <c r="AE158" s="270" t="str">
        <f t="shared" si="51"/>
        <v/>
      </c>
      <c r="AG158" s="270" t="str">
        <f t="shared" si="52"/>
        <v/>
      </c>
      <c r="AI158" s="270" t="str">
        <f t="shared" si="53"/>
        <v/>
      </c>
      <c r="AK158" s="270" t="str">
        <f t="shared" si="54"/>
        <v/>
      </c>
      <c r="AM158" s="270" t="str">
        <f t="shared" si="55"/>
        <v/>
      </c>
      <c r="AO158" s="270" t="str">
        <f t="shared" si="56"/>
        <v/>
      </c>
      <c r="AQ158" s="270" t="str">
        <f t="shared" si="57"/>
        <v/>
      </c>
    </row>
    <row r="159" spans="5:43" x14ac:dyDescent="0.3">
      <c r="E159" s="270" t="str">
        <f t="shared" si="39"/>
        <v/>
      </c>
      <c r="G159" s="270" t="str">
        <f t="shared" si="39"/>
        <v/>
      </c>
      <c r="I159" s="270" t="str">
        <f t="shared" si="40"/>
        <v/>
      </c>
      <c r="K159" s="270" t="str">
        <f t="shared" si="41"/>
        <v/>
      </c>
      <c r="M159" s="270" t="str">
        <f t="shared" si="42"/>
        <v/>
      </c>
      <c r="O159" s="270" t="str">
        <f t="shared" si="43"/>
        <v/>
      </c>
      <c r="Q159" s="270" t="str">
        <f t="shared" si="44"/>
        <v/>
      </c>
      <c r="S159" s="270" t="str">
        <f t="shared" si="45"/>
        <v/>
      </c>
      <c r="U159" s="270" t="str">
        <f t="shared" si="46"/>
        <v/>
      </c>
      <c r="W159" s="270" t="str">
        <f t="shared" si="47"/>
        <v/>
      </c>
      <c r="Y159" s="270" t="str">
        <f t="shared" si="48"/>
        <v/>
      </c>
      <c r="AA159" s="270" t="str">
        <f t="shared" si="49"/>
        <v/>
      </c>
      <c r="AC159" s="270" t="str">
        <f t="shared" si="50"/>
        <v/>
      </c>
      <c r="AE159" s="270" t="str">
        <f t="shared" si="51"/>
        <v/>
      </c>
      <c r="AG159" s="270" t="str">
        <f t="shared" si="52"/>
        <v/>
      </c>
      <c r="AI159" s="270" t="str">
        <f t="shared" si="53"/>
        <v/>
      </c>
      <c r="AK159" s="270" t="str">
        <f t="shared" si="54"/>
        <v/>
      </c>
      <c r="AM159" s="270" t="str">
        <f t="shared" si="55"/>
        <v/>
      </c>
      <c r="AO159" s="270" t="str">
        <f t="shared" si="56"/>
        <v/>
      </c>
      <c r="AQ159" s="270" t="str">
        <f t="shared" si="57"/>
        <v/>
      </c>
    </row>
    <row r="160" spans="5:43" x14ac:dyDescent="0.3">
      <c r="E160" s="270" t="str">
        <f t="shared" si="39"/>
        <v/>
      </c>
      <c r="G160" s="270" t="str">
        <f t="shared" si="39"/>
        <v/>
      </c>
      <c r="I160" s="270" t="str">
        <f t="shared" si="40"/>
        <v/>
      </c>
      <c r="K160" s="270" t="str">
        <f t="shared" si="41"/>
        <v/>
      </c>
      <c r="M160" s="270" t="str">
        <f t="shared" si="42"/>
        <v/>
      </c>
      <c r="O160" s="270" t="str">
        <f t="shared" si="43"/>
        <v/>
      </c>
      <c r="Q160" s="270" t="str">
        <f t="shared" si="44"/>
        <v/>
      </c>
      <c r="S160" s="270" t="str">
        <f t="shared" si="45"/>
        <v/>
      </c>
      <c r="U160" s="270" t="str">
        <f t="shared" si="46"/>
        <v/>
      </c>
      <c r="W160" s="270" t="str">
        <f t="shared" si="47"/>
        <v/>
      </c>
      <c r="Y160" s="270" t="str">
        <f t="shared" si="48"/>
        <v/>
      </c>
      <c r="AA160" s="270" t="str">
        <f t="shared" si="49"/>
        <v/>
      </c>
      <c r="AC160" s="270" t="str">
        <f t="shared" si="50"/>
        <v/>
      </c>
      <c r="AE160" s="270" t="str">
        <f t="shared" si="51"/>
        <v/>
      </c>
      <c r="AG160" s="270" t="str">
        <f t="shared" si="52"/>
        <v/>
      </c>
      <c r="AI160" s="270" t="str">
        <f t="shared" si="53"/>
        <v/>
      </c>
      <c r="AK160" s="270" t="str">
        <f t="shared" si="54"/>
        <v/>
      </c>
      <c r="AM160" s="270" t="str">
        <f t="shared" si="55"/>
        <v/>
      </c>
      <c r="AO160" s="270" t="str">
        <f t="shared" si="56"/>
        <v/>
      </c>
      <c r="AQ160" s="270" t="str">
        <f t="shared" si="57"/>
        <v/>
      </c>
    </row>
    <row r="161" spans="5:43" x14ac:dyDescent="0.3">
      <c r="E161" s="270" t="str">
        <f t="shared" si="39"/>
        <v/>
      </c>
      <c r="G161" s="270" t="str">
        <f t="shared" si="39"/>
        <v/>
      </c>
      <c r="I161" s="270" t="str">
        <f t="shared" si="40"/>
        <v/>
      </c>
      <c r="K161" s="270" t="str">
        <f t="shared" si="41"/>
        <v/>
      </c>
      <c r="M161" s="270" t="str">
        <f t="shared" si="42"/>
        <v/>
      </c>
      <c r="O161" s="270" t="str">
        <f t="shared" si="43"/>
        <v/>
      </c>
      <c r="Q161" s="270" t="str">
        <f t="shared" si="44"/>
        <v/>
      </c>
      <c r="S161" s="270" t="str">
        <f t="shared" si="45"/>
        <v/>
      </c>
      <c r="U161" s="270" t="str">
        <f t="shared" si="46"/>
        <v/>
      </c>
      <c r="W161" s="270" t="str">
        <f t="shared" si="47"/>
        <v/>
      </c>
      <c r="Y161" s="270" t="str">
        <f t="shared" si="48"/>
        <v/>
      </c>
      <c r="AA161" s="270" t="str">
        <f t="shared" si="49"/>
        <v/>
      </c>
      <c r="AC161" s="270" t="str">
        <f t="shared" si="50"/>
        <v/>
      </c>
      <c r="AE161" s="270" t="str">
        <f t="shared" si="51"/>
        <v/>
      </c>
      <c r="AG161" s="270" t="str">
        <f t="shared" si="52"/>
        <v/>
      </c>
      <c r="AI161" s="270" t="str">
        <f t="shared" si="53"/>
        <v/>
      </c>
      <c r="AK161" s="270" t="str">
        <f t="shared" si="54"/>
        <v/>
      </c>
      <c r="AM161" s="270" t="str">
        <f t="shared" si="55"/>
        <v/>
      </c>
      <c r="AO161" s="270" t="str">
        <f t="shared" si="56"/>
        <v/>
      </c>
      <c r="AQ161" s="270" t="str">
        <f t="shared" si="57"/>
        <v/>
      </c>
    </row>
    <row r="162" spans="5:43" x14ac:dyDescent="0.3">
      <c r="E162" s="270" t="str">
        <f t="shared" si="39"/>
        <v/>
      </c>
      <c r="G162" s="270" t="str">
        <f t="shared" si="39"/>
        <v/>
      </c>
      <c r="I162" s="270" t="str">
        <f t="shared" si="40"/>
        <v/>
      </c>
      <c r="K162" s="270" t="str">
        <f t="shared" si="41"/>
        <v/>
      </c>
      <c r="M162" s="270" t="str">
        <f t="shared" si="42"/>
        <v/>
      </c>
      <c r="O162" s="270" t="str">
        <f t="shared" si="43"/>
        <v/>
      </c>
      <c r="Q162" s="270" t="str">
        <f t="shared" si="44"/>
        <v/>
      </c>
      <c r="S162" s="270" t="str">
        <f t="shared" si="45"/>
        <v/>
      </c>
      <c r="U162" s="270" t="str">
        <f t="shared" si="46"/>
        <v/>
      </c>
      <c r="W162" s="270" t="str">
        <f t="shared" si="47"/>
        <v/>
      </c>
      <c r="Y162" s="270" t="str">
        <f t="shared" si="48"/>
        <v/>
      </c>
      <c r="AA162" s="270" t="str">
        <f t="shared" si="49"/>
        <v/>
      </c>
      <c r="AC162" s="270" t="str">
        <f t="shared" si="50"/>
        <v/>
      </c>
      <c r="AE162" s="270" t="str">
        <f t="shared" si="51"/>
        <v/>
      </c>
      <c r="AG162" s="270" t="str">
        <f t="shared" si="52"/>
        <v/>
      </c>
      <c r="AI162" s="270" t="str">
        <f t="shared" si="53"/>
        <v/>
      </c>
      <c r="AK162" s="270" t="str">
        <f t="shared" si="54"/>
        <v/>
      </c>
      <c r="AM162" s="270" t="str">
        <f t="shared" si="55"/>
        <v/>
      </c>
      <c r="AO162" s="270" t="str">
        <f t="shared" si="56"/>
        <v/>
      </c>
      <c r="AQ162" s="270" t="str">
        <f t="shared" si="57"/>
        <v/>
      </c>
    </row>
    <row r="163" spans="5:43" x14ac:dyDescent="0.3">
      <c r="E163" s="270" t="str">
        <f t="shared" si="39"/>
        <v/>
      </c>
      <c r="G163" s="270" t="str">
        <f t="shared" si="39"/>
        <v/>
      </c>
      <c r="I163" s="270" t="str">
        <f t="shared" si="40"/>
        <v/>
      </c>
      <c r="K163" s="270" t="str">
        <f t="shared" si="41"/>
        <v/>
      </c>
      <c r="M163" s="270" t="str">
        <f t="shared" si="42"/>
        <v/>
      </c>
      <c r="O163" s="270" t="str">
        <f t="shared" si="43"/>
        <v/>
      </c>
      <c r="Q163" s="270" t="str">
        <f t="shared" si="44"/>
        <v/>
      </c>
      <c r="S163" s="270" t="str">
        <f t="shared" si="45"/>
        <v/>
      </c>
      <c r="U163" s="270" t="str">
        <f t="shared" si="46"/>
        <v/>
      </c>
      <c r="W163" s="270" t="str">
        <f t="shared" si="47"/>
        <v/>
      </c>
      <c r="Y163" s="270" t="str">
        <f t="shared" si="48"/>
        <v/>
      </c>
      <c r="AA163" s="270" t="str">
        <f t="shared" si="49"/>
        <v/>
      </c>
      <c r="AC163" s="270" t="str">
        <f t="shared" si="50"/>
        <v/>
      </c>
      <c r="AE163" s="270" t="str">
        <f t="shared" si="51"/>
        <v/>
      </c>
      <c r="AG163" s="270" t="str">
        <f t="shared" si="52"/>
        <v/>
      </c>
      <c r="AI163" s="270" t="str">
        <f t="shared" si="53"/>
        <v/>
      </c>
      <c r="AK163" s="270" t="str">
        <f t="shared" si="54"/>
        <v/>
      </c>
      <c r="AM163" s="270" t="str">
        <f t="shared" si="55"/>
        <v/>
      </c>
      <c r="AO163" s="270" t="str">
        <f t="shared" si="56"/>
        <v/>
      </c>
      <c r="AQ163" s="270" t="str">
        <f t="shared" si="57"/>
        <v/>
      </c>
    </row>
    <row r="164" spans="5:43" x14ac:dyDescent="0.3">
      <c r="E164" s="270" t="str">
        <f t="shared" si="39"/>
        <v/>
      </c>
      <c r="G164" s="270" t="str">
        <f t="shared" si="39"/>
        <v/>
      </c>
      <c r="I164" s="270" t="str">
        <f t="shared" si="40"/>
        <v/>
      </c>
      <c r="K164" s="270" t="str">
        <f t="shared" si="41"/>
        <v/>
      </c>
      <c r="M164" s="270" t="str">
        <f t="shared" si="42"/>
        <v/>
      </c>
      <c r="O164" s="270" t="str">
        <f t="shared" si="43"/>
        <v/>
      </c>
      <c r="Q164" s="270" t="str">
        <f t="shared" si="44"/>
        <v/>
      </c>
      <c r="S164" s="270" t="str">
        <f t="shared" si="45"/>
        <v/>
      </c>
      <c r="U164" s="270" t="str">
        <f t="shared" si="46"/>
        <v/>
      </c>
      <c r="W164" s="270" t="str">
        <f t="shared" si="47"/>
        <v/>
      </c>
      <c r="Y164" s="270" t="str">
        <f t="shared" si="48"/>
        <v/>
      </c>
      <c r="AA164" s="270" t="str">
        <f t="shared" si="49"/>
        <v/>
      </c>
      <c r="AC164" s="270" t="str">
        <f t="shared" si="50"/>
        <v/>
      </c>
      <c r="AE164" s="270" t="str">
        <f t="shared" si="51"/>
        <v/>
      </c>
      <c r="AG164" s="270" t="str">
        <f t="shared" si="52"/>
        <v/>
      </c>
      <c r="AI164" s="270" t="str">
        <f t="shared" si="53"/>
        <v/>
      </c>
      <c r="AK164" s="270" t="str">
        <f t="shared" si="54"/>
        <v/>
      </c>
      <c r="AM164" s="270" t="str">
        <f t="shared" si="55"/>
        <v/>
      </c>
      <c r="AO164" s="270" t="str">
        <f t="shared" si="56"/>
        <v/>
      </c>
      <c r="AQ164" s="270" t="str">
        <f t="shared" si="57"/>
        <v/>
      </c>
    </row>
    <row r="165" spans="5:43" x14ac:dyDescent="0.3">
      <c r="E165" s="270" t="str">
        <f t="shared" si="39"/>
        <v/>
      </c>
      <c r="G165" s="270" t="str">
        <f t="shared" si="39"/>
        <v/>
      </c>
      <c r="I165" s="270" t="str">
        <f t="shared" si="40"/>
        <v/>
      </c>
      <c r="K165" s="270" t="str">
        <f t="shared" si="41"/>
        <v/>
      </c>
      <c r="M165" s="270" t="str">
        <f t="shared" si="42"/>
        <v/>
      </c>
      <c r="O165" s="270" t="str">
        <f t="shared" si="43"/>
        <v/>
      </c>
      <c r="Q165" s="270" t="str">
        <f t="shared" si="44"/>
        <v/>
      </c>
      <c r="S165" s="270" t="str">
        <f t="shared" si="45"/>
        <v/>
      </c>
      <c r="U165" s="270" t="str">
        <f t="shared" si="46"/>
        <v/>
      </c>
      <c r="W165" s="270" t="str">
        <f t="shared" si="47"/>
        <v/>
      </c>
      <c r="Y165" s="270" t="str">
        <f t="shared" si="48"/>
        <v/>
      </c>
      <c r="AA165" s="270" t="str">
        <f t="shared" si="49"/>
        <v/>
      </c>
      <c r="AC165" s="270" t="str">
        <f t="shared" si="50"/>
        <v/>
      </c>
      <c r="AE165" s="270" t="str">
        <f t="shared" si="51"/>
        <v/>
      </c>
      <c r="AG165" s="270" t="str">
        <f t="shared" si="52"/>
        <v/>
      </c>
      <c r="AI165" s="270" t="str">
        <f t="shared" si="53"/>
        <v/>
      </c>
      <c r="AK165" s="270" t="str">
        <f t="shared" si="54"/>
        <v/>
      </c>
      <c r="AM165" s="270" t="str">
        <f t="shared" si="55"/>
        <v/>
      </c>
      <c r="AO165" s="270" t="str">
        <f t="shared" si="56"/>
        <v/>
      </c>
      <c r="AQ165" s="270" t="str">
        <f t="shared" si="57"/>
        <v/>
      </c>
    </row>
    <row r="166" spans="5:43" x14ac:dyDescent="0.3">
      <c r="E166" s="270" t="str">
        <f t="shared" si="39"/>
        <v/>
      </c>
      <c r="G166" s="270" t="str">
        <f t="shared" si="39"/>
        <v/>
      </c>
      <c r="I166" s="270" t="str">
        <f t="shared" si="40"/>
        <v/>
      </c>
      <c r="K166" s="270" t="str">
        <f t="shared" si="41"/>
        <v/>
      </c>
      <c r="M166" s="270" t="str">
        <f t="shared" si="42"/>
        <v/>
      </c>
      <c r="O166" s="270" t="str">
        <f t="shared" si="43"/>
        <v/>
      </c>
      <c r="Q166" s="270" t="str">
        <f t="shared" si="44"/>
        <v/>
      </c>
      <c r="S166" s="270" t="str">
        <f t="shared" si="45"/>
        <v/>
      </c>
      <c r="U166" s="270" t="str">
        <f t="shared" si="46"/>
        <v/>
      </c>
      <c r="W166" s="270" t="str">
        <f t="shared" si="47"/>
        <v/>
      </c>
      <c r="Y166" s="270" t="str">
        <f t="shared" si="48"/>
        <v/>
      </c>
      <c r="AA166" s="270" t="str">
        <f t="shared" si="49"/>
        <v/>
      </c>
      <c r="AC166" s="270" t="str">
        <f t="shared" si="50"/>
        <v/>
      </c>
      <c r="AE166" s="270" t="str">
        <f t="shared" si="51"/>
        <v/>
      </c>
      <c r="AG166" s="270" t="str">
        <f t="shared" si="52"/>
        <v/>
      </c>
      <c r="AI166" s="270" t="str">
        <f t="shared" si="53"/>
        <v/>
      </c>
      <c r="AK166" s="270" t="str">
        <f t="shared" si="54"/>
        <v/>
      </c>
      <c r="AM166" s="270" t="str">
        <f t="shared" si="55"/>
        <v/>
      </c>
      <c r="AO166" s="270" t="str">
        <f t="shared" si="56"/>
        <v/>
      </c>
      <c r="AQ166" s="270" t="str">
        <f t="shared" si="57"/>
        <v/>
      </c>
    </row>
    <row r="167" spans="5:43" x14ac:dyDescent="0.3">
      <c r="E167" s="270" t="str">
        <f t="shared" si="39"/>
        <v/>
      </c>
      <c r="G167" s="270" t="str">
        <f t="shared" si="39"/>
        <v/>
      </c>
      <c r="I167" s="270" t="str">
        <f t="shared" si="40"/>
        <v/>
      </c>
      <c r="K167" s="270" t="str">
        <f t="shared" si="41"/>
        <v/>
      </c>
      <c r="M167" s="270" t="str">
        <f t="shared" si="42"/>
        <v/>
      </c>
      <c r="O167" s="270" t="str">
        <f t="shared" si="43"/>
        <v/>
      </c>
      <c r="Q167" s="270" t="str">
        <f t="shared" si="44"/>
        <v/>
      </c>
      <c r="S167" s="270" t="str">
        <f t="shared" si="45"/>
        <v/>
      </c>
      <c r="U167" s="270" t="str">
        <f t="shared" si="46"/>
        <v/>
      </c>
      <c r="W167" s="270" t="str">
        <f t="shared" si="47"/>
        <v/>
      </c>
      <c r="Y167" s="270" t="str">
        <f t="shared" si="48"/>
        <v/>
      </c>
      <c r="AA167" s="270" t="str">
        <f t="shared" si="49"/>
        <v/>
      </c>
      <c r="AC167" s="270" t="str">
        <f t="shared" si="50"/>
        <v/>
      </c>
      <c r="AE167" s="270" t="str">
        <f t="shared" si="51"/>
        <v/>
      </c>
      <c r="AG167" s="270" t="str">
        <f t="shared" si="52"/>
        <v/>
      </c>
      <c r="AI167" s="270" t="str">
        <f t="shared" si="53"/>
        <v/>
      </c>
      <c r="AK167" s="270" t="str">
        <f t="shared" si="54"/>
        <v/>
      </c>
      <c r="AM167" s="270" t="str">
        <f t="shared" si="55"/>
        <v/>
      </c>
      <c r="AO167" s="270" t="str">
        <f t="shared" si="56"/>
        <v/>
      </c>
      <c r="AQ167" s="270" t="str">
        <f t="shared" si="57"/>
        <v/>
      </c>
    </row>
    <row r="168" spans="5:43" x14ac:dyDescent="0.3">
      <c r="E168" s="270" t="str">
        <f t="shared" si="39"/>
        <v/>
      </c>
      <c r="G168" s="270" t="str">
        <f t="shared" si="39"/>
        <v/>
      </c>
      <c r="I168" s="270" t="str">
        <f t="shared" si="40"/>
        <v/>
      </c>
      <c r="K168" s="270" t="str">
        <f t="shared" si="41"/>
        <v/>
      </c>
      <c r="M168" s="270" t="str">
        <f t="shared" si="42"/>
        <v/>
      </c>
      <c r="O168" s="270" t="str">
        <f t="shared" si="43"/>
        <v/>
      </c>
      <c r="Q168" s="270" t="str">
        <f t="shared" si="44"/>
        <v/>
      </c>
      <c r="S168" s="270" t="str">
        <f t="shared" si="45"/>
        <v/>
      </c>
      <c r="U168" s="270" t="str">
        <f t="shared" si="46"/>
        <v/>
      </c>
      <c r="W168" s="270" t="str">
        <f t="shared" si="47"/>
        <v/>
      </c>
      <c r="Y168" s="270" t="str">
        <f t="shared" si="48"/>
        <v/>
      </c>
      <c r="AA168" s="270" t="str">
        <f t="shared" si="49"/>
        <v/>
      </c>
      <c r="AC168" s="270" t="str">
        <f t="shared" si="50"/>
        <v/>
      </c>
      <c r="AE168" s="270" t="str">
        <f t="shared" si="51"/>
        <v/>
      </c>
      <c r="AG168" s="270" t="str">
        <f t="shared" si="52"/>
        <v/>
      </c>
      <c r="AI168" s="270" t="str">
        <f t="shared" si="53"/>
        <v/>
      </c>
      <c r="AK168" s="270" t="str">
        <f t="shared" si="54"/>
        <v/>
      </c>
      <c r="AM168" s="270" t="str">
        <f t="shared" si="55"/>
        <v/>
      </c>
      <c r="AO168" s="270" t="str">
        <f t="shared" si="56"/>
        <v/>
      </c>
      <c r="AQ168" s="270" t="str">
        <f t="shared" si="57"/>
        <v/>
      </c>
    </row>
    <row r="169" spans="5:43" x14ac:dyDescent="0.3">
      <c r="E169" s="270" t="str">
        <f t="shared" si="39"/>
        <v/>
      </c>
      <c r="G169" s="270" t="str">
        <f t="shared" si="39"/>
        <v/>
      </c>
      <c r="I169" s="270" t="str">
        <f t="shared" si="40"/>
        <v/>
      </c>
      <c r="K169" s="270" t="str">
        <f t="shared" si="41"/>
        <v/>
      </c>
      <c r="M169" s="270" t="str">
        <f t="shared" si="42"/>
        <v/>
      </c>
      <c r="O169" s="270" t="str">
        <f t="shared" si="43"/>
        <v/>
      </c>
      <c r="Q169" s="270" t="str">
        <f t="shared" si="44"/>
        <v/>
      </c>
      <c r="S169" s="270" t="str">
        <f t="shared" si="45"/>
        <v/>
      </c>
      <c r="U169" s="270" t="str">
        <f t="shared" si="46"/>
        <v/>
      </c>
      <c r="W169" s="270" t="str">
        <f t="shared" si="47"/>
        <v/>
      </c>
      <c r="Y169" s="270" t="str">
        <f t="shared" si="48"/>
        <v/>
      </c>
      <c r="AA169" s="270" t="str">
        <f t="shared" si="49"/>
        <v/>
      </c>
      <c r="AC169" s="270" t="str">
        <f t="shared" si="50"/>
        <v/>
      </c>
      <c r="AE169" s="270" t="str">
        <f t="shared" si="51"/>
        <v/>
      </c>
      <c r="AG169" s="270" t="str">
        <f t="shared" si="52"/>
        <v/>
      </c>
      <c r="AI169" s="270" t="str">
        <f t="shared" si="53"/>
        <v/>
      </c>
      <c r="AK169" s="270" t="str">
        <f t="shared" si="54"/>
        <v/>
      </c>
      <c r="AM169" s="270" t="str">
        <f t="shared" si="55"/>
        <v/>
      </c>
      <c r="AO169" s="270" t="str">
        <f t="shared" si="56"/>
        <v/>
      </c>
      <c r="AQ169" s="270" t="str">
        <f t="shared" si="57"/>
        <v/>
      </c>
    </row>
    <row r="170" spans="5:43" x14ac:dyDescent="0.3">
      <c r="E170" s="270" t="str">
        <f t="shared" si="39"/>
        <v/>
      </c>
      <c r="G170" s="270" t="str">
        <f t="shared" si="39"/>
        <v/>
      </c>
      <c r="I170" s="270" t="str">
        <f t="shared" si="40"/>
        <v/>
      </c>
      <c r="K170" s="270" t="str">
        <f t="shared" si="41"/>
        <v/>
      </c>
      <c r="M170" s="270" t="str">
        <f t="shared" si="42"/>
        <v/>
      </c>
      <c r="O170" s="270" t="str">
        <f t="shared" si="43"/>
        <v/>
      </c>
      <c r="Q170" s="270" t="str">
        <f t="shared" si="44"/>
        <v/>
      </c>
      <c r="S170" s="270" t="str">
        <f t="shared" si="45"/>
        <v/>
      </c>
      <c r="U170" s="270" t="str">
        <f t="shared" si="46"/>
        <v/>
      </c>
      <c r="W170" s="270" t="str">
        <f t="shared" si="47"/>
        <v/>
      </c>
      <c r="Y170" s="270" t="str">
        <f t="shared" si="48"/>
        <v/>
      </c>
      <c r="AA170" s="270" t="str">
        <f t="shared" si="49"/>
        <v/>
      </c>
      <c r="AC170" s="270" t="str">
        <f t="shared" si="50"/>
        <v/>
      </c>
      <c r="AE170" s="270" t="str">
        <f t="shared" si="51"/>
        <v/>
      </c>
      <c r="AG170" s="270" t="str">
        <f t="shared" si="52"/>
        <v/>
      </c>
      <c r="AI170" s="270" t="str">
        <f t="shared" si="53"/>
        <v/>
      </c>
      <c r="AK170" s="270" t="str">
        <f t="shared" si="54"/>
        <v/>
      </c>
      <c r="AM170" s="270" t="str">
        <f t="shared" si="55"/>
        <v/>
      </c>
      <c r="AO170" s="270" t="str">
        <f t="shared" si="56"/>
        <v/>
      </c>
      <c r="AQ170" s="270" t="str">
        <f t="shared" si="57"/>
        <v/>
      </c>
    </row>
    <row r="171" spans="5:43" x14ac:dyDescent="0.3">
      <c r="E171" s="270" t="str">
        <f t="shared" si="39"/>
        <v/>
      </c>
      <c r="G171" s="270" t="str">
        <f t="shared" si="39"/>
        <v/>
      </c>
      <c r="I171" s="270" t="str">
        <f t="shared" si="40"/>
        <v/>
      </c>
      <c r="K171" s="270" t="str">
        <f t="shared" si="41"/>
        <v/>
      </c>
      <c r="M171" s="270" t="str">
        <f t="shared" si="42"/>
        <v/>
      </c>
      <c r="O171" s="270" t="str">
        <f t="shared" si="43"/>
        <v/>
      </c>
      <c r="Q171" s="270" t="str">
        <f t="shared" si="44"/>
        <v/>
      </c>
      <c r="S171" s="270" t="str">
        <f t="shared" si="45"/>
        <v/>
      </c>
      <c r="U171" s="270" t="str">
        <f t="shared" si="46"/>
        <v/>
      </c>
      <c r="W171" s="270" t="str">
        <f t="shared" si="47"/>
        <v/>
      </c>
      <c r="Y171" s="270" t="str">
        <f t="shared" si="48"/>
        <v/>
      </c>
      <c r="AA171" s="270" t="str">
        <f t="shared" si="49"/>
        <v/>
      </c>
      <c r="AC171" s="270" t="str">
        <f t="shared" si="50"/>
        <v/>
      </c>
      <c r="AE171" s="270" t="str">
        <f t="shared" si="51"/>
        <v/>
      </c>
      <c r="AG171" s="270" t="str">
        <f t="shared" si="52"/>
        <v/>
      </c>
      <c r="AI171" s="270" t="str">
        <f t="shared" si="53"/>
        <v/>
      </c>
      <c r="AK171" s="270" t="str">
        <f t="shared" si="54"/>
        <v/>
      </c>
      <c r="AM171" s="270" t="str">
        <f t="shared" si="55"/>
        <v/>
      </c>
      <c r="AO171" s="270" t="str">
        <f t="shared" si="56"/>
        <v/>
      </c>
      <c r="AQ171" s="270" t="str">
        <f t="shared" si="57"/>
        <v/>
      </c>
    </row>
    <row r="172" spans="5:43" x14ac:dyDescent="0.3">
      <c r="E172" s="270" t="str">
        <f t="shared" si="39"/>
        <v/>
      </c>
      <c r="G172" s="270" t="str">
        <f t="shared" si="39"/>
        <v/>
      </c>
      <c r="I172" s="270" t="str">
        <f t="shared" si="40"/>
        <v/>
      </c>
      <c r="K172" s="270" t="str">
        <f t="shared" si="41"/>
        <v/>
      </c>
      <c r="M172" s="270" t="str">
        <f t="shared" si="42"/>
        <v/>
      </c>
      <c r="O172" s="270" t="str">
        <f t="shared" si="43"/>
        <v/>
      </c>
      <c r="Q172" s="270" t="str">
        <f t="shared" si="44"/>
        <v/>
      </c>
      <c r="S172" s="270" t="str">
        <f t="shared" si="45"/>
        <v/>
      </c>
      <c r="U172" s="270" t="str">
        <f t="shared" si="46"/>
        <v/>
      </c>
      <c r="W172" s="270" t="str">
        <f t="shared" si="47"/>
        <v/>
      </c>
      <c r="Y172" s="270" t="str">
        <f t="shared" si="48"/>
        <v/>
      </c>
      <c r="AA172" s="270" t="str">
        <f t="shared" si="49"/>
        <v/>
      </c>
      <c r="AC172" s="270" t="str">
        <f t="shared" si="50"/>
        <v/>
      </c>
      <c r="AE172" s="270" t="str">
        <f t="shared" si="51"/>
        <v/>
      </c>
      <c r="AG172" s="270" t="str">
        <f t="shared" si="52"/>
        <v/>
      </c>
      <c r="AI172" s="270" t="str">
        <f t="shared" si="53"/>
        <v/>
      </c>
      <c r="AK172" s="270" t="str">
        <f t="shared" si="54"/>
        <v/>
      </c>
      <c r="AM172" s="270" t="str">
        <f t="shared" si="55"/>
        <v/>
      </c>
      <c r="AO172" s="270" t="str">
        <f t="shared" si="56"/>
        <v/>
      </c>
      <c r="AQ172" s="270" t="str">
        <f t="shared" si="57"/>
        <v/>
      </c>
    </row>
    <row r="173" spans="5:43" x14ac:dyDescent="0.3">
      <c r="E173" s="270" t="str">
        <f t="shared" si="39"/>
        <v/>
      </c>
      <c r="G173" s="270" t="str">
        <f t="shared" si="39"/>
        <v/>
      </c>
      <c r="I173" s="270" t="str">
        <f t="shared" si="40"/>
        <v/>
      </c>
      <c r="K173" s="270" t="str">
        <f t="shared" si="41"/>
        <v/>
      </c>
      <c r="M173" s="270" t="str">
        <f t="shared" si="42"/>
        <v/>
      </c>
      <c r="O173" s="270" t="str">
        <f t="shared" si="43"/>
        <v/>
      </c>
      <c r="Q173" s="270" t="str">
        <f t="shared" si="44"/>
        <v/>
      </c>
      <c r="S173" s="270" t="str">
        <f t="shared" si="45"/>
        <v/>
      </c>
      <c r="U173" s="270" t="str">
        <f t="shared" si="46"/>
        <v/>
      </c>
      <c r="W173" s="270" t="str">
        <f t="shared" si="47"/>
        <v/>
      </c>
      <c r="Y173" s="270" t="str">
        <f t="shared" si="48"/>
        <v/>
      </c>
      <c r="AA173" s="270" t="str">
        <f t="shared" si="49"/>
        <v/>
      </c>
      <c r="AC173" s="270" t="str">
        <f t="shared" si="50"/>
        <v/>
      </c>
      <c r="AE173" s="270" t="str">
        <f t="shared" si="51"/>
        <v/>
      </c>
      <c r="AG173" s="270" t="str">
        <f t="shared" si="52"/>
        <v/>
      </c>
      <c r="AI173" s="270" t="str">
        <f t="shared" si="53"/>
        <v/>
      </c>
      <c r="AK173" s="270" t="str">
        <f t="shared" si="54"/>
        <v/>
      </c>
      <c r="AM173" s="270" t="str">
        <f t="shared" si="55"/>
        <v/>
      </c>
      <c r="AO173" s="270" t="str">
        <f t="shared" si="56"/>
        <v/>
      </c>
      <c r="AQ173" s="270" t="str">
        <f t="shared" si="57"/>
        <v/>
      </c>
    </row>
    <row r="174" spans="5:43" x14ac:dyDescent="0.3">
      <c r="E174" s="270" t="str">
        <f t="shared" si="39"/>
        <v/>
      </c>
      <c r="G174" s="270" t="str">
        <f t="shared" si="39"/>
        <v/>
      </c>
      <c r="I174" s="270" t="str">
        <f t="shared" si="40"/>
        <v/>
      </c>
      <c r="K174" s="270" t="str">
        <f t="shared" si="41"/>
        <v/>
      </c>
      <c r="M174" s="270" t="str">
        <f t="shared" si="42"/>
        <v/>
      </c>
      <c r="O174" s="270" t="str">
        <f t="shared" si="43"/>
        <v/>
      </c>
      <c r="Q174" s="270" t="str">
        <f t="shared" si="44"/>
        <v/>
      </c>
      <c r="S174" s="270" t="str">
        <f t="shared" si="45"/>
        <v/>
      </c>
      <c r="U174" s="270" t="str">
        <f t="shared" si="46"/>
        <v/>
      </c>
      <c r="W174" s="270" t="str">
        <f t="shared" si="47"/>
        <v/>
      </c>
      <c r="Y174" s="270" t="str">
        <f t="shared" si="48"/>
        <v/>
      </c>
      <c r="AA174" s="270" t="str">
        <f t="shared" si="49"/>
        <v/>
      </c>
      <c r="AC174" s="270" t="str">
        <f t="shared" si="50"/>
        <v/>
      </c>
      <c r="AE174" s="270" t="str">
        <f t="shared" si="51"/>
        <v/>
      </c>
      <c r="AG174" s="270" t="str">
        <f t="shared" si="52"/>
        <v/>
      </c>
      <c r="AI174" s="270" t="str">
        <f t="shared" si="53"/>
        <v/>
      </c>
      <c r="AK174" s="270" t="str">
        <f t="shared" si="54"/>
        <v/>
      </c>
      <c r="AM174" s="270" t="str">
        <f t="shared" si="55"/>
        <v/>
      </c>
      <c r="AO174" s="270" t="str">
        <f t="shared" si="56"/>
        <v/>
      </c>
      <c r="AQ174" s="270" t="str">
        <f t="shared" si="57"/>
        <v/>
      </c>
    </row>
    <row r="175" spans="5:43" x14ac:dyDescent="0.3">
      <c r="E175" s="270" t="str">
        <f t="shared" si="39"/>
        <v/>
      </c>
      <c r="G175" s="270" t="str">
        <f t="shared" si="39"/>
        <v/>
      </c>
      <c r="I175" s="270" t="str">
        <f t="shared" si="40"/>
        <v/>
      </c>
      <c r="K175" s="270" t="str">
        <f t="shared" si="41"/>
        <v/>
      </c>
      <c r="M175" s="270" t="str">
        <f t="shared" si="42"/>
        <v/>
      </c>
      <c r="O175" s="270" t="str">
        <f t="shared" si="43"/>
        <v/>
      </c>
      <c r="Q175" s="270" t="str">
        <f t="shared" si="44"/>
        <v/>
      </c>
      <c r="S175" s="270" t="str">
        <f t="shared" si="45"/>
        <v/>
      </c>
      <c r="U175" s="270" t="str">
        <f t="shared" si="46"/>
        <v/>
      </c>
      <c r="W175" s="270" t="str">
        <f t="shared" si="47"/>
        <v/>
      </c>
      <c r="Y175" s="270" t="str">
        <f t="shared" si="48"/>
        <v/>
      </c>
      <c r="AA175" s="270" t="str">
        <f t="shared" si="49"/>
        <v/>
      </c>
      <c r="AC175" s="270" t="str">
        <f t="shared" si="50"/>
        <v/>
      </c>
      <c r="AE175" s="270" t="str">
        <f t="shared" si="51"/>
        <v/>
      </c>
      <c r="AG175" s="270" t="str">
        <f t="shared" si="52"/>
        <v/>
      </c>
      <c r="AI175" s="270" t="str">
        <f t="shared" si="53"/>
        <v/>
      </c>
      <c r="AK175" s="270" t="str">
        <f t="shared" si="54"/>
        <v/>
      </c>
      <c r="AM175" s="270" t="str">
        <f t="shared" si="55"/>
        <v/>
      </c>
      <c r="AO175" s="270" t="str">
        <f t="shared" si="56"/>
        <v/>
      </c>
      <c r="AQ175" s="270" t="str">
        <f t="shared" si="57"/>
        <v/>
      </c>
    </row>
    <row r="176" spans="5:43" x14ac:dyDescent="0.3">
      <c r="E176" s="270" t="str">
        <f t="shared" si="39"/>
        <v/>
      </c>
      <c r="G176" s="270" t="str">
        <f t="shared" si="39"/>
        <v/>
      </c>
      <c r="I176" s="270" t="str">
        <f t="shared" si="40"/>
        <v/>
      </c>
      <c r="K176" s="270" t="str">
        <f t="shared" si="41"/>
        <v/>
      </c>
      <c r="M176" s="270" t="str">
        <f t="shared" si="42"/>
        <v/>
      </c>
      <c r="O176" s="270" t="str">
        <f t="shared" si="43"/>
        <v/>
      </c>
      <c r="Q176" s="270" t="str">
        <f t="shared" si="44"/>
        <v/>
      </c>
      <c r="S176" s="270" t="str">
        <f t="shared" si="45"/>
        <v/>
      </c>
      <c r="U176" s="270" t="str">
        <f t="shared" si="46"/>
        <v/>
      </c>
      <c r="W176" s="270" t="str">
        <f t="shared" si="47"/>
        <v/>
      </c>
      <c r="Y176" s="270" t="str">
        <f t="shared" si="48"/>
        <v/>
      </c>
      <c r="AA176" s="270" t="str">
        <f t="shared" si="49"/>
        <v/>
      </c>
      <c r="AC176" s="270" t="str">
        <f t="shared" si="50"/>
        <v/>
      </c>
      <c r="AE176" s="270" t="str">
        <f t="shared" si="51"/>
        <v/>
      </c>
      <c r="AG176" s="270" t="str">
        <f t="shared" si="52"/>
        <v/>
      </c>
      <c r="AI176" s="270" t="str">
        <f t="shared" si="53"/>
        <v/>
      </c>
      <c r="AK176" s="270" t="str">
        <f t="shared" si="54"/>
        <v/>
      </c>
      <c r="AM176" s="270" t="str">
        <f t="shared" si="55"/>
        <v/>
      </c>
      <c r="AO176" s="270" t="str">
        <f t="shared" si="56"/>
        <v/>
      </c>
      <c r="AQ176" s="270" t="str">
        <f t="shared" si="57"/>
        <v/>
      </c>
    </row>
    <row r="177" spans="5:43" x14ac:dyDescent="0.3">
      <c r="E177" s="270" t="str">
        <f t="shared" si="39"/>
        <v/>
      </c>
      <c r="G177" s="270" t="str">
        <f t="shared" si="39"/>
        <v/>
      </c>
      <c r="I177" s="270" t="str">
        <f t="shared" si="40"/>
        <v/>
      </c>
      <c r="K177" s="270" t="str">
        <f t="shared" si="41"/>
        <v/>
      </c>
      <c r="M177" s="270" t="str">
        <f t="shared" si="42"/>
        <v/>
      </c>
      <c r="O177" s="270" t="str">
        <f t="shared" si="43"/>
        <v/>
      </c>
      <c r="Q177" s="270" t="str">
        <f t="shared" si="44"/>
        <v/>
      </c>
      <c r="S177" s="270" t="str">
        <f t="shared" si="45"/>
        <v/>
      </c>
      <c r="U177" s="270" t="str">
        <f t="shared" si="46"/>
        <v/>
      </c>
      <c r="W177" s="270" t="str">
        <f t="shared" si="47"/>
        <v/>
      </c>
      <c r="Y177" s="270" t="str">
        <f t="shared" si="48"/>
        <v/>
      </c>
      <c r="AA177" s="270" t="str">
        <f t="shared" si="49"/>
        <v/>
      </c>
      <c r="AC177" s="270" t="str">
        <f t="shared" si="50"/>
        <v/>
      </c>
      <c r="AE177" s="270" t="str">
        <f t="shared" si="51"/>
        <v/>
      </c>
      <c r="AG177" s="270" t="str">
        <f t="shared" si="52"/>
        <v/>
      </c>
      <c r="AI177" s="270" t="str">
        <f t="shared" si="53"/>
        <v/>
      </c>
      <c r="AK177" s="270" t="str">
        <f t="shared" si="54"/>
        <v/>
      </c>
      <c r="AM177" s="270" t="str">
        <f t="shared" si="55"/>
        <v/>
      </c>
      <c r="AO177" s="270" t="str">
        <f t="shared" si="56"/>
        <v/>
      </c>
      <c r="AQ177" s="270" t="str">
        <f t="shared" si="57"/>
        <v/>
      </c>
    </row>
    <row r="178" spans="5:43" x14ac:dyDescent="0.3">
      <c r="E178" s="270" t="str">
        <f t="shared" si="39"/>
        <v/>
      </c>
      <c r="G178" s="270" t="str">
        <f t="shared" si="39"/>
        <v/>
      </c>
      <c r="I178" s="270" t="str">
        <f t="shared" si="40"/>
        <v/>
      </c>
      <c r="K178" s="270" t="str">
        <f t="shared" si="41"/>
        <v/>
      </c>
      <c r="M178" s="270" t="str">
        <f t="shared" si="42"/>
        <v/>
      </c>
      <c r="O178" s="270" t="str">
        <f t="shared" si="43"/>
        <v/>
      </c>
      <c r="Q178" s="270" t="str">
        <f t="shared" si="44"/>
        <v/>
      </c>
      <c r="S178" s="270" t="str">
        <f t="shared" si="45"/>
        <v/>
      </c>
      <c r="U178" s="270" t="str">
        <f t="shared" si="46"/>
        <v/>
      </c>
      <c r="W178" s="270" t="str">
        <f t="shared" si="47"/>
        <v/>
      </c>
      <c r="Y178" s="270" t="str">
        <f t="shared" si="48"/>
        <v/>
      </c>
      <c r="AA178" s="270" t="str">
        <f t="shared" si="49"/>
        <v/>
      </c>
      <c r="AC178" s="270" t="str">
        <f t="shared" si="50"/>
        <v/>
      </c>
      <c r="AE178" s="270" t="str">
        <f t="shared" si="51"/>
        <v/>
      </c>
      <c r="AG178" s="270" t="str">
        <f t="shared" si="52"/>
        <v/>
      </c>
      <c r="AI178" s="270" t="str">
        <f t="shared" si="53"/>
        <v/>
      </c>
      <c r="AK178" s="270" t="str">
        <f t="shared" si="54"/>
        <v/>
      </c>
      <c r="AM178" s="270" t="str">
        <f t="shared" si="55"/>
        <v/>
      </c>
      <c r="AO178" s="270" t="str">
        <f t="shared" si="56"/>
        <v/>
      </c>
      <c r="AQ178" s="270" t="str">
        <f t="shared" si="57"/>
        <v/>
      </c>
    </row>
    <row r="179" spans="5:43" x14ac:dyDescent="0.3">
      <c r="E179" s="270" t="str">
        <f t="shared" si="39"/>
        <v/>
      </c>
      <c r="G179" s="270" t="str">
        <f t="shared" si="39"/>
        <v/>
      </c>
      <c r="I179" s="270" t="str">
        <f t="shared" si="40"/>
        <v/>
      </c>
      <c r="K179" s="270" t="str">
        <f t="shared" si="41"/>
        <v/>
      </c>
      <c r="M179" s="270" t="str">
        <f t="shared" si="42"/>
        <v/>
      </c>
      <c r="O179" s="270" t="str">
        <f t="shared" si="43"/>
        <v/>
      </c>
      <c r="Q179" s="270" t="str">
        <f t="shared" si="44"/>
        <v/>
      </c>
      <c r="S179" s="270" t="str">
        <f t="shared" si="45"/>
        <v/>
      </c>
      <c r="U179" s="270" t="str">
        <f t="shared" si="46"/>
        <v/>
      </c>
      <c r="W179" s="270" t="str">
        <f t="shared" si="47"/>
        <v/>
      </c>
      <c r="Y179" s="270" t="str">
        <f t="shared" si="48"/>
        <v/>
      </c>
      <c r="AA179" s="270" t="str">
        <f t="shared" si="49"/>
        <v/>
      </c>
      <c r="AC179" s="270" t="str">
        <f t="shared" si="50"/>
        <v/>
      </c>
      <c r="AE179" s="270" t="str">
        <f t="shared" si="51"/>
        <v/>
      </c>
      <c r="AG179" s="270" t="str">
        <f t="shared" si="52"/>
        <v/>
      </c>
      <c r="AI179" s="270" t="str">
        <f t="shared" si="53"/>
        <v/>
      </c>
      <c r="AK179" s="270" t="str">
        <f t="shared" si="54"/>
        <v/>
      </c>
      <c r="AM179" s="270" t="str">
        <f t="shared" si="55"/>
        <v/>
      </c>
      <c r="AO179" s="270" t="str">
        <f t="shared" si="56"/>
        <v/>
      </c>
      <c r="AQ179" s="270" t="str">
        <f t="shared" si="57"/>
        <v/>
      </c>
    </row>
    <row r="180" spans="5:43" x14ac:dyDescent="0.3">
      <c r="E180" s="270" t="str">
        <f t="shared" si="39"/>
        <v/>
      </c>
      <c r="G180" s="270" t="str">
        <f t="shared" si="39"/>
        <v/>
      </c>
      <c r="I180" s="270" t="str">
        <f t="shared" si="40"/>
        <v/>
      </c>
      <c r="K180" s="270" t="str">
        <f t="shared" si="41"/>
        <v/>
      </c>
      <c r="M180" s="270" t="str">
        <f t="shared" si="42"/>
        <v/>
      </c>
      <c r="O180" s="270" t="str">
        <f t="shared" si="43"/>
        <v/>
      </c>
      <c r="Q180" s="270" t="str">
        <f t="shared" si="44"/>
        <v/>
      </c>
      <c r="S180" s="270" t="str">
        <f t="shared" si="45"/>
        <v/>
      </c>
      <c r="U180" s="270" t="str">
        <f t="shared" si="46"/>
        <v/>
      </c>
      <c r="W180" s="270" t="str">
        <f t="shared" si="47"/>
        <v/>
      </c>
      <c r="Y180" s="270" t="str">
        <f t="shared" si="48"/>
        <v/>
      </c>
      <c r="AA180" s="270" t="str">
        <f t="shared" si="49"/>
        <v/>
      </c>
      <c r="AC180" s="270" t="str">
        <f t="shared" si="50"/>
        <v/>
      </c>
      <c r="AE180" s="270" t="str">
        <f t="shared" si="51"/>
        <v/>
      </c>
      <c r="AG180" s="270" t="str">
        <f t="shared" si="52"/>
        <v/>
      </c>
      <c r="AI180" s="270" t="str">
        <f t="shared" si="53"/>
        <v/>
      </c>
      <c r="AK180" s="270" t="str">
        <f t="shared" si="54"/>
        <v/>
      </c>
      <c r="AM180" s="270" t="str">
        <f t="shared" si="55"/>
        <v/>
      </c>
      <c r="AO180" s="270" t="str">
        <f t="shared" si="56"/>
        <v/>
      </c>
      <c r="AQ180" s="270" t="str">
        <f t="shared" si="57"/>
        <v/>
      </c>
    </row>
    <row r="181" spans="5:43" x14ac:dyDescent="0.3">
      <c r="E181" s="270" t="str">
        <f t="shared" si="39"/>
        <v/>
      </c>
      <c r="G181" s="270" t="str">
        <f t="shared" si="39"/>
        <v/>
      </c>
      <c r="I181" s="270" t="str">
        <f t="shared" si="40"/>
        <v/>
      </c>
      <c r="K181" s="270" t="str">
        <f t="shared" si="41"/>
        <v/>
      </c>
      <c r="M181" s="270" t="str">
        <f t="shared" si="42"/>
        <v/>
      </c>
      <c r="O181" s="270" t="str">
        <f t="shared" si="43"/>
        <v/>
      </c>
      <c r="Q181" s="270" t="str">
        <f t="shared" si="44"/>
        <v/>
      </c>
      <c r="S181" s="270" t="str">
        <f t="shared" si="45"/>
        <v/>
      </c>
      <c r="U181" s="270" t="str">
        <f t="shared" si="46"/>
        <v/>
      </c>
      <c r="W181" s="270" t="str">
        <f t="shared" si="47"/>
        <v/>
      </c>
      <c r="Y181" s="270" t="str">
        <f t="shared" si="48"/>
        <v/>
      </c>
      <c r="AA181" s="270" t="str">
        <f t="shared" si="49"/>
        <v/>
      </c>
      <c r="AC181" s="270" t="str">
        <f t="shared" si="50"/>
        <v/>
      </c>
      <c r="AE181" s="270" t="str">
        <f t="shared" si="51"/>
        <v/>
      </c>
      <c r="AG181" s="270" t="str">
        <f t="shared" si="52"/>
        <v/>
      </c>
      <c r="AI181" s="270" t="str">
        <f t="shared" si="53"/>
        <v/>
      </c>
      <c r="AK181" s="270" t="str">
        <f t="shared" si="54"/>
        <v/>
      </c>
      <c r="AM181" s="270" t="str">
        <f t="shared" si="55"/>
        <v/>
      </c>
      <c r="AO181" s="270" t="str">
        <f t="shared" si="56"/>
        <v/>
      </c>
      <c r="AQ181" s="270" t="str">
        <f t="shared" si="57"/>
        <v/>
      </c>
    </row>
    <row r="182" spans="5:43" x14ac:dyDescent="0.3">
      <c r="E182" s="270" t="str">
        <f t="shared" si="39"/>
        <v/>
      </c>
      <c r="G182" s="270" t="str">
        <f t="shared" si="39"/>
        <v/>
      </c>
      <c r="I182" s="270" t="str">
        <f t="shared" si="40"/>
        <v/>
      </c>
      <c r="K182" s="270" t="str">
        <f t="shared" si="41"/>
        <v/>
      </c>
      <c r="M182" s="270" t="str">
        <f t="shared" si="42"/>
        <v/>
      </c>
      <c r="O182" s="270" t="str">
        <f t="shared" si="43"/>
        <v/>
      </c>
      <c r="Q182" s="270" t="str">
        <f t="shared" si="44"/>
        <v/>
      </c>
      <c r="S182" s="270" t="str">
        <f t="shared" si="45"/>
        <v/>
      </c>
      <c r="U182" s="270" t="str">
        <f t="shared" si="46"/>
        <v/>
      </c>
      <c r="W182" s="270" t="str">
        <f t="shared" si="47"/>
        <v/>
      </c>
      <c r="Y182" s="270" t="str">
        <f t="shared" si="48"/>
        <v/>
      </c>
      <c r="AA182" s="270" t="str">
        <f t="shared" si="49"/>
        <v/>
      </c>
      <c r="AC182" s="270" t="str">
        <f t="shared" si="50"/>
        <v/>
      </c>
      <c r="AE182" s="270" t="str">
        <f t="shared" si="51"/>
        <v/>
      </c>
      <c r="AG182" s="270" t="str">
        <f t="shared" si="52"/>
        <v/>
      </c>
      <c r="AI182" s="270" t="str">
        <f t="shared" si="53"/>
        <v/>
      </c>
      <c r="AK182" s="270" t="str">
        <f t="shared" si="54"/>
        <v/>
      </c>
      <c r="AM182" s="270" t="str">
        <f t="shared" si="55"/>
        <v/>
      </c>
      <c r="AO182" s="270" t="str">
        <f t="shared" si="56"/>
        <v/>
      </c>
      <c r="AQ182" s="270" t="str">
        <f t="shared" si="57"/>
        <v/>
      </c>
    </row>
    <row r="183" spans="5:43" x14ac:dyDescent="0.3">
      <c r="E183" s="270" t="str">
        <f t="shared" si="39"/>
        <v/>
      </c>
      <c r="G183" s="270" t="str">
        <f t="shared" si="39"/>
        <v/>
      </c>
      <c r="I183" s="270" t="str">
        <f t="shared" si="40"/>
        <v/>
      </c>
      <c r="K183" s="270" t="str">
        <f t="shared" si="41"/>
        <v/>
      </c>
      <c r="M183" s="270" t="str">
        <f t="shared" si="42"/>
        <v/>
      </c>
      <c r="O183" s="270" t="str">
        <f t="shared" si="43"/>
        <v/>
      </c>
      <c r="Q183" s="270" t="str">
        <f t="shared" si="44"/>
        <v/>
      </c>
      <c r="S183" s="270" t="str">
        <f t="shared" si="45"/>
        <v/>
      </c>
      <c r="U183" s="270" t="str">
        <f t="shared" si="46"/>
        <v/>
      </c>
      <c r="W183" s="270" t="str">
        <f t="shared" si="47"/>
        <v/>
      </c>
      <c r="Y183" s="270" t="str">
        <f t="shared" si="48"/>
        <v/>
      </c>
      <c r="AA183" s="270" t="str">
        <f t="shared" si="49"/>
        <v/>
      </c>
      <c r="AC183" s="270" t="str">
        <f t="shared" si="50"/>
        <v/>
      </c>
      <c r="AE183" s="270" t="str">
        <f t="shared" si="51"/>
        <v/>
      </c>
      <c r="AG183" s="270" t="str">
        <f t="shared" si="52"/>
        <v/>
      </c>
      <c r="AI183" s="270" t="str">
        <f t="shared" si="53"/>
        <v/>
      </c>
      <c r="AK183" s="270" t="str">
        <f t="shared" si="54"/>
        <v/>
      </c>
      <c r="AM183" s="270" t="str">
        <f t="shared" si="55"/>
        <v/>
      </c>
      <c r="AO183" s="270" t="str">
        <f t="shared" si="56"/>
        <v/>
      </c>
      <c r="AQ183" s="270" t="str">
        <f t="shared" si="57"/>
        <v/>
      </c>
    </row>
    <row r="184" spans="5:43" x14ac:dyDescent="0.3">
      <c r="E184" s="270" t="str">
        <f t="shared" si="39"/>
        <v/>
      </c>
      <c r="G184" s="270" t="str">
        <f t="shared" si="39"/>
        <v/>
      </c>
      <c r="I184" s="270" t="str">
        <f t="shared" si="40"/>
        <v/>
      </c>
      <c r="K184" s="270" t="str">
        <f t="shared" si="41"/>
        <v/>
      </c>
      <c r="M184" s="270" t="str">
        <f t="shared" si="42"/>
        <v/>
      </c>
      <c r="O184" s="270" t="str">
        <f t="shared" si="43"/>
        <v/>
      </c>
      <c r="Q184" s="270" t="str">
        <f t="shared" si="44"/>
        <v/>
      </c>
      <c r="S184" s="270" t="str">
        <f t="shared" si="45"/>
        <v/>
      </c>
      <c r="U184" s="270" t="str">
        <f t="shared" si="46"/>
        <v/>
      </c>
      <c r="W184" s="270" t="str">
        <f t="shared" si="47"/>
        <v/>
      </c>
      <c r="Y184" s="270" t="str">
        <f t="shared" si="48"/>
        <v/>
      </c>
      <c r="AA184" s="270" t="str">
        <f t="shared" si="49"/>
        <v/>
      </c>
      <c r="AC184" s="270" t="str">
        <f t="shared" si="50"/>
        <v/>
      </c>
      <c r="AE184" s="270" t="str">
        <f t="shared" si="51"/>
        <v/>
      </c>
      <c r="AG184" s="270" t="str">
        <f t="shared" si="52"/>
        <v/>
      </c>
      <c r="AI184" s="270" t="str">
        <f t="shared" si="53"/>
        <v/>
      </c>
      <c r="AK184" s="270" t="str">
        <f t="shared" si="54"/>
        <v/>
      </c>
      <c r="AM184" s="270" t="str">
        <f t="shared" si="55"/>
        <v/>
      </c>
      <c r="AO184" s="270" t="str">
        <f t="shared" si="56"/>
        <v/>
      </c>
      <c r="AQ184" s="270" t="str">
        <f t="shared" si="57"/>
        <v/>
      </c>
    </row>
    <row r="185" spans="5:43" x14ac:dyDescent="0.3">
      <c r="E185" s="270" t="str">
        <f t="shared" si="39"/>
        <v/>
      </c>
      <c r="G185" s="270" t="str">
        <f t="shared" si="39"/>
        <v/>
      </c>
      <c r="I185" s="270" t="str">
        <f t="shared" si="40"/>
        <v/>
      </c>
      <c r="K185" s="270" t="str">
        <f t="shared" si="41"/>
        <v/>
      </c>
      <c r="M185" s="270" t="str">
        <f t="shared" si="42"/>
        <v/>
      </c>
      <c r="O185" s="270" t="str">
        <f t="shared" si="43"/>
        <v/>
      </c>
      <c r="Q185" s="270" t="str">
        <f t="shared" si="44"/>
        <v/>
      </c>
      <c r="S185" s="270" t="str">
        <f t="shared" si="45"/>
        <v/>
      </c>
      <c r="U185" s="270" t="str">
        <f t="shared" si="46"/>
        <v/>
      </c>
      <c r="W185" s="270" t="str">
        <f t="shared" si="47"/>
        <v/>
      </c>
      <c r="Y185" s="270" t="str">
        <f t="shared" si="48"/>
        <v/>
      </c>
      <c r="AA185" s="270" t="str">
        <f t="shared" si="49"/>
        <v/>
      </c>
      <c r="AC185" s="270" t="str">
        <f t="shared" si="50"/>
        <v/>
      </c>
      <c r="AE185" s="270" t="str">
        <f t="shared" si="51"/>
        <v/>
      </c>
      <c r="AG185" s="270" t="str">
        <f t="shared" si="52"/>
        <v/>
      </c>
      <c r="AI185" s="270" t="str">
        <f t="shared" si="53"/>
        <v/>
      </c>
      <c r="AK185" s="270" t="str">
        <f t="shared" si="54"/>
        <v/>
      </c>
      <c r="AM185" s="270" t="str">
        <f t="shared" si="55"/>
        <v/>
      </c>
      <c r="AO185" s="270" t="str">
        <f t="shared" si="56"/>
        <v/>
      </c>
      <c r="AQ185" s="270" t="str">
        <f t="shared" si="57"/>
        <v/>
      </c>
    </row>
    <row r="186" spans="5:43" x14ac:dyDescent="0.3">
      <c r="E186" s="270" t="str">
        <f t="shared" si="39"/>
        <v/>
      </c>
      <c r="G186" s="270" t="str">
        <f t="shared" si="39"/>
        <v/>
      </c>
      <c r="I186" s="270" t="str">
        <f t="shared" si="40"/>
        <v/>
      </c>
      <c r="K186" s="270" t="str">
        <f t="shared" si="41"/>
        <v/>
      </c>
      <c r="M186" s="270" t="str">
        <f t="shared" si="42"/>
        <v/>
      </c>
      <c r="O186" s="270" t="str">
        <f t="shared" si="43"/>
        <v/>
      </c>
      <c r="Q186" s="270" t="str">
        <f t="shared" si="44"/>
        <v/>
      </c>
      <c r="S186" s="270" t="str">
        <f t="shared" si="45"/>
        <v/>
      </c>
      <c r="U186" s="270" t="str">
        <f t="shared" si="46"/>
        <v/>
      </c>
      <c r="W186" s="270" t="str">
        <f t="shared" si="47"/>
        <v/>
      </c>
      <c r="Y186" s="270" t="str">
        <f t="shared" si="48"/>
        <v/>
      </c>
      <c r="AA186" s="270" t="str">
        <f t="shared" si="49"/>
        <v/>
      </c>
      <c r="AC186" s="270" t="str">
        <f t="shared" si="50"/>
        <v/>
      </c>
      <c r="AE186" s="270" t="str">
        <f t="shared" si="51"/>
        <v/>
      </c>
      <c r="AG186" s="270" t="str">
        <f t="shared" si="52"/>
        <v/>
      </c>
      <c r="AI186" s="270" t="str">
        <f t="shared" si="53"/>
        <v/>
      </c>
      <c r="AK186" s="270" t="str">
        <f t="shared" si="54"/>
        <v/>
      </c>
      <c r="AM186" s="270" t="str">
        <f t="shared" si="55"/>
        <v/>
      </c>
      <c r="AO186" s="270" t="str">
        <f t="shared" si="56"/>
        <v/>
      </c>
      <c r="AQ186" s="270" t="str">
        <f t="shared" si="57"/>
        <v/>
      </c>
    </row>
    <row r="187" spans="5:43" x14ac:dyDescent="0.3">
      <c r="E187" s="270" t="str">
        <f t="shared" si="39"/>
        <v/>
      </c>
      <c r="G187" s="270" t="str">
        <f t="shared" si="39"/>
        <v/>
      </c>
      <c r="I187" s="270" t="str">
        <f t="shared" si="40"/>
        <v/>
      </c>
      <c r="K187" s="270" t="str">
        <f t="shared" si="41"/>
        <v/>
      </c>
      <c r="M187" s="270" t="str">
        <f t="shared" si="42"/>
        <v/>
      </c>
      <c r="O187" s="270" t="str">
        <f t="shared" si="43"/>
        <v/>
      </c>
      <c r="Q187" s="270" t="str">
        <f t="shared" si="44"/>
        <v/>
      </c>
      <c r="S187" s="270" t="str">
        <f t="shared" si="45"/>
        <v/>
      </c>
      <c r="U187" s="270" t="str">
        <f t="shared" si="46"/>
        <v/>
      </c>
      <c r="W187" s="270" t="str">
        <f t="shared" si="47"/>
        <v/>
      </c>
      <c r="Y187" s="270" t="str">
        <f t="shared" si="48"/>
        <v/>
      </c>
      <c r="AA187" s="270" t="str">
        <f t="shared" si="49"/>
        <v/>
      </c>
      <c r="AC187" s="270" t="str">
        <f t="shared" si="50"/>
        <v/>
      </c>
      <c r="AE187" s="270" t="str">
        <f t="shared" si="51"/>
        <v/>
      </c>
      <c r="AG187" s="270" t="str">
        <f t="shared" si="52"/>
        <v/>
      </c>
      <c r="AI187" s="270" t="str">
        <f t="shared" si="53"/>
        <v/>
      </c>
      <c r="AK187" s="270" t="str">
        <f t="shared" si="54"/>
        <v/>
      </c>
      <c r="AM187" s="270" t="str">
        <f t="shared" si="55"/>
        <v/>
      </c>
      <c r="AO187" s="270" t="str">
        <f t="shared" si="56"/>
        <v/>
      </c>
      <c r="AQ187" s="270" t="str">
        <f t="shared" si="57"/>
        <v/>
      </c>
    </row>
    <row r="188" spans="5:43" x14ac:dyDescent="0.3">
      <c r="E188" s="270" t="str">
        <f t="shared" si="39"/>
        <v/>
      </c>
      <c r="G188" s="270" t="str">
        <f t="shared" si="39"/>
        <v/>
      </c>
      <c r="I188" s="270" t="str">
        <f t="shared" si="40"/>
        <v/>
      </c>
      <c r="K188" s="270" t="str">
        <f t="shared" si="41"/>
        <v/>
      </c>
      <c r="M188" s="270" t="str">
        <f t="shared" si="42"/>
        <v/>
      </c>
      <c r="O188" s="270" t="str">
        <f t="shared" si="43"/>
        <v/>
      </c>
      <c r="Q188" s="270" t="str">
        <f t="shared" si="44"/>
        <v/>
      </c>
      <c r="S188" s="270" t="str">
        <f t="shared" si="45"/>
        <v/>
      </c>
      <c r="U188" s="270" t="str">
        <f t="shared" si="46"/>
        <v/>
      </c>
      <c r="W188" s="270" t="str">
        <f t="shared" si="47"/>
        <v/>
      </c>
      <c r="Y188" s="270" t="str">
        <f t="shared" si="48"/>
        <v/>
      </c>
      <c r="AA188" s="270" t="str">
        <f t="shared" si="49"/>
        <v/>
      </c>
      <c r="AC188" s="270" t="str">
        <f t="shared" si="50"/>
        <v/>
      </c>
      <c r="AE188" s="270" t="str">
        <f t="shared" si="51"/>
        <v/>
      </c>
      <c r="AG188" s="270" t="str">
        <f t="shared" si="52"/>
        <v/>
      </c>
      <c r="AI188" s="270" t="str">
        <f t="shared" si="53"/>
        <v/>
      </c>
      <c r="AK188" s="270" t="str">
        <f t="shared" si="54"/>
        <v/>
      </c>
      <c r="AM188" s="270" t="str">
        <f t="shared" si="55"/>
        <v/>
      </c>
      <c r="AO188" s="270" t="str">
        <f t="shared" si="56"/>
        <v/>
      </c>
      <c r="AQ188" s="270" t="str">
        <f t="shared" si="57"/>
        <v/>
      </c>
    </row>
    <row r="189" spans="5:43" x14ac:dyDescent="0.3">
      <c r="E189" s="270" t="str">
        <f t="shared" si="39"/>
        <v/>
      </c>
      <c r="G189" s="270" t="str">
        <f t="shared" si="39"/>
        <v/>
      </c>
      <c r="I189" s="270" t="str">
        <f t="shared" si="40"/>
        <v/>
      </c>
      <c r="K189" s="270" t="str">
        <f t="shared" si="41"/>
        <v/>
      </c>
      <c r="M189" s="270" t="str">
        <f t="shared" si="42"/>
        <v/>
      </c>
      <c r="O189" s="270" t="str">
        <f t="shared" si="43"/>
        <v/>
      </c>
      <c r="Q189" s="270" t="str">
        <f t="shared" si="44"/>
        <v/>
      </c>
      <c r="S189" s="270" t="str">
        <f t="shared" si="45"/>
        <v/>
      </c>
      <c r="U189" s="270" t="str">
        <f t="shared" si="46"/>
        <v/>
      </c>
      <c r="W189" s="270" t="str">
        <f t="shared" si="47"/>
        <v/>
      </c>
      <c r="Y189" s="270" t="str">
        <f t="shared" si="48"/>
        <v/>
      </c>
      <c r="AA189" s="270" t="str">
        <f t="shared" si="49"/>
        <v/>
      </c>
      <c r="AC189" s="270" t="str">
        <f t="shared" si="50"/>
        <v/>
      </c>
      <c r="AE189" s="270" t="str">
        <f t="shared" si="51"/>
        <v/>
      </c>
      <c r="AG189" s="270" t="str">
        <f t="shared" si="52"/>
        <v/>
      </c>
      <c r="AI189" s="270" t="str">
        <f t="shared" si="53"/>
        <v/>
      </c>
      <c r="AK189" s="270" t="str">
        <f t="shared" si="54"/>
        <v/>
      </c>
      <c r="AM189" s="270" t="str">
        <f t="shared" si="55"/>
        <v/>
      </c>
      <c r="AO189" s="270" t="str">
        <f t="shared" si="56"/>
        <v/>
      </c>
      <c r="AQ189" s="270" t="str">
        <f t="shared" si="57"/>
        <v/>
      </c>
    </row>
    <row r="190" spans="5:43" x14ac:dyDescent="0.3">
      <c r="E190" s="270" t="str">
        <f t="shared" si="39"/>
        <v/>
      </c>
      <c r="G190" s="270" t="str">
        <f t="shared" si="39"/>
        <v/>
      </c>
      <c r="I190" s="270" t="str">
        <f t="shared" si="40"/>
        <v/>
      </c>
      <c r="K190" s="270" t="str">
        <f t="shared" si="41"/>
        <v/>
      </c>
      <c r="M190" s="270" t="str">
        <f t="shared" si="42"/>
        <v/>
      </c>
      <c r="O190" s="270" t="str">
        <f t="shared" si="43"/>
        <v/>
      </c>
      <c r="Q190" s="270" t="str">
        <f t="shared" si="44"/>
        <v/>
      </c>
      <c r="S190" s="270" t="str">
        <f t="shared" si="45"/>
        <v/>
      </c>
      <c r="U190" s="270" t="str">
        <f t="shared" si="46"/>
        <v/>
      </c>
      <c r="W190" s="270" t="str">
        <f t="shared" si="47"/>
        <v/>
      </c>
      <c r="Y190" s="270" t="str">
        <f t="shared" si="48"/>
        <v/>
      </c>
      <c r="AA190" s="270" t="str">
        <f t="shared" si="49"/>
        <v/>
      </c>
      <c r="AC190" s="270" t="str">
        <f t="shared" si="50"/>
        <v/>
      </c>
      <c r="AE190" s="270" t="str">
        <f t="shared" si="51"/>
        <v/>
      </c>
      <c r="AG190" s="270" t="str">
        <f t="shared" si="52"/>
        <v/>
      </c>
      <c r="AI190" s="270" t="str">
        <f t="shared" si="53"/>
        <v/>
      </c>
      <c r="AK190" s="270" t="str">
        <f t="shared" si="54"/>
        <v/>
      </c>
      <c r="AM190" s="270" t="str">
        <f t="shared" si="55"/>
        <v/>
      </c>
      <c r="AO190" s="270" t="str">
        <f t="shared" si="56"/>
        <v/>
      </c>
      <c r="AQ190" s="270" t="str">
        <f t="shared" si="57"/>
        <v/>
      </c>
    </row>
    <row r="191" spans="5:43" x14ac:dyDescent="0.3">
      <c r="E191" s="270" t="str">
        <f t="shared" si="39"/>
        <v/>
      </c>
      <c r="G191" s="270" t="str">
        <f t="shared" si="39"/>
        <v/>
      </c>
      <c r="I191" s="270" t="str">
        <f t="shared" si="40"/>
        <v/>
      </c>
      <c r="K191" s="270" t="str">
        <f t="shared" si="41"/>
        <v/>
      </c>
      <c r="M191" s="270" t="str">
        <f t="shared" si="42"/>
        <v/>
      </c>
      <c r="O191" s="270" t="str">
        <f t="shared" si="43"/>
        <v/>
      </c>
      <c r="Q191" s="270" t="str">
        <f t="shared" si="44"/>
        <v/>
      </c>
      <c r="S191" s="270" t="str">
        <f t="shared" si="45"/>
        <v/>
      </c>
      <c r="U191" s="270" t="str">
        <f t="shared" si="46"/>
        <v/>
      </c>
      <c r="W191" s="270" t="str">
        <f t="shared" si="47"/>
        <v/>
      </c>
      <c r="Y191" s="270" t="str">
        <f t="shared" si="48"/>
        <v/>
      </c>
      <c r="AA191" s="270" t="str">
        <f t="shared" si="49"/>
        <v/>
      </c>
      <c r="AC191" s="270" t="str">
        <f t="shared" si="50"/>
        <v/>
      </c>
      <c r="AE191" s="270" t="str">
        <f t="shared" si="51"/>
        <v/>
      </c>
      <c r="AG191" s="270" t="str">
        <f t="shared" si="52"/>
        <v/>
      </c>
      <c r="AI191" s="270" t="str">
        <f t="shared" si="53"/>
        <v/>
      </c>
      <c r="AK191" s="270" t="str">
        <f t="shared" si="54"/>
        <v/>
      </c>
      <c r="AM191" s="270" t="str">
        <f t="shared" si="55"/>
        <v/>
      </c>
      <c r="AO191" s="270" t="str">
        <f t="shared" si="56"/>
        <v/>
      </c>
      <c r="AQ191" s="270" t="str">
        <f t="shared" si="57"/>
        <v/>
      </c>
    </row>
    <row r="192" spans="5:43" x14ac:dyDescent="0.3">
      <c r="E192" s="270" t="str">
        <f t="shared" si="39"/>
        <v/>
      </c>
      <c r="G192" s="270" t="str">
        <f t="shared" si="39"/>
        <v/>
      </c>
      <c r="I192" s="270" t="str">
        <f t="shared" si="40"/>
        <v/>
      </c>
      <c r="K192" s="270" t="str">
        <f t="shared" si="41"/>
        <v/>
      </c>
      <c r="M192" s="270" t="str">
        <f t="shared" si="42"/>
        <v/>
      </c>
      <c r="O192" s="270" t="str">
        <f t="shared" si="43"/>
        <v/>
      </c>
      <c r="Q192" s="270" t="str">
        <f t="shared" si="44"/>
        <v/>
      </c>
      <c r="S192" s="270" t="str">
        <f t="shared" si="45"/>
        <v/>
      </c>
      <c r="U192" s="270" t="str">
        <f t="shared" si="46"/>
        <v/>
      </c>
      <c r="W192" s="270" t="str">
        <f t="shared" si="47"/>
        <v/>
      </c>
      <c r="Y192" s="270" t="str">
        <f t="shared" si="48"/>
        <v/>
      </c>
      <c r="AA192" s="270" t="str">
        <f t="shared" si="49"/>
        <v/>
      </c>
      <c r="AC192" s="270" t="str">
        <f t="shared" si="50"/>
        <v/>
      </c>
      <c r="AE192" s="270" t="str">
        <f t="shared" si="51"/>
        <v/>
      </c>
      <c r="AG192" s="270" t="str">
        <f t="shared" si="52"/>
        <v/>
      </c>
      <c r="AI192" s="270" t="str">
        <f t="shared" si="53"/>
        <v/>
      </c>
      <c r="AK192" s="270" t="str">
        <f t="shared" si="54"/>
        <v/>
      </c>
      <c r="AM192" s="270" t="str">
        <f t="shared" si="55"/>
        <v/>
      </c>
      <c r="AO192" s="270" t="str">
        <f t="shared" si="56"/>
        <v/>
      </c>
      <c r="AQ192" s="270" t="str">
        <f t="shared" si="57"/>
        <v/>
      </c>
    </row>
    <row r="193" spans="5:43" x14ac:dyDescent="0.3">
      <c r="E193" s="270" t="str">
        <f t="shared" si="39"/>
        <v/>
      </c>
      <c r="G193" s="270" t="str">
        <f t="shared" si="39"/>
        <v/>
      </c>
      <c r="I193" s="270" t="str">
        <f t="shared" si="40"/>
        <v/>
      </c>
      <c r="K193" s="270" t="str">
        <f t="shared" si="41"/>
        <v/>
      </c>
      <c r="M193" s="270" t="str">
        <f t="shared" si="42"/>
        <v/>
      </c>
      <c r="O193" s="270" t="str">
        <f t="shared" si="43"/>
        <v/>
      </c>
      <c r="Q193" s="270" t="str">
        <f t="shared" si="44"/>
        <v/>
      </c>
      <c r="S193" s="270" t="str">
        <f t="shared" si="45"/>
        <v/>
      </c>
      <c r="U193" s="270" t="str">
        <f t="shared" si="46"/>
        <v/>
      </c>
      <c r="W193" s="270" t="str">
        <f t="shared" si="47"/>
        <v/>
      </c>
      <c r="Y193" s="270" t="str">
        <f t="shared" si="48"/>
        <v/>
      </c>
      <c r="AA193" s="270" t="str">
        <f t="shared" si="49"/>
        <v/>
      </c>
      <c r="AC193" s="270" t="str">
        <f t="shared" si="50"/>
        <v/>
      </c>
      <c r="AE193" s="270" t="str">
        <f t="shared" si="51"/>
        <v/>
      </c>
      <c r="AG193" s="270" t="str">
        <f t="shared" si="52"/>
        <v/>
      </c>
      <c r="AI193" s="270" t="str">
        <f t="shared" si="53"/>
        <v/>
      </c>
      <c r="AK193" s="270" t="str">
        <f t="shared" si="54"/>
        <v/>
      </c>
      <c r="AM193" s="270" t="str">
        <f t="shared" si="55"/>
        <v/>
      </c>
      <c r="AO193" s="270" t="str">
        <f t="shared" si="56"/>
        <v/>
      </c>
      <c r="AQ193" s="270" t="str">
        <f t="shared" si="57"/>
        <v/>
      </c>
    </row>
    <row r="194" spans="5:43" x14ac:dyDescent="0.3">
      <c r="E194" s="270" t="str">
        <f t="shared" si="39"/>
        <v/>
      </c>
      <c r="G194" s="270" t="str">
        <f t="shared" si="39"/>
        <v/>
      </c>
      <c r="I194" s="270" t="str">
        <f t="shared" si="40"/>
        <v/>
      </c>
      <c r="K194" s="270" t="str">
        <f t="shared" si="41"/>
        <v/>
      </c>
      <c r="M194" s="270" t="str">
        <f t="shared" si="42"/>
        <v/>
      </c>
      <c r="O194" s="270" t="str">
        <f t="shared" si="43"/>
        <v/>
      </c>
      <c r="Q194" s="270" t="str">
        <f t="shared" si="44"/>
        <v/>
      </c>
      <c r="S194" s="270" t="str">
        <f t="shared" si="45"/>
        <v/>
      </c>
      <c r="U194" s="270" t="str">
        <f t="shared" si="46"/>
        <v/>
      </c>
      <c r="W194" s="270" t="str">
        <f t="shared" si="47"/>
        <v/>
      </c>
      <c r="Y194" s="270" t="str">
        <f t="shared" si="48"/>
        <v/>
      </c>
      <c r="AA194" s="270" t="str">
        <f t="shared" si="49"/>
        <v/>
      </c>
      <c r="AC194" s="270" t="str">
        <f t="shared" si="50"/>
        <v/>
      </c>
      <c r="AE194" s="270" t="str">
        <f t="shared" si="51"/>
        <v/>
      </c>
      <c r="AG194" s="270" t="str">
        <f t="shared" si="52"/>
        <v/>
      </c>
      <c r="AI194" s="270" t="str">
        <f t="shared" si="53"/>
        <v/>
      </c>
      <c r="AK194" s="270" t="str">
        <f t="shared" si="54"/>
        <v/>
      </c>
      <c r="AM194" s="270" t="str">
        <f t="shared" si="55"/>
        <v/>
      </c>
      <c r="AO194" s="270" t="str">
        <f t="shared" si="56"/>
        <v/>
      </c>
      <c r="AQ194" s="270" t="str">
        <f t="shared" si="57"/>
        <v/>
      </c>
    </row>
    <row r="195" spans="5:43" x14ac:dyDescent="0.3">
      <c r="E195" s="270" t="str">
        <f t="shared" si="39"/>
        <v/>
      </c>
      <c r="G195" s="270" t="str">
        <f t="shared" si="39"/>
        <v/>
      </c>
      <c r="I195" s="270" t="str">
        <f t="shared" si="40"/>
        <v/>
      </c>
      <c r="K195" s="270" t="str">
        <f t="shared" si="41"/>
        <v/>
      </c>
      <c r="M195" s="270" t="str">
        <f t="shared" si="42"/>
        <v/>
      </c>
      <c r="O195" s="270" t="str">
        <f t="shared" si="43"/>
        <v/>
      </c>
      <c r="Q195" s="270" t="str">
        <f t="shared" si="44"/>
        <v/>
      </c>
      <c r="S195" s="270" t="str">
        <f t="shared" si="45"/>
        <v/>
      </c>
      <c r="U195" s="270" t="str">
        <f t="shared" si="46"/>
        <v/>
      </c>
      <c r="W195" s="270" t="str">
        <f t="shared" si="47"/>
        <v/>
      </c>
      <c r="Y195" s="270" t="str">
        <f t="shared" si="48"/>
        <v/>
      </c>
      <c r="AA195" s="270" t="str">
        <f t="shared" si="49"/>
        <v/>
      </c>
      <c r="AC195" s="270" t="str">
        <f t="shared" si="50"/>
        <v/>
      </c>
      <c r="AE195" s="270" t="str">
        <f t="shared" si="51"/>
        <v/>
      </c>
      <c r="AG195" s="270" t="str">
        <f t="shared" si="52"/>
        <v/>
      </c>
      <c r="AI195" s="270" t="str">
        <f t="shared" si="53"/>
        <v/>
      </c>
      <c r="AK195" s="270" t="str">
        <f t="shared" si="54"/>
        <v/>
      </c>
      <c r="AM195" s="270" t="str">
        <f t="shared" si="55"/>
        <v/>
      </c>
      <c r="AO195" s="270" t="str">
        <f t="shared" si="56"/>
        <v/>
      </c>
      <c r="AQ195" s="270" t="str">
        <f t="shared" si="57"/>
        <v/>
      </c>
    </row>
    <row r="196" spans="5:43" x14ac:dyDescent="0.3">
      <c r="E196" s="270" t="str">
        <f t="shared" si="39"/>
        <v/>
      </c>
      <c r="G196" s="270" t="str">
        <f t="shared" si="39"/>
        <v/>
      </c>
      <c r="I196" s="270" t="str">
        <f t="shared" si="40"/>
        <v/>
      </c>
      <c r="K196" s="270" t="str">
        <f t="shared" si="41"/>
        <v/>
      </c>
      <c r="M196" s="270" t="str">
        <f t="shared" si="42"/>
        <v/>
      </c>
      <c r="O196" s="270" t="str">
        <f t="shared" si="43"/>
        <v/>
      </c>
      <c r="Q196" s="270" t="str">
        <f t="shared" si="44"/>
        <v/>
      </c>
      <c r="S196" s="270" t="str">
        <f t="shared" si="45"/>
        <v/>
      </c>
      <c r="U196" s="270" t="str">
        <f t="shared" si="46"/>
        <v/>
      </c>
      <c r="W196" s="270" t="str">
        <f t="shared" si="47"/>
        <v/>
      </c>
      <c r="Y196" s="270" t="str">
        <f t="shared" si="48"/>
        <v/>
      </c>
      <c r="AA196" s="270" t="str">
        <f t="shared" si="49"/>
        <v/>
      </c>
      <c r="AC196" s="270" t="str">
        <f t="shared" si="50"/>
        <v/>
      </c>
      <c r="AE196" s="270" t="str">
        <f t="shared" si="51"/>
        <v/>
      </c>
      <c r="AG196" s="270" t="str">
        <f t="shared" si="52"/>
        <v/>
      </c>
      <c r="AI196" s="270" t="str">
        <f t="shared" si="53"/>
        <v/>
      </c>
      <c r="AK196" s="270" t="str">
        <f t="shared" si="54"/>
        <v/>
      </c>
      <c r="AM196" s="270" t="str">
        <f t="shared" si="55"/>
        <v/>
      </c>
      <c r="AO196" s="270" t="str">
        <f t="shared" si="56"/>
        <v/>
      </c>
      <c r="AQ196" s="270" t="str">
        <f t="shared" si="57"/>
        <v/>
      </c>
    </row>
    <row r="197" spans="5:43" x14ac:dyDescent="0.3">
      <c r="E197" s="270" t="str">
        <f t="shared" si="39"/>
        <v/>
      </c>
      <c r="G197" s="270" t="str">
        <f t="shared" si="39"/>
        <v/>
      </c>
      <c r="I197" s="270" t="str">
        <f t="shared" si="40"/>
        <v/>
      </c>
      <c r="K197" s="270" t="str">
        <f t="shared" si="41"/>
        <v/>
      </c>
      <c r="M197" s="270" t="str">
        <f t="shared" si="42"/>
        <v/>
      </c>
      <c r="O197" s="270" t="str">
        <f t="shared" si="43"/>
        <v/>
      </c>
      <c r="Q197" s="270" t="str">
        <f t="shared" si="44"/>
        <v/>
      </c>
      <c r="S197" s="270" t="str">
        <f t="shared" si="45"/>
        <v/>
      </c>
      <c r="U197" s="270" t="str">
        <f t="shared" si="46"/>
        <v/>
      </c>
      <c r="W197" s="270" t="str">
        <f t="shared" si="47"/>
        <v/>
      </c>
      <c r="Y197" s="270" t="str">
        <f t="shared" si="48"/>
        <v/>
      </c>
      <c r="AA197" s="270" t="str">
        <f t="shared" si="49"/>
        <v/>
      </c>
      <c r="AC197" s="270" t="str">
        <f t="shared" si="50"/>
        <v/>
      </c>
      <c r="AE197" s="270" t="str">
        <f t="shared" si="51"/>
        <v/>
      </c>
      <c r="AG197" s="270" t="str">
        <f t="shared" si="52"/>
        <v/>
      </c>
      <c r="AI197" s="270" t="str">
        <f t="shared" si="53"/>
        <v/>
      </c>
      <c r="AK197" s="270" t="str">
        <f t="shared" si="54"/>
        <v/>
      </c>
      <c r="AM197" s="270" t="str">
        <f t="shared" si="55"/>
        <v/>
      </c>
      <c r="AO197" s="270" t="str">
        <f t="shared" si="56"/>
        <v/>
      </c>
      <c r="AQ197" s="270" t="str">
        <f t="shared" si="57"/>
        <v/>
      </c>
    </row>
    <row r="198" spans="5:43" x14ac:dyDescent="0.3">
      <c r="E198" s="270" t="str">
        <f t="shared" si="39"/>
        <v/>
      </c>
      <c r="G198" s="270" t="str">
        <f t="shared" si="39"/>
        <v/>
      </c>
      <c r="I198" s="270" t="str">
        <f t="shared" si="40"/>
        <v/>
      </c>
      <c r="K198" s="270" t="str">
        <f t="shared" si="41"/>
        <v/>
      </c>
      <c r="M198" s="270" t="str">
        <f t="shared" si="42"/>
        <v/>
      </c>
      <c r="O198" s="270" t="str">
        <f t="shared" si="43"/>
        <v/>
      </c>
      <c r="Q198" s="270" t="str">
        <f t="shared" si="44"/>
        <v/>
      </c>
      <c r="S198" s="270" t="str">
        <f t="shared" si="45"/>
        <v/>
      </c>
      <c r="U198" s="270" t="str">
        <f t="shared" si="46"/>
        <v/>
      </c>
      <c r="W198" s="270" t="str">
        <f t="shared" si="47"/>
        <v/>
      </c>
      <c r="Y198" s="270" t="str">
        <f t="shared" si="48"/>
        <v/>
      </c>
      <c r="AA198" s="270" t="str">
        <f t="shared" si="49"/>
        <v/>
      </c>
      <c r="AC198" s="270" t="str">
        <f t="shared" si="50"/>
        <v/>
      </c>
      <c r="AE198" s="270" t="str">
        <f t="shared" si="51"/>
        <v/>
      </c>
      <c r="AG198" s="270" t="str">
        <f t="shared" si="52"/>
        <v/>
      </c>
      <c r="AI198" s="270" t="str">
        <f t="shared" si="53"/>
        <v/>
      </c>
      <c r="AK198" s="270" t="str">
        <f t="shared" si="54"/>
        <v/>
      </c>
      <c r="AM198" s="270" t="str">
        <f t="shared" si="55"/>
        <v/>
      </c>
      <c r="AO198" s="270" t="str">
        <f t="shared" si="56"/>
        <v/>
      </c>
      <c r="AQ198" s="270" t="str">
        <f t="shared" si="57"/>
        <v/>
      </c>
    </row>
    <row r="199" spans="5:43" x14ac:dyDescent="0.3">
      <c r="E199" s="270" t="str">
        <f t="shared" si="39"/>
        <v/>
      </c>
      <c r="G199" s="270" t="str">
        <f t="shared" si="39"/>
        <v/>
      </c>
      <c r="I199" s="270" t="str">
        <f t="shared" si="40"/>
        <v/>
      </c>
      <c r="K199" s="270" t="str">
        <f t="shared" si="41"/>
        <v/>
      </c>
      <c r="M199" s="270" t="str">
        <f t="shared" si="42"/>
        <v/>
      </c>
      <c r="O199" s="270" t="str">
        <f t="shared" si="43"/>
        <v/>
      </c>
      <c r="Q199" s="270" t="str">
        <f t="shared" si="44"/>
        <v/>
      </c>
      <c r="S199" s="270" t="str">
        <f t="shared" si="45"/>
        <v/>
      </c>
      <c r="U199" s="270" t="str">
        <f t="shared" si="46"/>
        <v/>
      </c>
      <c r="W199" s="270" t="str">
        <f t="shared" si="47"/>
        <v/>
      </c>
      <c r="Y199" s="270" t="str">
        <f t="shared" si="48"/>
        <v/>
      </c>
      <c r="AA199" s="270" t="str">
        <f t="shared" si="49"/>
        <v/>
      </c>
      <c r="AC199" s="270" t="str">
        <f t="shared" si="50"/>
        <v/>
      </c>
      <c r="AE199" s="270" t="str">
        <f t="shared" si="51"/>
        <v/>
      </c>
      <c r="AG199" s="270" t="str">
        <f t="shared" si="52"/>
        <v/>
      </c>
      <c r="AI199" s="270" t="str">
        <f t="shared" si="53"/>
        <v/>
      </c>
      <c r="AK199" s="270" t="str">
        <f t="shared" si="54"/>
        <v/>
      </c>
      <c r="AM199" s="270" t="str">
        <f t="shared" si="55"/>
        <v/>
      </c>
      <c r="AO199" s="270" t="str">
        <f t="shared" si="56"/>
        <v/>
      </c>
      <c r="AQ199" s="270" t="str">
        <f t="shared" si="57"/>
        <v/>
      </c>
    </row>
    <row r="200" spans="5:43" x14ac:dyDescent="0.3">
      <c r="E200" s="270" t="str">
        <f t="shared" si="39"/>
        <v/>
      </c>
      <c r="G200" s="270" t="str">
        <f t="shared" si="39"/>
        <v/>
      </c>
      <c r="I200" s="270" t="str">
        <f t="shared" si="40"/>
        <v/>
      </c>
      <c r="K200" s="270" t="str">
        <f t="shared" si="41"/>
        <v/>
      </c>
      <c r="M200" s="270" t="str">
        <f t="shared" si="42"/>
        <v/>
      </c>
      <c r="O200" s="270" t="str">
        <f t="shared" si="43"/>
        <v/>
      </c>
      <c r="Q200" s="270" t="str">
        <f t="shared" si="44"/>
        <v/>
      </c>
      <c r="S200" s="270" t="str">
        <f t="shared" si="45"/>
        <v/>
      </c>
      <c r="U200" s="270" t="str">
        <f t="shared" si="46"/>
        <v/>
      </c>
      <c r="W200" s="270" t="str">
        <f t="shared" si="47"/>
        <v/>
      </c>
      <c r="Y200" s="270" t="str">
        <f t="shared" si="48"/>
        <v/>
      </c>
      <c r="AA200" s="270" t="str">
        <f t="shared" si="49"/>
        <v/>
      </c>
      <c r="AC200" s="270" t="str">
        <f t="shared" si="50"/>
        <v/>
      </c>
      <c r="AE200" s="270" t="str">
        <f t="shared" si="51"/>
        <v/>
      </c>
      <c r="AG200" s="270" t="str">
        <f t="shared" si="52"/>
        <v/>
      </c>
      <c r="AI200" s="270" t="str">
        <f t="shared" si="53"/>
        <v/>
      </c>
      <c r="AK200" s="270" t="str">
        <f t="shared" si="54"/>
        <v/>
      </c>
      <c r="AM200" s="270" t="str">
        <f t="shared" si="55"/>
        <v/>
      </c>
      <c r="AO200" s="270" t="str">
        <f t="shared" si="56"/>
        <v/>
      </c>
      <c r="AQ200" s="270" t="str">
        <f t="shared" si="57"/>
        <v/>
      </c>
    </row>
    <row r="201" spans="5:43" x14ac:dyDescent="0.3">
      <c r="E201" s="270" t="str">
        <f t="shared" si="39"/>
        <v/>
      </c>
      <c r="G201" s="270" t="str">
        <f t="shared" si="39"/>
        <v/>
      </c>
      <c r="I201" s="270" t="str">
        <f t="shared" si="40"/>
        <v/>
      </c>
      <c r="K201" s="270" t="str">
        <f t="shared" si="41"/>
        <v/>
      </c>
      <c r="M201" s="270" t="str">
        <f t="shared" si="42"/>
        <v/>
      </c>
      <c r="O201" s="270" t="str">
        <f t="shared" si="43"/>
        <v/>
      </c>
      <c r="Q201" s="270" t="str">
        <f t="shared" si="44"/>
        <v/>
      </c>
      <c r="S201" s="270" t="str">
        <f t="shared" si="45"/>
        <v/>
      </c>
      <c r="U201" s="270" t="str">
        <f t="shared" si="46"/>
        <v/>
      </c>
      <c r="W201" s="270" t="str">
        <f t="shared" si="47"/>
        <v/>
      </c>
      <c r="Y201" s="270" t="str">
        <f t="shared" si="48"/>
        <v/>
      </c>
      <c r="AA201" s="270" t="str">
        <f t="shared" si="49"/>
        <v/>
      </c>
      <c r="AC201" s="270" t="str">
        <f t="shared" si="50"/>
        <v/>
      </c>
      <c r="AE201" s="270" t="str">
        <f t="shared" si="51"/>
        <v/>
      </c>
      <c r="AG201" s="270" t="str">
        <f t="shared" si="52"/>
        <v/>
      </c>
      <c r="AI201" s="270" t="str">
        <f t="shared" si="53"/>
        <v/>
      </c>
      <c r="AK201" s="270" t="str">
        <f t="shared" si="54"/>
        <v/>
      </c>
      <c r="AM201" s="270" t="str">
        <f t="shared" si="55"/>
        <v/>
      </c>
      <c r="AO201" s="270" t="str">
        <f t="shared" si="56"/>
        <v/>
      </c>
      <c r="AQ201" s="270" t="str">
        <f t="shared" si="57"/>
        <v/>
      </c>
    </row>
    <row r="202" spans="5:43" x14ac:dyDescent="0.3">
      <c r="E202" s="270" t="str">
        <f t="shared" si="39"/>
        <v/>
      </c>
      <c r="G202" s="270" t="str">
        <f t="shared" si="39"/>
        <v/>
      </c>
      <c r="I202" s="270" t="str">
        <f t="shared" si="40"/>
        <v/>
      </c>
      <c r="K202" s="270" t="str">
        <f t="shared" si="41"/>
        <v/>
      </c>
      <c r="M202" s="270" t="str">
        <f t="shared" si="42"/>
        <v/>
      </c>
      <c r="O202" s="270" t="str">
        <f t="shared" si="43"/>
        <v/>
      </c>
      <c r="Q202" s="270" t="str">
        <f t="shared" si="44"/>
        <v/>
      </c>
      <c r="S202" s="270" t="str">
        <f t="shared" si="45"/>
        <v/>
      </c>
      <c r="U202" s="270" t="str">
        <f t="shared" si="46"/>
        <v/>
      </c>
      <c r="W202" s="270" t="str">
        <f t="shared" si="47"/>
        <v/>
      </c>
      <c r="Y202" s="270" t="str">
        <f t="shared" si="48"/>
        <v/>
      </c>
      <c r="AA202" s="270" t="str">
        <f t="shared" si="49"/>
        <v/>
      </c>
      <c r="AC202" s="270" t="str">
        <f t="shared" si="50"/>
        <v/>
      </c>
      <c r="AE202" s="270" t="str">
        <f t="shared" si="51"/>
        <v/>
      </c>
      <c r="AG202" s="270" t="str">
        <f t="shared" si="52"/>
        <v/>
      </c>
      <c r="AI202" s="270" t="str">
        <f t="shared" si="53"/>
        <v/>
      </c>
      <c r="AK202" s="270" t="str">
        <f t="shared" si="54"/>
        <v/>
      </c>
      <c r="AM202" s="270" t="str">
        <f t="shared" si="55"/>
        <v/>
      </c>
      <c r="AO202" s="270" t="str">
        <f t="shared" si="56"/>
        <v/>
      </c>
      <c r="AQ202" s="270" t="str">
        <f t="shared" si="57"/>
        <v/>
      </c>
    </row>
    <row r="203" spans="5:43" x14ac:dyDescent="0.3">
      <c r="E203" s="270" t="str">
        <f t="shared" si="39"/>
        <v/>
      </c>
      <c r="G203" s="270" t="str">
        <f t="shared" si="39"/>
        <v/>
      </c>
      <c r="I203" s="270" t="str">
        <f t="shared" si="40"/>
        <v/>
      </c>
      <c r="K203" s="270" t="str">
        <f t="shared" si="41"/>
        <v/>
      </c>
      <c r="M203" s="270" t="str">
        <f t="shared" si="42"/>
        <v/>
      </c>
      <c r="O203" s="270" t="str">
        <f t="shared" si="43"/>
        <v/>
      </c>
      <c r="Q203" s="270" t="str">
        <f t="shared" si="44"/>
        <v/>
      </c>
      <c r="S203" s="270" t="str">
        <f t="shared" si="45"/>
        <v/>
      </c>
      <c r="U203" s="270" t="str">
        <f t="shared" si="46"/>
        <v/>
      </c>
      <c r="W203" s="270" t="str">
        <f t="shared" si="47"/>
        <v/>
      </c>
      <c r="Y203" s="270" t="str">
        <f t="shared" si="48"/>
        <v/>
      </c>
      <c r="AA203" s="270" t="str">
        <f t="shared" si="49"/>
        <v/>
      </c>
      <c r="AC203" s="270" t="str">
        <f t="shared" si="50"/>
        <v/>
      </c>
      <c r="AE203" s="270" t="str">
        <f t="shared" si="51"/>
        <v/>
      </c>
      <c r="AG203" s="270" t="str">
        <f t="shared" si="52"/>
        <v/>
      </c>
      <c r="AI203" s="270" t="str">
        <f t="shared" si="53"/>
        <v/>
      </c>
      <c r="AK203" s="270" t="str">
        <f t="shared" si="54"/>
        <v/>
      </c>
      <c r="AM203" s="270" t="str">
        <f t="shared" si="55"/>
        <v/>
      </c>
      <c r="AO203" s="270" t="str">
        <f t="shared" si="56"/>
        <v/>
      </c>
      <c r="AQ203" s="270" t="str">
        <f t="shared" si="57"/>
        <v/>
      </c>
    </row>
    <row r="204" spans="5:43" x14ac:dyDescent="0.3">
      <c r="E204" s="270" t="str">
        <f t="shared" si="39"/>
        <v/>
      </c>
      <c r="G204" s="270" t="str">
        <f t="shared" si="39"/>
        <v/>
      </c>
      <c r="I204" s="270" t="str">
        <f t="shared" si="40"/>
        <v/>
      </c>
      <c r="K204" s="270" t="str">
        <f t="shared" si="41"/>
        <v/>
      </c>
      <c r="M204" s="270" t="str">
        <f t="shared" si="42"/>
        <v/>
      </c>
      <c r="O204" s="270" t="str">
        <f t="shared" si="43"/>
        <v/>
      </c>
      <c r="Q204" s="270" t="str">
        <f t="shared" si="44"/>
        <v/>
      </c>
      <c r="S204" s="270" t="str">
        <f t="shared" si="45"/>
        <v/>
      </c>
      <c r="U204" s="270" t="str">
        <f t="shared" si="46"/>
        <v/>
      </c>
      <c r="W204" s="270" t="str">
        <f t="shared" si="47"/>
        <v/>
      </c>
      <c r="Y204" s="270" t="str">
        <f t="shared" si="48"/>
        <v/>
      </c>
      <c r="AA204" s="270" t="str">
        <f t="shared" si="49"/>
        <v/>
      </c>
      <c r="AC204" s="270" t="str">
        <f t="shared" si="50"/>
        <v/>
      </c>
      <c r="AE204" s="270" t="str">
        <f t="shared" si="51"/>
        <v/>
      </c>
      <c r="AG204" s="270" t="str">
        <f t="shared" si="52"/>
        <v/>
      </c>
      <c r="AI204" s="270" t="str">
        <f t="shared" si="53"/>
        <v/>
      </c>
      <c r="AK204" s="270" t="str">
        <f t="shared" si="54"/>
        <v/>
      </c>
      <c r="AM204" s="270" t="str">
        <f t="shared" si="55"/>
        <v/>
      </c>
      <c r="AO204" s="270" t="str">
        <f t="shared" si="56"/>
        <v/>
      </c>
      <c r="AQ204" s="270" t="str">
        <f t="shared" si="57"/>
        <v/>
      </c>
    </row>
    <row r="205" spans="5:43" x14ac:dyDescent="0.3">
      <c r="E205" s="270" t="str">
        <f t="shared" ref="E205:G236" si="58">IF(OR($B205=0,D205=0),"",D205/$B205)</f>
        <v/>
      </c>
      <c r="G205" s="270" t="str">
        <f t="shared" si="58"/>
        <v/>
      </c>
      <c r="I205" s="270" t="str">
        <f t="shared" ref="I205:I236" si="59">IF(OR($B205=0,H205=0),"",H205/$B205)</f>
        <v/>
      </c>
      <c r="K205" s="270" t="str">
        <f t="shared" ref="K205:K236" si="60">IF(OR($B205=0,J205=0),"",J205/$B205)</f>
        <v/>
      </c>
      <c r="M205" s="270" t="str">
        <f t="shared" ref="M205:M236" si="61">IF(OR($B205=0,L205=0),"",L205/$B205)</f>
        <v/>
      </c>
      <c r="O205" s="270" t="str">
        <f t="shared" ref="O205:O236" si="62">IF(OR($B205=0,N205=0),"",N205/$B205)</f>
        <v/>
      </c>
      <c r="Q205" s="270" t="str">
        <f t="shared" ref="Q205:Q236" si="63">IF(OR($B205=0,P205=0),"",P205/$B205)</f>
        <v/>
      </c>
      <c r="S205" s="270" t="str">
        <f t="shared" ref="S205:S236" si="64">IF(OR($B205=0,R205=0),"",R205/$B205)</f>
        <v/>
      </c>
      <c r="U205" s="270" t="str">
        <f t="shared" ref="U205:U236" si="65">IF(OR($B205=0,T205=0),"",T205/$B205)</f>
        <v/>
      </c>
      <c r="W205" s="270" t="str">
        <f t="shared" ref="W205:W236" si="66">IF(OR($B205=0,V205=0),"",V205/$B205)</f>
        <v/>
      </c>
      <c r="Y205" s="270" t="str">
        <f t="shared" ref="Y205:Y236" si="67">IF(OR($B205=0,X205=0),"",X205/$B205)</f>
        <v/>
      </c>
      <c r="AA205" s="270" t="str">
        <f t="shared" ref="AA205:AA236" si="68">IF(OR($B205=0,Z205=0),"",Z205/$B205)</f>
        <v/>
      </c>
      <c r="AC205" s="270" t="str">
        <f t="shared" ref="AC205:AC236" si="69">IF(OR($B205=0,AB205=0),"",AB205/$B205)</f>
        <v/>
      </c>
      <c r="AE205" s="270" t="str">
        <f t="shared" ref="AE205:AE236" si="70">IF(OR($B205=0,AD205=0),"",AD205/$B205)</f>
        <v/>
      </c>
      <c r="AG205" s="270" t="str">
        <f t="shared" ref="AG205:AG236" si="71">IF(OR($B205=0,AF205=0),"",AF205/$B205)</f>
        <v/>
      </c>
      <c r="AI205" s="270" t="str">
        <f t="shared" ref="AI205:AI236" si="72">IF(OR($B205=0,AH205=0),"",AH205/$B205)</f>
        <v/>
      </c>
      <c r="AK205" s="270" t="str">
        <f t="shared" ref="AK205:AK236" si="73">IF(OR($B205=0,AJ205=0),"",AJ205/$B205)</f>
        <v/>
      </c>
      <c r="AM205" s="270" t="str">
        <f t="shared" ref="AM205:AM236" si="74">IF(OR($B205=0,AL205=0),"",AL205/$B205)</f>
        <v/>
      </c>
      <c r="AO205" s="270" t="str">
        <f t="shared" ref="AO205:AO236" si="75">IF(OR($B205=0,AN205=0),"",AN205/$B205)</f>
        <v/>
      </c>
      <c r="AQ205" s="270" t="str">
        <f t="shared" ref="AQ205:AQ236" si="76">IF(OR($B205=0,AP205=0),"",AP205/$B205)</f>
        <v/>
      </c>
    </row>
    <row r="206" spans="5:43" x14ac:dyDescent="0.3">
      <c r="E206" s="270" t="str">
        <f t="shared" si="58"/>
        <v/>
      </c>
      <c r="G206" s="270" t="str">
        <f t="shared" si="58"/>
        <v/>
      </c>
      <c r="I206" s="270" t="str">
        <f t="shared" si="59"/>
        <v/>
      </c>
      <c r="K206" s="270" t="str">
        <f t="shared" si="60"/>
        <v/>
      </c>
      <c r="M206" s="270" t="str">
        <f t="shared" si="61"/>
        <v/>
      </c>
      <c r="O206" s="270" t="str">
        <f t="shared" si="62"/>
        <v/>
      </c>
      <c r="Q206" s="270" t="str">
        <f t="shared" si="63"/>
        <v/>
      </c>
      <c r="S206" s="270" t="str">
        <f t="shared" si="64"/>
        <v/>
      </c>
      <c r="U206" s="270" t="str">
        <f t="shared" si="65"/>
        <v/>
      </c>
      <c r="W206" s="270" t="str">
        <f t="shared" si="66"/>
        <v/>
      </c>
      <c r="Y206" s="270" t="str">
        <f t="shared" si="67"/>
        <v/>
      </c>
      <c r="AA206" s="270" t="str">
        <f t="shared" si="68"/>
        <v/>
      </c>
      <c r="AC206" s="270" t="str">
        <f t="shared" si="69"/>
        <v/>
      </c>
      <c r="AE206" s="270" t="str">
        <f t="shared" si="70"/>
        <v/>
      </c>
      <c r="AG206" s="270" t="str">
        <f t="shared" si="71"/>
        <v/>
      </c>
      <c r="AI206" s="270" t="str">
        <f t="shared" si="72"/>
        <v/>
      </c>
      <c r="AK206" s="270" t="str">
        <f t="shared" si="73"/>
        <v/>
      </c>
      <c r="AM206" s="270" t="str">
        <f t="shared" si="74"/>
        <v/>
      </c>
      <c r="AO206" s="270" t="str">
        <f t="shared" si="75"/>
        <v/>
      </c>
      <c r="AQ206" s="270" t="str">
        <f t="shared" si="76"/>
        <v/>
      </c>
    </row>
    <row r="207" spans="5:43" x14ac:dyDescent="0.3">
      <c r="E207" s="270" t="str">
        <f t="shared" si="58"/>
        <v/>
      </c>
      <c r="G207" s="270" t="str">
        <f t="shared" si="58"/>
        <v/>
      </c>
      <c r="I207" s="270" t="str">
        <f t="shared" si="59"/>
        <v/>
      </c>
      <c r="K207" s="270" t="str">
        <f t="shared" si="60"/>
        <v/>
      </c>
      <c r="M207" s="270" t="str">
        <f t="shared" si="61"/>
        <v/>
      </c>
      <c r="O207" s="270" t="str">
        <f t="shared" si="62"/>
        <v/>
      </c>
      <c r="Q207" s="270" t="str">
        <f t="shared" si="63"/>
        <v/>
      </c>
      <c r="S207" s="270" t="str">
        <f t="shared" si="64"/>
        <v/>
      </c>
      <c r="U207" s="270" t="str">
        <f t="shared" si="65"/>
        <v/>
      </c>
      <c r="W207" s="270" t="str">
        <f t="shared" si="66"/>
        <v/>
      </c>
      <c r="Y207" s="270" t="str">
        <f t="shared" si="67"/>
        <v/>
      </c>
      <c r="AA207" s="270" t="str">
        <f t="shared" si="68"/>
        <v/>
      </c>
      <c r="AC207" s="270" t="str">
        <f t="shared" si="69"/>
        <v/>
      </c>
      <c r="AE207" s="270" t="str">
        <f t="shared" si="70"/>
        <v/>
      </c>
      <c r="AG207" s="270" t="str">
        <f t="shared" si="71"/>
        <v/>
      </c>
      <c r="AI207" s="270" t="str">
        <f t="shared" si="72"/>
        <v/>
      </c>
      <c r="AK207" s="270" t="str">
        <f t="shared" si="73"/>
        <v/>
      </c>
      <c r="AM207" s="270" t="str">
        <f t="shared" si="74"/>
        <v/>
      </c>
      <c r="AO207" s="270" t="str">
        <f t="shared" si="75"/>
        <v/>
      </c>
      <c r="AQ207" s="270" t="str">
        <f t="shared" si="76"/>
        <v/>
      </c>
    </row>
    <row r="208" spans="5:43" x14ac:dyDescent="0.3">
      <c r="E208" s="270" t="str">
        <f t="shared" si="58"/>
        <v/>
      </c>
      <c r="G208" s="270" t="str">
        <f t="shared" si="58"/>
        <v/>
      </c>
      <c r="I208" s="270" t="str">
        <f t="shared" si="59"/>
        <v/>
      </c>
      <c r="K208" s="270" t="str">
        <f t="shared" si="60"/>
        <v/>
      </c>
      <c r="M208" s="270" t="str">
        <f t="shared" si="61"/>
        <v/>
      </c>
      <c r="O208" s="270" t="str">
        <f t="shared" si="62"/>
        <v/>
      </c>
      <c r="Q208" s="270" t="str">
        <f t="shared" si="63"/>
        <v/>
      </c>
      <c r="S208" s="270" t="str">
        <f t="shared" si="64"/>
        <v/>
      </c>
      <c r="U208" s="270" t="str">
        <f t="shared" si="65"/>
        <v/>
      </c>
      <c r="W208" s="270" t="str">
        <f t="shared" si="66"/>
        <v/>
      </c>
      <c r="Y208" s="270" t="str">
        <f t="shared" si="67"/>
        <v/>
      </c>
      <c r="AA208" s="270" t="str">
        <f t="shared" si="68"/>
        <v/>
      </c>
      <c r="AC208" s="270" t="str">
        <f t="shared" si="69"/>
        <v/>
      </c>
      <c r="AE208" s="270" t="str">
        <f t="shared" si="70"/>
        <v/>
      </c>
      <c r="AG208" s="270" t="str">
        <f t="shared" si="71"/>
        <v/>
      </c>
      <c r="AI208" s="270" t="str">
        <f t="shared" si="72"/>
        <v/>
      </c>
      <c r="AK208" s="270" t="str">
        <f t="shared" si="73"/>
        <v/>
      </c>
      <c r="AM208" s="270" t="str">
        <f t="shared" si="74"/>
        <v/>
      </c>
      <c r="AO208" s="270" t="str">
        <f t="shared" si="75"/>
        <v/>
      </c>
      <c r="AQ208" s="270" t="str">
        <f t="shared" si="76"/>
        <v/>
      </c>
    </row>
    <row r="209" spans="5:43" x14ac:dyDescent="0.3">
      <c r="E209" s="270" t="str">
        <f t="shared" si="58"/>
        <v/>
      </c>
      <c r="G209" s="270" t="str">
        <f t="shared" si="58"/>
        <v/>
      </c>
      <c r="I209" s="270" t="str">
        <f t="shared" si="59"/>
        <v/>
      </c>
      <c r="K209" s="270" t="str">
        <f t="shared" si="60"/>
        <v/>
      </c>
      <c r="M209" s="270" t="str">
        <f t="shared" si="61"/>
        <v/>
      </c>
      <c r="O209" s="270" t="str">
        <f t="shared" si="62"/>
        <v/>
      </c>
      <c r="Q209" s="270" t="str">
        <f t="shared" si="63"/>
        <v/>
      </c>
      <c r="S209" s="270" t="str">
        <f t="shared" si="64"/>
        <v/>
      </c>
      <c r="U209" s="270" t="str">
        <f t="shared" si="65"/>
        <v/>
      </c>
      <c r="W209" s="270" t="str">
        <f t="shared" si="66"/>
        <v/>
      </c>
      <c r="Y209" s="270" t="str">
        <f t="shared" si="67"/>
        <v/>
      </c>
      <c r="AA209" s="270" t="str">
        <f t="shared" si="68"/>
        <v/>
      </c>
      <c r="AC209" s="270" t="str">
        <f t="shared" si="69"/>
        <v/>
      </c>
      <c r="AE209" s="270" t="str">
        <f t="shared" si="70"/>
        <v/>
      </c>
      <c r="AG209" s="270" t="str">
        <f t="shared" si="71"/>
        <v/>
      </c>
      <c r="AI209" s="270" t="str">
        <f t="shared" si="72"/>
        <v/>
      </c>
      <c r="AK209" s="270" t="str">
        <f t="shared" si="73"/>
        <v/>
      </c>
      <c r="AM209" s="270" t="str">
        <f t="shared" si="74"/>
        <v/>
      </c>
      <c r="AO209" s="270" t="str">
        <f t="shared" si="75"/>
        <v/>
      </c>
      <c r="AQ209" s="270" t="str">
        <f t="shared" si="76"/>
        <v/>
      </c>
    </row>
    <row r="210" spans="5:43" x14ac:dyDescent="0.3">
      <c r="E210" s="270" t="str">
        <f t="shared" si="58"/>
        <v/>
      </c>
      <c r="G210" s="270" t="str">
        <f t="shared" si="58"/>
        <v/>
      </c>
      <c r="I210" s="270" t="str">
        <f t="shared" si="59"/>
        <v/>
      </c>
      <c r="K210" s="270" t="str">
        <f t="shared" si="60"/>
        <v/>
      </c>
      <c r="M210" s="270" t="str">
        <f t="shared" si="61"/>
        <v/>
      </c>
      <c r="O210" s="270" t="str">
        <f t="shared" si="62"/>
        <v/>
      </c>
      <c r="Q210" s="270" t="str">
        <f t="shared" si="63"/>
        <v/>
      </c>
      <c r="S210" s="270" t="str">
        <f t="shared" si="64"/>
        <v/>
      </c>
      <c r="U210" s="270" t="str">
        <f t="shared" si="65"/>
        <v/>
      </c>
      <c r="W210" s="270" t="str">
        <f t="shared" si="66"/>
        <v/>
      </c>
      <c r="Y210" s="270" t="str">
        <f t="shared" si="67"/>
        <v/>
      </c>
      <c r="AA210" s="270" t="str">
        <f t="shared" si="68"/>
        <v/>
      </c>
      <c r="AC210" s="270" t="str">
        <f t="shared" si="69"/>
        <v/>
      </c>
      <c r="AE210" s="270" t="str">
        <f t="shared" si="70"/>
        <v/>
      </c>
      <c r="AG210" s="270" t="str">
        <f t="shared" si="71"/>
        <v/>
      </c>
      <c r="AI210" s="270" t="str">
        <f t="shared" si="72"/>
        <v/>
      </c>
      <c r="AK210" s="270" t="str">
        <f t="shared" si="73"/>
        <v/>
      </c>
      <c r="AM210" s="270" t="str">
        <f t="shared" si="74"/>
        <v/>
      </c>
      <c r="AO210" s="270" t="str">
        <f t="shared" si="75"/>
        <v/>
      </c>
      <c r="AQ210" s="270" t="str">
        <f t="shared" si="76"/>
        <v/>
      </c>
    </row>
    <row r="211" spans="5:43" x14ac:dyDescent="0.3">
      <c r="E211" s="270" t="str">
        <f t="shared" si="58"/>
        <v/>
      </c>
      <c r="G211" s="270" t="str">
        <f t="shared" si="58"/>
        <v/>
      </c>
      <c r="I211" s="270" t="str">
        <f t="shared" si="59"/>
        <v/>
      </c>
      <c r="K211" s="270" t="str">
        <f t="shared" si="60"/>
        <v/>
      </c>
      <c r="M211" s="270" t="str">
        <f t="shared" si="61"/>
        <v/>
      </c>
      <c r="O211" s="270" t="str">
        <f t="shared" si="62"/>
        <v/>
      </c>
      <c r="Q211" s="270" t="str">
        <f t="shared" si="63"/>
        <v/>
      </c>
      <c r="S211" s="270" t="str">
        <f t="shared" si="64"/>
        <v/>
      </c>
      <c r="U211" s="270" t="str">
        <f t="shared" si="65"/>
        <v/>
      </c>
      <c r="W211" s="270" t="str">
        <f t="shared" si="66"/>
        <v/>
      </c>
      <c r="Y211" s="270" t="str">
        <f t="shared" si="67"/>
        <v/>
      </c>
      <c r="AA211" s="270" t="str">
        <f t="shared" si="68"/>
        <v/>
      </c>
      <c r="AC211" s="270" t="str">
        <f t="shared" si="69"/>
        <v/>
      </c>
      <c r="AE211" s="270" t="str">
        <f t="shared" si="70"/>
        <v/>
      </c>
      <c r="AG211" s="270" t="str">
        <f t="shared" si="71"/>
        <v/>
      </c>
      <c r="AI211" s="270" t="str">
        <f t="shared" si="72"/>
        <v/>
      </c>
      <c r="AK211" s="270" t="str">
        <f t="shared" si="73"/>
        <v/>
      </c>
      <c r="AM211" s="270" t="str">
        <f t="shared" si="74"/>
        <v/>
      </c>
      <c r="AO211" s="270" t="str">
        <f t="shared" si="75"/>
        <v/>
      </c>
      <c r="AQ211" s="270" t="str">
        <f t="shared" si="76"/>
        <v/>
      </c>
    </row>
    <row r="212" spans="5:43" x14ac:dyDescent="0.3">
      <c r="E212" s="270" t="str">
        <f t="shared" si="58"/>
        <v/>
      </c>
      <c r="G212" s="270" t="str">
        <f t="shared" si="58"/>
        <v/>
      </c>
      <c r="I212" s="270" t="str">
        <f t="shared" si="59"/>
        <v/>
      </c>
      <c r="K212" s="270" t="str">
        <f t="shared" si="60"/>
        <v/>
      </c>
      <c r="M212" s="270" t="str">
        <f t="shared" si="61"/>
        <v/>
      </c>
      <c r="O212" s="270" t="str">
        <f t="shared" si="62"/>
        <v/>
      </c>
      <c r="Q212" s="270" t="str">
        <f t="shared" si="63"/>
        <v/>
      </c>
      <c r="S212" s="270" t="str">
        <f t="shared" si="64"/>
        <v/>
      </c>
      <c r="U212" s="270" t="str">
        <f t="shared" si="65"/>
        <v/>
      </c>
      <c r="W212" s="270" t="str">
        <f t="shared" si="66"/>
        <v/>
      </c>
      <c r="Y212" s="270" t="str">
        <f t="shared" si="67"/>
        <v/>
      </c>
      <c r="AA212" s="270" t="str">
        <f t="shared" si="68"/>
        <v/>
      </c>
      <c r="AC212" s="270" t="str">
        <f t="shared" si="69"/>
        <v/>
      </c>
      <c r="AE212" s="270" t="str">
        <f t="shared" si="70"/>
        <v/>
      </c>
      <c r="AG212" s="270" t="str">
        <f t="shared" si="71"/>
        <v/>
      </c>
      <c r="AI212" s="270" t="str">
        <f t="shared" si="72"/>
        <v/>
      </c>
      <c r="AK212" s="270" t="str">
        <f t="shared" si="73"/>
        <v/>
      </c>
      <c r="AM212" s="270" t="str">
        <f t="shared" si="74"/>
        <v/>
      </c>
      <c r="AO212" s="270" t="str">
        <f t="shared" si="75"/>
        <v/>
      </c>
      <c r="AQ212" s="270" t="str">
        <f t="shared" si="76"/>
        <v/>
      </c>
    </row>
    <row r="213" spans="5:43" x14ac:dyDescent="0.3">
      <c r="E213" s="270" t="str">
        <f t="shared" si="58"/>
        <v/>
      </c>
      <c r="G213" s="270" t="str">
        <f t="shared" si="58"/>
        <v/>
      </c>
      <c r="I213" s="270" t="str">
        <f t="shared" si="59"/>
        <v/>
      </c>
      <c r="K213" s="270" t="str">
        <f t="shared" si="60"/>
        <v/>
      </c>
      <c r="M213" s="270" t="str">
        <f t="shared" si="61"/>
        <v/>
      </c>
      <c r="O213" s="270" t="str">
        <f t="shared" si="62"/>
        <v/>
      </c>
      <c r="Q213" s="270" t="str">
        <f t="shared" si="63"/>
        <v/>
      </c>
      <c r="S213" s="270" t="str">
        <f t="shared" si="64"/>
        <v/>
      </c>
      <c r="U213" s="270" t="str">
        <f t="shared" si="65"/>
        <v/>
      </c>
      <c r="W213" s="270" t="str">
        <f t="shared" si="66"/>
        <v/>
      </c>
      <c r="Y213" s="270" t="str">
        <f t="shared" si="67"/>
        <v/>
      </c>
      <c r="AA213" s="270" t="str">
        <f t="shared" si="68"/>
        <v/>
      </c>
      <c r="AC213" s="270" t="str">
        <f t="shared" si="69"/>
        <v/>
      </c>
      <c r="AE213" s="270" t="str">
        <f t="shared" si="70"/>
        <v/>
      </c>
      <c r="AG213" s="270" t="str">
        <f t="shared" si="71"/>
        <v/>
      </c>
      <c r="AI213" s="270" t="str">
        <f t="shared" si="72"/>
        <v/>
      </c>
      <c r="AK213" s="270" t="str">
        <f t="shared" si="73"/>
        <v/>
      </c>
      <c r="AM213" s="270" t="str">
        <f t="shared" si="74"/>
        <v/>
      </c>
      <c r="AO213" s="270" t="str">
        <f t="shared" si="75"/>
        <v/>
      </c>
      <c r="AQ213" s="270" t="str">
        <f t="shared" si="76"/>
        <v/>
      </c>
    </row>
    <row r="214" spans="5:43" x14ac:dyDescent="0.3">
      <c r="E214" s="270" t="str">
        <f t="shared" si="58"/>
        <v/>
      </c>
      <c r="G214" s="270" t="str">
        <f t="shared" si="58"/>
        <v/>
      </c>
      <c r="I214" s="270" t="str">
        <f t="shared" si="59"/>
        <v/>
      </c>
      <c r="K214" s="270" t="str">
        <f t="shared" si="60"/>
        <v/>
      </c>
      <c r="M214" s="270" t="str">
        <f t="shared" si="61"/>
        <v/>
      </c>
      <c r="O214" s="270" t="str">
        <f t="shared" si="62"/>
        <v/>
      </c>
      <c r="Q214" s="270" t="str">
        <f t="shared" si="63"/>
        <v/>
      </c>
      <c r="S214" s="270" t="str">
        <f t="shared" si="64"/>
        <v/>
      </c>
      <c r="U214" s="270" t="str">
        <f t="shared" si="65"/>
        <v/>
      </c>
      <c r="W214" s="270" t="str">
        <f t="shared" si="66"/>
        <v/>
      </c>
      <c r="Y214" s="270" t="str">
        <f t="shared" si="67"/>
        <v/>
      </c>
      <c r="AA214" s="270" t="str">
        <f t="shared" si="68"/>
        <v/>
      </c>
      <c r="AC214" s="270" t="str">
        <f t="shared" si="69"/>
        <v/>
      </c>
      <c r="AE214" s="270" t="str">
        <f t="shared" si="70"/>
        <v/>
      </c>
      <c r="AG214" s="270" t="str">
        <f t="shared" si="71"/>
        <v/>
      </c>
      <c r="AI214" s="270" t="str">
        <f t="shared" si="72"/>
        <v/>
      </c>
      <c r="AK214" s="270" t="str">
        <f t="shared" si="73"/>
        <v/>
      </c>
      <c r="AM214" s="270" t="str">
        <f t="shared" si="74"/>
        <v/>
      </c>
      <c r="AO214" s="270" t="str">
        <f t="shared" si="75"/>
        <v/>
      </c>
      <c r="AQ214" s="270" t="str">
        <f t="shared" si="76"/>
        <v/>
      </c>
    </row>
    <row r="215" spans="5:43" x14ac:dyDescent="0.3">
      <c r="E215" s="270" t="str">
        <f t="shared" si="58"/>
        <v/>
      </c>
      <c r="G215" s="270" t="str">
        <f t="shared" si="58"/>
        <v/>
      </c>
      <c r="I215" s="270" t="str">
        <f t="shared" si="59"/>
        <v/>
      </c>
      <c r="K215" s="270" t="str">
        <f t="shared" si="60"/>
        <v/>
      </c>
      <c r="M215" s="270" t="str">
        <f t="shared" si="61"/>
        <v/>
      </c>
      <c r="O215" s="270" t="str">
        <f t="shared" si="62"/>
        <v/>
      </c>
      <c r="Q215" s="270" t="str">
        <f t="shared" si="63"/>
        <v/>
      </c>
      <c r="S215" s="270" t="str">
        <f t="shared" si="64"/>
        <v/>
      </c>
      <c r="U215" s="270" t="str">
        <f t="shared" si="65"/>
        <v/>
      </c>
      <c r="W215" s="270" t="str">
        <f t="shared" si="66"/>
        <v/>
      </c>
      <c r="Y215" s="270" t="str">
        <f t="shared" si="67"/>
        <v/>
      </c>
      <c r="AA215" s="270" t="str">
        <f t="shared" si="68"/>
        <v/>
      </c>
      <c r="AC215" s="270" t="str">
        <f t="shared" si="69"/>
        <v/>
      </c>
      <c r="AE215" s="270" t="str">
        <f t="shared" si="70"/>
        <v/>
      </c>
      <c r="AG215" s="270" t="str">
        <f t="shared" si="71"/>
        <v/>
      </c>
      <c r="AI215" s="270" t="str">
        <f t="shared" si="72"/>
        <v/>
      </c>
      <c r="AK215" s="270" t="str">
        <f t="shared" si="73"/>
        <v/>
      </c>
      <c r="AM215" s="270" t="str">
        <f t="shared" si="74"/>
        <v/>
      </c>
      <c r="AO215" s="270" t="str">
        <f t="shared" si="75"/>
        <v/>
      </c>
      <c r="AQ215" s="270" t="str">
        <f t="shared" si="76"/>
        <v/>
      </c>
    </row>
    <row r="216" spans="5:43" x14ac:dyDescent="0.3">
      <c r="E216" s="270" t="str">
        <f t="shared" si="58"/>
        <v/>
      </c>
      <c r="G216" s="270" t="str">
        <f t="shared" si="58"/>
        <v/>
      </c>
      <c r="I216" s="270" t="str">
        <f t="shared" si="59"/>
        <v/>
      </c>
      <c r="K216" s="270" t="str">
        <f t="shared" si="60"/>
        <v/>
      </c>
      <c r="M216" s="270" t="str">
        <f t="shared" si="61"/>
        <v/>
      </c>
      <c r="O216" s="270" t="str">
        <f t="shared" si="62"/>
        <v/>
      </c>
      <c r="Q216" s="270" t="str">
        <f t="shared" si="63"/>
        <v/>
      </c>
      <c r="S216" s="270" t="str">
        <f t="shared" si="64"/>
        <v/>
      </c>
      <c r="U216" s="270" t="str">
        <f t="shared" si="65"/>
        <v/>
      </c>
      <c r="W216" s="270" t="str">
        <f t="shared" si="66"/>
        <v/>
      </c>
      <c r="Y216" s="270" t="str">
        <f t="shared" si="67"/>
        <v/>
      </c>
      <c r="AA216" s="270" t="str">
        <f t="shared" si="68"/>
        <v/>
      </c>
      <c r="AC216" s="270" t="str">
        <f t="shared" si="69"/>
        <v/>
      </c>
      <c r="AE216" s="270" t="str">
        <f t="shared" si="70"/>
        <v/>
      </c>
      <c r="AG216" s="270" t="str">
        <f t="shared" si="71"/>
        <v/>
      </c>
      <c r="AI216" s="270" t="str">
        <f t="shared" si="72"/>
        <v/>
      </c>
      <c r="AK216" s="270" t="str">
        <f t="shared" si="73"/>
        <v/>
      </c>
      <c r="AM216" s="270" t="str">
        <f t="shared" si="74"/>
        <v/>
      </c>
      <c r="AO216" s="270" t="str">
        <f t="shared" si="75"/>
        <v/>
      </c>
      <c r="AQ216" s="270" t="str">
        <f t="shared" si="76"/>
        <v/>
      </c>
    </row>
    <row r="217" spans="5:43" x14ac:dyDescent="0.3">
      <c r="E217" s="270" t="str">
        <f t="shared" si="58"/>
        <v/>
      </c>
      <c r="G217" s="270" t="str">
        <f t="shared" si="58"/>
        <v/>
      </c>
      <c r="I217" s="270" t="str">
        <f t="shared" si="59"/>
        <v/>
      </c>
      <c r="K217" s="270" t="str">
        <f t="shared" si="60"/>
        <v/>
      </c>
      <c r="M217" s="270" t="str">
        <f t="shared" si="61"/>
        <v/>
      </c>
      <c r="O217" s="270" t="str">
        <f t="shared" si="62"/>
        <v/>
      </c>
      <c r="Q217" s="270" t="str">
        <f t="shared" si="63"/>
        <v/>
      </c>
      <c r="S217" s="270" t="str">
        <f t="shared" si="64"/>
        <v/>
      </c>
      <c r="U217" s="270" t="str">
        <f t="shared" si="65"/>
        <v/>
      </c>
      <c r="W217" s="270" t="str">
        <f t="shared" si="66"/>
        <v/>
      </c>
      <c r="Y217" s="270" t="str">
        <f t="shared" si="67"/>
        <v/>
      </c>
      <c r="AA217" s="270" t="str">
        <f t="shared" si="68"/>
        <v/>
      </c>
      <c r="AC217" s="270" t="str">
        <f t="shared" si="69"/>
        <v/>
      </c>
      <c r="AE217" s="270" t="str">
        <f t="shared" si="70"/>
        <v/>
      </c>
      <c r="AG217" s="270" t="str">
        <f t="shared" si="71"/>
        <v/>
      </c>
      <c r="AI217" s="270" t="str">
        <f t="shared" si="72"/>
        <v/>
      </c>
      <c r="AK217" s="270" t="str">
        <f t="shared" si="73"/>
        <v/>
      </c>
      <c r="AM217" s="270" t="str">
        <f t="shared" si="74"/>
        <v/>
      </c>
      <c r="AO217" s="270" t="str">
        <f t="shared" si="75"/>
        <v/>
      </c>
      <c r="AQ217" s="270" t="str">
        <f t="shared" si="76"/>
        <v/>
      </c>
    </row>
    <row r="218" spans="5:43" x14ac:dyDescent="0.3">
      <c r="E218" s="270" t="str">
        <f t="shared" si="58"/>
        <v/>
      </c>
      <c r="G218" s="270" t="str">
        <f t="shared" si="58"/>
        <v/>
      </c>
      <c r="I218" s="270" t="str">
        <f t="shared" si="59"/>
        <v/>
      </c>
      <c r="K218" s="270" t="str">
        <f t="shared" si="60"/>
        <v/>
      </c>
      <c r="M218" s="270" t="str">
        <f t="shared" si="61"/>
        <v/>
      </c>
      <c r="O218" s="270" t="str">
        <f t="shared" si="62"/>
        <v/>
      </c>
      <c r="Q218" s="270" t="str">
        <f t="shared" si="63"/>
        <v/>
      </c>
      <c r="S218" s="270" t="str">
        <f t="shared" si="64"/>
        <v/>
      </c>
      <c r="U218" s="270" t="str">
        <f t="shared" si="65"/>
        <v/>
      </c>
      <c r="W218" s="270" t="str">
        <f t="shared" si="66"/>
        <v/>
      </c>
      <c r="Y218" s="270" t="str">
        <f t="shared" si="67"/>
        <v/>
      </c>
      <c r="AA218" s="270" t="str">
        <f t="shared" si="68"/>
        <v/>
      </c>
      <c r="AC218" s="270" t="str">
        <f t="shared" si="69"/>
        <v/>
      </c>
      <c r="AE218" s="270" t="str">
        <f t="shared" si="70"/>
        <v/>
      </c>
      <c r="AG218" s="270" t="str">
        <f t="shared" si="71"/>
        <v/>
      </c>
      <c r="AI218" s="270" t="str">
        <f t="shared" si="72"/>
        <v/>
      </c>
      <c r="AK218" s="270" t="str">
        <f t="shared" si="73"/>
        <v/>
      </c>
      <c r="AM218" s="270" t="str">
        <f t="shared" si="74"/>
        <v/>
      </c>
      <c r="AO218" s="270" t="str">
        <f t="shared" si="75"/>
        <v/>
      </c>
      <c r="AQ218" s="270" t="str">
        <f t="shared" si="76"/>
        <v/>
      </c>
    </row>
    <row r="219" spans="5:43" x14ac:dyDescent="0.3">
      <c r="E219" s="270" t="str">
        <f t="shared" si="58"/>
        <v/>
      </c>
      <c r="G219" s="270" t="str">
        <f t="shared" si="58"/>
        <v/>
      </c>
      <c r="I219" s="270" t="str">
        <f t="shared" si="59"/>
        <v/>
      </c>
      <c r="K219" s="270" t="str">
        <f t="shared" si="60"/>
        <v/>
      </c>
      <c r="M219" s="270" t="str">
        <f t="shared" si="61"/>
        <v/>
      </c>
      <c r="O219" s="270" t="str">
        <f t="shared" si="62"/>
        <v/>
      </c>
      <c r="Q219" s="270" t="str">
        <f t="shared" si="63"/>
        <v/>
      </c>
      <c r="S219" s="270" t="str">
        <f t="shared" si="64"/>
        <v/>
      </c>
      <c r="U219" s="270" t="str">
        <f t="shared" si="65"/>
        <v/>
      </c>
      <c r="W219" s="270" t="str">
        <f t="shared" si="66"/>
        <v/>
      </c>
      <c r="Y219" s="270" t="str">
        <f t="shared" si="67"/>
        <v/>
      </c>
      <c r="AA219" s="270" t="str">
        <f t="shared" si="68"/>
        <v/>
      </c>
      <c r="AC219" s="270" t="str">
        <f t="shared" si="69"/>
        <v/>
      </c>
      <c r="AE219" s="270" t="str">
        <f t="shared" si="70"/>
        <v/>
      </c>
      <c r="AG219" s="270" t="str">
        <f t="shared" si="71"/>
        <v/>
      </c>
      <c r="AI219" s="270" t="str">
        <f t="shared" si="72"/>
        <v/>
      </c>
      <c r="AK219" s="270" t="str">
        <f t="shared" si="73"/>
        <v/>
      </c>
      <c r="AM219" s="270" t="str">
        <f t="shared" si="74"/>
        <v/>
      </c>
      <c r="AO219" s="270" t="str">
        <f t="shared" si="75"/>
        <v/>
      </c>
      <c r="AQ219" s="270" t="str">
        <f t="shared" si="76"/>
        <v/>
      </c>
    </row>
    <row r="220" spans="5:43" x14ac:dyDescent="0.3">
      <c r="E220" s="270" t="str">
        <f t="shared" si="58"/>
        <v/>
      </c>
      <c r="G220" s="270" t="str">
        <f t="shared" si="58"/>
        <v/>
      </c>
      <c r="I220" s="270" t="str">
        <f t="shared" si="59"/>
        <v/>
      </c>
      <c r="K220" s="270" t="str">
        <f t="shared" si="60"/>
        <v/>
      </c>
      <c r="M220" s="270" t="str">
        <f t="shared" si="61"/>
        <v/>
      </c>
      <c r="O220" s="270" t="str">
        <f t="shared" si="62"/>
        <v/>
      </c>
      <c r="Q220" s="270" t="str">
        <f t="shared" si="63"/>
        <v/>
      </c>
      <c r="S220" s="270" t="str">
        <f t="shared" si="64"/>
        <v/>
      </c>
      <c r="U220" s="270" t="str">
        <f t="shared" si="65"/>
        <v/>
      </c>
      <c r="W220" s="270" t="str">
        <f t="shared" si="66"/>
        <v/>
      </c>
      <c r="Y220" s="270" t="str">
        <f t="shared" si="67"/>
        <v/>
      </c>
      <c r="AA220" s="270" t="str">
        <f t="shared" si="68"/>
        <v/>
      </c>
      <c r="AC220" s="270" t="str">
        <f t="shared" si="69"/>
        <v/>
      </c>
      <c r="AE220" s="270" t="str">
        <f t="shared" si="70"/>
        <v/>
      </c>
      <c r="AG220" s="270" t="str">
        <f t="shared" si="71"/>
        <v/>
      </c>
      <c r="AI220" s="270" t="str">
        <f t="shared" si="72"/>
        <v/>
      </c>
      <c r="AK220" s="270" t="str">
        <f t="shared" si="73"/>
        <v/>
      </c>
      <c r="AM220" s="270" t="str">
        <f t="shared" si="74"/>
        <v/>
      </c>
      <c r="AO220" s="270" t="str">
        <f t="shared" si="75"/>
        <v/>
      </c>
      <c r="AQ220" s="270" t="str">
        <f t="shared" si="76"/>
        <v/>
      </c>
    </row>
    <row r="221" spans="5:43" x14ac:dyDescent="0.3">
      <c r="E221" s="270" t="str">
        <f t="shared" si="58"/>
        <v/>
      </c>
      <c r="G221" s="270" t="str">
        <f t="shared" si="58"/>
        <v/>
      </c>
      <c r="I221" s="270" t="str">
        <f t="shared" si="59"/>
        <v/>
      </c>
      <c r="K221" s="270" t="str">
        <f t="shared" si="60"/>
        <v/>
      </c>
      <c r="M221" s="270" t="str">
        <f t="shared" si="61"/>
        <v/>
      </c>
      <c r="O221" s="270" t="str">
        <f t="shared" si="62"/>
        <v/>
      </c>
      <c r="Q221" s="270" t="str">
        <f t="shared" si="63"/>
        <v/>
      </c>
      <c r="S221" s="270" t="str">
        <f t="shared" si="64"/>
        <v/>
      </c>
      <c r="U221" s="270" t="str">
        <f t="shared" si="65"/>
        <v/>
      </c>
      <c r="W221" s="270" t="str">
        <f t="shared" si="66"/>
        <v/>
      </c>
      <c r="Y221" s="270" t="str">
        <f t="shared" si="67"/>
        <v/>
      </c>
      <c r="AA221" s="270" t="str">
        <f t="shared" si="68"/>
        <v/>
      </c>
      <c r="AC221" s="270" t="str">
        <f t="shared" si="69"/>
        <v/>
      </c>
      <c r="AE221" s="270" t="str">
        <f t="shared" si="70"/>
        <v/>
      </c>
      <c r="AG221" s="270" t="str">
        <f t="shared" si="71"/>
        <v/>
      </c>
      <c r="AI221" s="270" t="str">
        <f t="shared" si="72"/>
        <v/>
      </c>
      <c r="AK221" s="270" t="str">
        <f t="shared" si="73"/>
        <v/>
      </c>
      <c r="AM221" s="270" t="str">
        <f t="shared" si="74"/>
        <v/>
      </c>
      <c r="AO221" s="270" t="str">
        <f t="shared" si="75"/>
        <v/>
      </c>
      <c r="AQ221" s="270" t="str">
        <f t="shared" si="76"/>
        <v/>
      </c>
    </row>
    <row r="222" spans="5:43" x14ac:dyDescent="0.3">
      <c r="E222" s="270" t="str">
        <f t="shared" si="58"/>
        <v/>
      </c>
      <c r="G222" s="270" t="str">
        <f t="shared" si="58"/>
        <v/>
      </c>
      <c r="I222" s="270" t="str">
        <f t="shared" si="59"/>
        <v/>
      </c>
      <c r="K222" s="270" t="str">
        <f t="shared" si="60"/>
        <v/>
      </c>
      <c r="M222" s="270" t="str">
        <f t="shared" si="61"/>
        <v/>
      </c>
      <c r="O222" s="270" t="str">
        <f t="shared" si="62"/>
        <v/>
      </c>
      <c r="Q222" s="270" t="str">
        <f t="shared" si="63"/>
        <v/>
      </c>
      <c r="S222" s="270" t="str">
        <f t="shared" si="64"/>
        <v/>
      </c>
      <c r="U222" s="270" t="str">
        <f t="shared" si="65"/>
        <v/>
      </c>
      <c r="W222" s="270" t="str">
        <f t="shared" si="66"/>
        <v/>
      </c>
      <c r="Y222" s="270" t="str">
        <f t="shared" si="67"/>
        <v/>
      </c>
      <c r="AA222" s="270" t="str">
        <f t="shared" si="68"/>
        <v/>
      </c>
      <c r="AC222" s="270" t="str">
        <f t="shared" si="69"/>
        <v/>
      </c>
      <c r="AE222" s="270" t="str">
        <f t="shared" si="70"/>
        <v/>
      </c>
      <c r="AG222" s="270" t="str">
        <f t="shared" si="71"/>
        <v/>
      </c>
      <c r="AI222" s="270" t="str">
        <f t="shared" si="72"/>
        <v/>
      </c>
      <c r="AK222" s="270" t="str">
        <f t="shared" si="73"/>
        <v/>
      </c>
      <c r="AM222" s="270" t="str">
        <f t="shared" si="74"/>
        <v/>
      </c>
      <c r="AO222" s="270" t="str">
        <f t="shared" si="75"/>
        <v/>
      </c>
      <c r="AQ222" s="270" t="str">
        <f t="shared" si="76"/>
        <v/>
      </c>
    </row>
    <row r="223" spans="5:43" x14ac:dyDescent="0.3">
      <c r="E223" s="270" t="str">
        <f t="shared" si="58"/>
        <v/>
      </c>
      <c r="G223" s="270" t="str">
        <f t="shared" si="58"/>
        <v/>
      </c>
      <c r="I223" s="270" t="str">
        <f t="shared" si="59"/>
        <v/>
      </c>
      <c r="K223" s="270" t="str">
        <f t="shared" si="60"/>
        <v/>
      </c>
      <c r="M223" s="270" t="str">
        <f t="shared" si="61"/>
        <v/>
      </c>
      <c r="O223" s="270" t="str">
        <f t="shared" si="62"/>
        <v/>
      </c>
      <c r="Q223" s="270" t="str">
        <f t="shared" si="63"/>
        <v/>
      </c>
      <c r="S223" s="270" t="str">
        <f t="shared" si="64"/>
        <v/>
      </c>
      <c r="U223" s="270" t="str">
        <f t="shared" si="65"/>
        <v/>
      </c>
      <c r="W223" s="270" t="str">
        <f t="shared" si="66"/>
        <v/>
      </c>
      <c r="Y223" s="270" t="str">
        <f t="shared" si="67"/>
        <v/>
      </c>
      <c r="AA223" s="270" t="str">
        <f t="shared" si="68"/>
        <v/>
      </c>
      <c r="AC223" s="270" t="str">
        <f t="shared" si="69"/>
        <v/>
      </c>
      <c r="AE223" s="270" t="str">
        <f t="shared" si="70"/>
        <v/>
      </c>
      <c r="AG223" s="270" t="str">
        <f t="shared" si="71"/>
        <v/>
      </c>
      <c r="AI223" s="270" t="str">
        <f t="shared" si="72"/>
        <v/>
      </c>
      <c r="AK223" s="270" t="str">
        <f t="shared" si="73"/>
        <v/>
      </c>
      <c r="AM223" s="270" t="str">
        <f t="shared" si="74"/>
        <v/>
      </c>
      <c r="AO223" s="270" t="str">
        <f t="shared" si="75"/>
        <v/>
      </c>
      <c r="AQ223" s="270" t="str">
        <f t="shared" si="76"/>
        <v/>
      </c>
    </row>
    <row r="224" spans="5:43" x14ac:dyDescent="0.3">
      <c r="E224" s="270" t="str">
        <f t="shared" si="58"/>
        <v/>
      </c>
      <c r="G224" s="270" t="str">
        <f t="shared" si="58"/>
        <v/>
      </c>
      <c r="I224" s="270" t="str">
        <f t="shared" si="59"/>
        <v/>
      </c>
      <c r="K224" s="270" t="str">
        <f t="shared" si="60"/>
        <v/>
      </c>
      <c r="M224" s="270" t="str">
        <f t="shared" si="61"/>
        <v/>
      </c>
      <c r="O224" s="270" t="str">
        <f t="shared" si="62"/>
        <v/>
      </c>
      <c r="Q224" s="270" t="str">
        <f t="shared" si="63"/>
        <v/>
      </c>
      <c r="S224" s="270" t="str">
        <f t="shared" si="64"/>
        <v/>
      </c>
      <c r="U224" s="270" t="str">
        <f t="shared" si="65"/>
        <v/>
      </c>
      <c r="W224" s="270" t="str">
        <f t="shared" si="66"/>
        <v/>
      </c>
      <c r="Y224" s="270" t="str">
        <f t="shared" si="67"/>
        <v/>
      </c>
      <c r="AA224" s="270" t="str">
        <f t="shared" si="68"/>
        <v/>
      </c>
      <c r="AC224" s="270" t="str">
        <f t="shared" si="69"/>
        <v/>
      </c>
      <c r="AE224" s="270" t="str">
        <f t="shared" si="70"/>
        <v/>
      </c>
      <c r="AG224" s="270" t="str">
        <f t="shared" si="71"/>
        <v/>
      </c>
      <c r="AI224" s="270" t="str">
        <f t="shared" si="72"/>
        <v/>
      </c>
      <c r="AK224" s="270" t="str">
        <f t="shared" si="73"/>
        <v/>
      </c>
      <c r="AM224" s="270" t="str">
        <f t="shared" si="74"/>
        <v/>
      </c>
      <c r="AO224" s="270" t="str">
        <f t="shared" si="75"/>
        <v/>
      </c>
      <c r="AQ224" s="270" t="str">
        <f t="shared" si="76"/>
        <v/>
      </c>
    </row>
    <row r="225" spans="5:43" x14ac:dyDescent="0.3">
      <c r="E225" s="270" t="str">
        <f t="shared" si="58"/>
        <v/>
      </c>
      <c r="G225" s="270" t="str">
        <f t="shared" si="58"/>
        <v/>
      </c>
      <c r="I225" s="270" t="str">
        <f t="shared" si="59"/>
        <v/>
      </c>
      <c r="K225" s="270" t="str">
        <f t="shared" si="60"/>
        <v/>
      </c>
      <c r="M225" s="270" t="str">
        <f t="shared" si="61"/>
        <v/>
      </c>
      <c r="O225" s="270" t="str">
        <f t="shared" si="62"/>
        <v/>
      </c>
      <c r="Q225" s="270" t="str">
        <f t="shared" si="63"/>
        <v/>
      </c>
      <c r="S225" s="270" t="str">
        <f t="shared" si="64"/>
        <v/>
      </c>
      <c r="U225" s="270" t="str">
        <f t="shared" si="65"/>
        <v/>
      </c>
      <c r="W225" s="270" t="str">
        <f t="shared" si="66"/>
        <v/>
      </c>
      <c r="Y225" s="270" t="str">
        <f t="shared" si="67"/>
        <v/>
      </c>
      <c r="AA225" s="270" t="str">
        <f t="shared" si="68"/>
        <v/>
      </c>
      <c r="AC225" s="270" t="str">
        <f t="shared" si="69"/>
        <v/>
      </c>
      <c r="AE225" s="270" t="str">
        <f t="shared" si="70"/>
        <v/>
      </c>
      <c r="AG225" s="270" t="str">
        <f t="shared" si="71"/>
        <v/>
      </c>
      <c r="AI225" s="270" t="str">
        <f t="shared" si="72"/>
        <v/>
      </c>
      <c r="AK225" s="270" t="str">
        <f t="shared" si="73"/>
        <v/>
      </c>
      <c r="AM225" s="270" t="str">
        <f t="shared" si="74"/>
        <v/>
      </c>
      <c r="AO225" s="270" t="str">
        <f t="shared" si="75"/>
        <v/>
      </c>
      <c r="AQ225" s="270" t="str">
        <f t="shared" si="76"/>
        <v/>
      </c>
    </row>
    <row r="226" spans="5:43" x14ac:dyDescent="0.3">
      <c r="E226" s="270" t="str">
        <f t="shared" si="58"/>
        <v/>
      </c>
      <c r="G226" s="270" t="str">
        <f t="shared" si="58"/>
        <v/>
      </c>
      <c r="I226" s="270" t="str">
        <f t="shared" si="59"/>
        <v/>
      </c>
      <c r="K226" s="270" t="str">
        <f t="shared" si="60"/>
        <v/>
      </c>
      <c r="M226" s="270" t="str">
        <f t="shared" si="61"/>
        <v/>
      </c>
      <c r="O226" s="270" t="str">
        <f t="shared" si="62"/>
        <v/>
      </c>
      <c r="Q226" s="270" t="str">
        <f t="shared" si="63"/>
        <v/>
      </c>
      <c r="S226" s="270" t="str">
        <f t="shared" si="64"/>
        <v/>
      </c>
      <c r="U226" s="270" t="str">
        <f t="shared" si="65"/>
        <v/>
      </c>
      <c r="W226" s="270" t="str">
        <f t="shared" si="66"/>
        <v/>
      </c>
      <c r="Y226" s="270" t="str">
        <f t="shared" si="67"/>
        <v/>
      </c>
      <c r="AA226" s="270" t="str">
        <f t="shared" si="68"/>
        <v/>
      </c>
      <c r="AC226" s="270" t="str">
        <f t="shared" si="69"/>
        <v/>
      </c>
      <c r="AE226" s="270" t="str">
        <f t="shared" si="70"/>
        <v/>
      </c>
      <c r="AG226" s="270" t="str">
        <f t="shared" si="71"/>
        <v/>
      </c>
      <c r="AI226" s="270" t="str">
        <f t="shared" si="72"/>
        <v/>
      </c>
      <c r="AK226" s="270" t="str">
        <f t="shared" si="73"/>
        <v/>
      </c>
      <c r="AM226" s="270" t="str">
        <f t="shared" si="74"/>
        <v/>
      </c>
      <c r="AO226" s="270" t="str">
        <f t="shared" si="75"/>
        <v/>
      </c>
      <c r="AQ226" s="270" t="str">
        <f t="shared" si="76"/>
        <v/>
      </c>
    </row>
    <row r="227" spans="5:43" x14ac:dyDescent="0.3">
      <c r="E227" s="270" t="str">
        <f t="shared" si="58"/>
        <v/>
      </c>
      <c r="G227" s="270" t="str">
        <f t="shared" si="58"/>
        <v/>
      </c>
      <c r="I227" s="270" t="str">
        <f t="shared" si="59"/>
        <v/>
      </c>
      <c r="K227" s="270" t="str">
        <f t="shared" si="60"/>
        <v/>
      </c>
      <c r="M227" s="270" t="str">
        <f t="shared" si="61"/>
        <v/>
      </c>
      <c r="O227" s="270" t="str">
        <f t="shared" si="62"/>
        <v/>
      </c>
      <c r="Q227" s="270" t="str">
        <f t="shared" si="63"/>
        <v/>
      </c>
      <c r="S227" s="270" t="str">
        <f t="shared" si="64"/>
        <v/>
      </c>
      <c r="U227" s="270" t="str">
        <f t="shared" si="65"/>
        <v/>
      </c>
      <c r="W227" s="270" t="str">
        <f t="shared" si="66"/>
        <v/>
      </c>
      <c r="Y227" s="270" t="str">
        <f t="shared" si="67"/>
        <v/>
      </c>
      <c r="AA227" s="270" t="str">
        <f t="shared" si="68"/>
        <v/>
      </c>
      <c r="AC227" s="270" t="str">
        <f t="shared" si="69"/>
        <v/>
      </c>
      <c r="AE227" s="270" t="str">
        <f t="shared" si="70"/>
        <v/>
      </c>
      <c r="AG227" s="270" t="str">
        <f t="shared" si="71"/>
        <v/>
      </c>
      <c r="AI227" s="270" t="str">
        <f t="shared" si="72"/>
        <v/>
      </c>
      <c r="AK227" s="270" t="str">
        <f t="shared" si="73"/>
        <v/>
      </c>
      <c r="AM227" s="270" t="str">
        <f t="shared" si="74"/>
        <v/>
      </c>
      <c r="AO227" s="270" t="str">
        <f t="shared" si="75"/>
        <v/>
      </c>
      <c r="AQ227" s="270" t="str">
        <f t="shared" si="76"/>
        <v/>
      </c>
    </row>
    <row r="228" spans="5:43" x14ac:dyDescent="0.3">
      <c r="E228" s="270" t="str">
        <f t="shared" si="58"/>
        <v/>
      </c>
      <c r="G228" s="270" t="str">
        <f t="shared" si="58"/>
        <v/>
      </c>
      <c r="I228" s="270" t="str">
        <f t="shared" si="59"/>
        <v/>
      </c>
      <c r="K228" s="270" t="str">
        <f t="shared" si="60"/>
        <v/>
      </c>
      <c r="M228" s="270" t="str">
        <f t="shared" si="61"/>
        <v/>
      </c>
      <c r="O228" s="270" t="str">
        <f t="shared" si="62"/>
        <v/>
      </c>
      <c r="Q228" s="270" t="str">
        <f t="shared" si="63"/>
        <v/>
      </c>
      <c r="S228" s="270" t="str">
        <f t="shared" si="64"/>
        <v/>
      </c>
      <c r="U228" s="270" t="str">
        <f t="shared" si="65"/>
        <v/>
      </c>
      <c r="W228" s="270" t="str">
        <f t="shared" si="66"/>
        <v/>
      </c>
      <c r="Y228" s="270" t="str">
        <f t="shared" si="67"/>
        <v/>
      </c>
      <c r="AA228" s="270" t="str">
        <f t="shared" si="68"/>
        <v/>
      </c>
      <c r="AC228" s="270" t="str">
        <f t="shared" si="69"/>
        <v/>
      </c>
      <c r="AE228" s="270" t="str">
        <f t="shared" si="70"/>
        <v/>
      </c>
      <c r="AG228" s="270" t="str">
        <f t="shared" si="71"/>
        <v/>
      </c>
      <c r="AI228" s="270" t="str">
        <f t="shared" si="72"/>
        <v/>
      </c>
      <c r="AK228" s="270" t="str">
        <f t="shared" si="73"/>
        <v/>
      </c>
      <c r="AM228" s="270" t="str">
        <f t="shared" si="74"/>
        <v/>
      </c>
      <c r="AO228" s="270" t="str">
        <f t="shared" si="75"/>
        <v/>
      </c>
      <c r="AQ228" s="270" t="str">
        <f t="shared" si="76"/>
        <v/>
      </c>
    </row>
    <row r="229" spans="5:43" x14ac:dyDescent="0.3">
      <c r="E229" s="270" t="str">
        <f t="shared" si="58"/>
        <v/>
      </c>
      <c r="G229" s="270" t="str">
        <f t="shared" si="58"/>
        <v/>
      </c>
      <c r="I229" s="270" t="str">
        <f t="shared" si="59"/>
        <v/>
      </c>
      <c r="K229" s="270" t="str">
        <f t="shared" si="60"/>
        <v/>
      </c>
      <c r="M229" s="270" t="str">
        <f t="shared" si="61"/>
        <v/>
      </c>
      <c r="O229" s="270" t="str">
        <f t="shared" si="62"/>
        <v/>
      </c>
      <c r="Q229" s="270" t="str">
        <f t="shared" si="63"/>
        <v/>
      </c>
      <c r="S229" s="270" t="str">
        <f t="shared" si="64"/>
        <v/>
      </c>
      <c r="U229" s="270" t="str">
        <f t="shared" si="65"/>
        <v/>
      </c>
      <c r="W229" s="270" t="str">
        <f t="shared" si="66"/>
        <v/>
      </c>
      <c r="Y229" s="270" t="str">
        <f t="shared" si="67"/>
        <v/>
      </c>
      <c r="AA229" s="270" t="str">
        <f t="shared" si="68"/>
        <v/>
      </c>
      <c r="AC229" s="270" t="str">
        <f t="shared" si="69"/>
        <v/>
      </c>
      <c r="AE229" s="270" t="str">
        <f t="shared" si="70"/>
        <v/>
      </c>
      <c r="AG229" s="270" t="str">
        <f t="shared" si="71"/>
        <v/>
      </c>
      <c r="AI229" s="270" t="str">
        <f t="shared" si="72"/>
        <v/>
      </c>
      <c r="AK229" s="270" t="str">
        <f t="shared" si="73"/>
        <v/>
      </c>
      <c r="AM229" s="270" t="str">
        <f t="shared" si="74"/>
        <v/>
      </c>
      <c r="AO229" s="270" t="str">
        <f t="shared" si="75"/>
        <v/>
      </c>
      <c r="AQ229" s="270" t="str">
        <f t="shared" si="76"/>
        <v/>
      </c>
    </row>
    <row r="230" spans="5:43" x14ac:dyDescent="0.3">
      <c r="E230" s="270" t="str">
        <f t="shared" si="58"/>
        <v/>
      </c>
      <c r="G230" s="270" t="str">
        <f t="shared" si="58"/>
        <v/>
      </c>
      <c r="I230" s="270" t="str">
        <f t="shared" si="59"/>
        <v/>
      </c>
      <c r="K230" s="270" t="str">
        <f t="shared" si="60"/>
        <v/>
      </c>
      <c r="M230" s="270" t="str">
        <f t="shared" si="61"/>
        <v/>
      </c>
      <c r="O230" s="270" t="str">
        <f t="shared" si="62"/>
        <v/>
      </c>
      <c r="Q230" s="270" t="str">
        <f t="shared" si="63"/>
        <v/>
      </c>
      <c r="S230" s="270" t="str">
        <f t="shared" si="64"/>
        <v/>
      </c>
      <c r="U230" s="270" t="str">
        <f t="shared" si="65"/>
        <v/>
      </c>
      <c r="W230" s="270" t="str">
        <f t="shared" si="66"/>
        <v/>
      </c>
      <c r="Y230" s="270" t="str">
        <f t="shared" si="67"/>
        <v/>
      </c>
      <c r="AA230" s="270" t="str">
        <f t="shared" si="68"/>
        <v/>
      </c>
      <c r="AC230" s="270" t="str">
        <f t="shared" si="69"/>
        <v/>
      </c>
      <c r="AE230" s="270" t="str">
        <f t="shared" si="70"/>
        <v/>
      </c>
      <c r="AG230" s="270" t="str">
        <f t="shared" si="71"/>
        <v/>
      </c>
      <c r="AI230" s="270" t="str">
        <f t="shared" si="72"/>
        <v/>
      </c>
      <c r="AK230" s="270" t="str">
        <f t="shared" si="73"/>
        <v/>
      </c>
      <c r="AM230" s="270" t="str">
        <f t="shared" si="74"/>
        <v/>
      </c>
      <c r="AO230" s="270" t="str">
        <f t="shared" si="75"/>
        <v/>
      </c>
      <c r="AQ230" s="270" t="str">
        <f t="shared" si="76"/>
        <v/>
      </c>
    </row>
    <row r="231" spans="5:43" x14ac:dyDescent="0.3">
      <c r="E231" s="270" t="str">
        <f t="shared" si="58"/>
        <v/>
      </c>
      <c r="G231" s="270" t="str">
        <f t="shared" si="58"/>
        <v/>
      </c>
      <c r="I231" s="270" t="str">
        <f t="shared" si="59"/>
        <v/>
      </c>
      <c r="K231" s="270" t="str">
        <f t="shared" si="60"/>
        <v/>
      </c>
      <c r="M231" s="270" t="str">
        <f t="shared" si="61"/>
        <v/>
      </c>
      <c r="O231" s="270" t="str">
        <f t="shared" si="62"/>
        <v/>
      </c>
      <c r="Q231" s="270" t="str">
        <f t="shared" si="63"/>
        <v/>
      </c>
      <c r="S231" s="270" t="str">
        <f t="shared" si="64"/>
        <v/>
      </c>
      <c r="U231" s="270" t="str">
        <f t="shared" si="65"/>
        <v/>
      </c>
      <c r="W231" s="270" t="str">
        <f t="shared" si="66"/>
        <v/>
      </c>
      <c r="Y231" s="270" t="str">
        <f t="shared" si="67"/>
        <v/>
      </c>
      <c r="AA231" s="270" t="str">
        <f t="shared" si="68"/>
        <v/>
      </c>
      <c r="AC231" s="270" t="str">
        <f t="shared" si="69"/>
        <v/>
      </c>
      <c r="AE231" s="270" t="str">
        <f t="shared" si="70"/>
        <v/>
      </c>
      <c r="AG231" s="270" t="str">
        <f t="shared" si="71"/>
        <v/>
      </c>
      <c r="AI231" s="270" t="str">
        <f t="shared" si="72"/>
        <v/>
      </c>
      <c r="AK231" s="270" t="str">
        <f t="shared" si="73"/>
        <v/>
      </c>
      <c r="AM231" s="270" t="str">
        <f t="shared" si="74"/>
        <v/>
      </c>
      <c r="AO231" s="270" t="str">
        <f t="shared" si="75"/>
        <v/>
      </c>
      <c r="AQ231" s="270" t="str">
        <f t="shared" si="76"/>
        <v/>
      </c>
    </row>
    <row r="232" spans="5:43" x14ac:dyDescent="0.3">
      <c r="E232" s="270" t="str">
        <f t="shared" si="58"/>
        <v/>
      </c>
      <c r="G232" s="270" t="str">
        <f t="shared" si="58"/>
        <v/>
      </c>
      <c r="I232" s="270" t="str">
        <f t="shared" si="59"/>
        <v/>
      </c>
      <c r="K232" s="270" t="str">
        <f t="shared" si="60"/>
        <v/>
      </c>
      <c r="M232" s="270" t="str">
        <f t="shared" si="61"/>
        <v/>
      </c>
      <c r="O232" s="270" t="str">
        <f t="shared" si="62"/>
        <v/>
      </c>
      <c r="Q232" s="270" t="str">
        <f t="shared" si="63"/>
        <v/>
      </c>
      <c r="S232" s="270" t="str">
        <f t="shared" si="64"/>
        <v/>
      </c>
      <c r="U232" s="270" t="str">
        <f t="shared" si="65"/>
        <v/>
      </c>
      <c r="W232" s="270" t="str">
        <f t="shared" si="66"/>
        <v/>
      </c>
      <c r="Y232" s="270" t="str">
        <f t="shared" si="67"/>
        <v/>
      </c>
      <c r="AA232" s="270" t="str">
        <f t="shared" si="68"/>
        <v/>
      </c>
      <c r="AC232" s="270" t="str">
        <f t="shared" si="69"/>
        <v/>
      </c>
      <c r="AE232" s="270" t="str">
        <f t="shared" si="70"/>
        <v/>
      </c>
      <c r="AG232" s="270" t="str">
        <f t="shared" si="71"/>
        <v/>
      </c>
      <c r="AI232" s="270" t="str">
        <f t="shared" si="72"/>
        <v/>
      </c>
      <c r="AK232" s="270" t="str">
        <f t="shared" si="73"/>
        <v/>
      </c>
      <c r="AM232" s="270" t="str">
        <f t="shared" si="74"/>
        <v/>
      </c>
      <c r="AO232" s="270" t="str">
        <f t="shared" si="75"/>
        <v/>
      </c>
      <c r="AQ232" s="270" t="str">
        <f t="shared" si="76"/>
        <v/>
      </c>
    </row>
    <row r="233" spans="5:43" x14ac:dyDescent="0.3">
      <c r="E233" s="270" t="str">
        <f t="shared" si="58"/>
        <v/>
      </c>
      <c r="G233" s="270" t="str">
        <f t="shared" si="58"/>
        <v/>
      </c>
      <c r="I233" s="270" t="str">
        <f t="shared" si="59"/>
        <v/>
      </c>
      <c r="K233" s="270" t="str">
        <f t="shared" si="60"/>
        <v/>
      </c>
      <c r="M233" s="270" t="str">
        <f t="shared" si="61"/>
        <v/>
      </c>
      <c r="O233" s="270" t="str">
        <f t="shared" si="62"/>
        <v/>
      </c>
      <c r="Q233" s="270" t="str">
        <f t="shared" si="63"/>
        <v/>
      </c>
      <c r="S233" s="270" t="str">
        <f t="shared" si="64"/>
        <v/>
      </c>
      <c r="U233" s="270" t="str">
        <f t="shared" si="65"/>
        <v/>
      </c>
      <c r="W233" s="270" t="str">
        <f t="shared" si="66"/>
        <v/>
      </c>
      <c r="Y233" s="270" t="str">
        <f t="shared" si="67"/>
        <v/>
      </c>
      <c r="AA233" s="270" t="str">
        <f t="shared" si="68"/>
        <v/>
      </c>
      <c r="AC233" s="270" t="str">
        <f t="shared" si="69"/>
        <v/>
      </c>
      <c r="AE233" s="270" t="str">
        <f t="shared" si="70"/>
        <v/>
      </c>
      <c r="AG233" s="270" t="str">
        <f t="shared" si="71"/>
        <v/>
      </c>
      <c r="AI233" s="270" t="str">
        <f t="shared" si="72"/>
        <v/>
      </c>
      <c r="AK233" s="270" t="str">
        <f t="shared" si="73"/>
        <v/>
      </c>
      <c r="AM233" s="270" t="str">
        <f t="shared" si="74"/>
        <v/>
      </c>
      <c r="AO233" s="270" t="str">
        <f t="shared" si="75"/>
        <v/>
      </c>
      <c r="AQ233" s="270" t="str">
        <f t="shared" si="76"/>
        <v/>
      </c>
    </row>
    <row r="234" spans="5:43" x14ac:dyDescent="0.3">
      <c r="E234" s="270" t="str">
        <f t="shared" si="58"/>
        <v/>
      </c>
      <c r="G234" s="270" t="str">
        <f t="shared" si="58"/>
        <v/>
      </c>
      <c r="I234" s="270" t="str">
        <f t="shared" si="59"/>
        <v/>
      </c>
      <c r="K234" s="270" t="str">
        <f t="shared" si="60"/>
        <v/>
      </c>
      <c r="M234" s="270" t="str">
        <f t="shared" si="61"/>
        <v/>
      </c>
      <c r="O234" s="270" t="str">
        <f t="shared" si="62"/>
        <v/>
      </c>
      <c r="Q234" s="270" t="str">
        <f t="shared" si="63"/>
        <v/>
      </c>
      <c r="S234" s="270" t="str">
        <f t="shared" si="64"/>
        <v/>
      </c>
      <c r="U234" s="270" t="str">
        <f t="shared" si="65"/>
        <v/>
      </c>
      <c r="W234" s="270" t="str">
        <f t="shared" si="66"/>
        <v/>
      </c>
      <c r="Y234" s="270" t="str">
        <f t="shared" si="67"/>
        <v/>
      </c>
      <c r="AA234" s="270" t="str">
        <f t="shared" si="68"/>
        <v/>
      </c>
      <c r="AC234" s="270" t="str">
        <f t="shared" si="69"/>
        <v/>
      </c>
      <c r="AE234" s="270" t="str">
        <f t="shared" si="70"/>
        <v/>
      </c>
      <c r="AG234" s="270" t="str">
        <f t="shared" si="71"/>
        <v/>
      </c>
      <c r="AI234" s="270" t="str">
        <f t="shared" si="72"/>
        <v/>
      </c>
      <c r="AK234" s="270" t="str">
        <f t="shared" si="73"/>
        <v/>
      </c>
      <c r="AM234" s="270" t="str">
        <f t="shared" si="74"/>
        <v/>
      </c>
      <c r="AO234" s="270" t="str">
        <f t="shared" si="75"/>
        <v/>
      </c>
      <c r="AQ234" s="270" t="str">
        <f t="shared" si="76"/>
        <v/>
      </c>
    </row>
    <row r="235" spans="5:43" x14ac:dyDescent="0.3">
      <c r="E235" s="270" t="str">
        <f t="shared" si="58"/>
        <v/>
      </c>
      <c r="G235" s="270" t="str">
        <f t="shared" si="58"/>
        <v/>
      </c>
      <c r="I235" s="270" t="str">
        <f t="shared" si="59"/>
        <v/>
      </c>
      <c r="K235" s="270" t="str">
        <f t="shared" si="60"/>
        <v/>
      </c>
      <c r="M235" s="270" t="str">
        <f t="shared" si="61"/>
        <v/>
      </c>
      <c r="O235" s="270" t="str">
        <f t="shared" si="62"/>
        <v/>
      </c>
      <c r="Q235" s="270" t="str">
        <f t="shared" si="63"/>
        <v/>
      </c>
      <c r="S235" s="270" t="str">
        <f t="shared" si="64"/>
        <v/>
      </c>
      <c r="U235" s="270" t="str">
        <f t="shared" si="65"/>
        <v/>
      </c>
      <c r="W235" s="270" t="str">
        <f t="shared" si="66"/>
        <v/>
      </c>
      <c r="Y235" s="270" t="str">
        <f t="shared" si="67"/>
        <v/>
      </c>
      <c r="AA235" s="270" t="str">
        <f t="shared" si="68"/>
        <v/>
      </c>
      <c r="AC235" s="270" t="str">
        <f t="shared" si="69"/>
        <v/>
      </c>
      <c r="AE235" s="270" t="str">
        <f t="shared" si="70"/>
        <v/>
      </c>
      <c r="AG235" s="270" t="str">
        <f t="shared" si="71"/>
        <v/>
      </c>
      <c r="AI235" s="270" t="str">
        <f t="shared" si="72"/>
        <v/>
      </c>
      <c r="AK235" s="270" t="str">
        <f t="shared" si="73"/>
        <v/>
      </c>
      <c r="AM235" s="270" t="str">
        <f t="shared" si="74"/>
        <v/>
      </c>
      <c r="AO235" s="270" t="str">
        <f t="shared" si="75"/>
        <v/>
      </c>
      <c r="AQ235" s="270" t="str">
        <f t="shared" si="76"/>
        <v/>
      </c>
    </row>
    <row r="236" spans="5:43" x14ac:dyDescent="0.3">
      <c r="E236" s="270" t="str">
        <f t="shared" si="58"/>
        <v/>
      </c>
      <c r="G236" s="270" t="str">
        <f t="shared" si="58"/>
        <v/>
      </c>
      <c r="I236" s="270" t="str">
        <f t="shared" si="59"/>
        <v/>
      </c>
      <c r="K236" s="270" t="str">
        <f t="shared" si="60"/>
        <v/>
      </c>
      <c r="M236" s="270" t="str">
        <f t="shared" si="61"/>
        <v/>
      </c>
      <c r="O236" s="270" t="str">
        <f t="shared" si="62"/>
        <v/>
      </c>
      <c r="Q236" s="270" t="str">
        <f t="shared" si="63"/>
        <v/>
      </c>
      <c r="S236" s="270" t="str">
        <f t="shared" si="64"/>
        <v/>
      </c>
      <c r="U236" s="270" t="str">
        <f t="shared" si="65"/>
        <v/>
      </c>
      <c r="W236" s="270" t="str">
        <f t="shared" si="66"/>
        <v/>
      </c>
      <c r="Y236" s="270" t="str">
        <f t="shared" si="67"/>
        <v/>
      </c>
      <c r="AA236" s="270" t="str">
        <f t="shared" si="68"/>
        <v/>
      </c>
      <c r="AC236" s="270" t="str">
        <f t="shared" si="69"/>
        <v/>
      </c>
      <c r="AE236" s="270" t="str">
        <f t="shared" si="70"/>
        <v/>
      </c>
      <c r="AG236" s="270" t="str">
        <f t="shared" si="71"/>
        <v/>
      </c>
      <c r="AI236" s="270" t="str">
        <f t="shared" si="72"/>
        <v/>
      </c>
      <c r="AK236" s="270" t="str">
        <f t="shared" si="73"/>
        <v/>
      </c>
      <c r="AM236" s="270" t="str">
        <f t="shared" si="74"/>
        <v/>
      </c>
      <c r="AO236" s="270" t="str">
        <f t="shared" si="75"/>
        <v/>
      </c>
      <c r="AQ236" s="270" t="str">
        <f t="shared" si="76"/>
        <v/>
      </c>
    </row>
  </sheetData>
  <mergeCells count="1">
    <mergeCell ref="A3:A6"/>
  </mergeCells>
  <conditionalFormatting sqref="AQ12:AQ236 AO12:AO236 AM12:AM236 AK12:AK236 AI12:AI236 AG12:AG236 AE12:AE236 AC12:AC236 AA12:AA236 Y12:Y236 W12:W236 U12:U236 S12:S236 Q12:Q236 O12:O236 M12:M236 K12:K236 I12:I236 G12:G236">
    <cfRule type="expression" dxfId="1" priority="1">
      <formula>AND(LEN(G12)&gt;0,OR(G12&lt;G$2,G12&gt;G$3))</formula>
    </cfRule>
  </conditionalFormatting>
  <conditionalFormatting sqref="E12:E236">
    <cfRule type="expression" dxfId="0" priority="2">
      <formula>AND(LEN(E12)&gt;0,OR(E12&lt;E$2,E12&gt;E$3))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0"/>
  <sheetViews>
    <sheetView topLeftCell="BL16" workbookViewId="0">
      <selection activeCell="BP22" sqref="BP22"/>
    </sheetView>
  </sheetViews>
  <sheetFormatPr defaultRowHeight="13.2" x14ac:dyDescent="0.25"/>
  <cols>
    <col min="1" max="1" width="38.44140625" style="282" customWidth="1"/>
    <col min="2" max="2" width="12.88671875" style="287" customWidth="1"/>
    <col min="3" max="70" width="7.6640625" style="282" customWidth="1"/>
    <col min="71" max="71" width="9.88671875" style="282" customWidth="1"/>
    <col min="72" max="82" width="7.6640625" style="282" customWidth="1"/>
    <col min="83" max="16384" width="8.88671875" style="282"/>
  </cols>
  <sheetData>
    <row r="1" spans="1:90" ht="17.399999999999999" x14ac:dyDescent="0.3">
      <c r="A1" s="280" t="s">
        <v>238</v>
      </c>
      <c r="B1" s="281"/>
    </row>
    <row r="2" spans="1:90" ht="15.6" x14ac:dyDescent="0.3">
      <c r="A2" s="283" t="s">
        <v>239</v>
      </c>
      <c r="B2" s="284"/>
    </row>
    <row r="3" spans="1:90" ht="14.4" thickBot="1" x14ac:dyDescent="0.3">
      <c r="A3" s="285" t="s">
        <v>240</v>
      </c>
      <c r="B3" s="286"/>
    </row>
    <row r="6" spans="1:90" x14ac:dyDescent="0.25">
      <c r="BM6" s="288" t="s">
        <v>241</v>
      </c>
      <c r="BN6" s="288" t="s">
        <v>241</v>
      </c>
      <c r="BO6" s="288" t="s">
        <v>241</v>
      </c>
      <c r="BP6" s="288" t="s">
        <v>241</v>
      </c>
      <c r="BQ6" s="289" t="s">
        <v>242</v>
      </c>
      <c r="BR6" s="289" t="s">
        <v>242</v>
      </c>
      <c r="BS6" s="289" t="s">
        <v>242</v>
      </c>
      <c r="BT6" s="289" t="s">
        <v>242</v>
      </c>
      <c r="BU6" s="290" t="s">
        <v>243</v>
      </c>
      <c r="BV6" s="290" t="s">
        <v>243</v>
      </c>
      <c r="BW6" s="290" t="s">
        <v>243</v>
      </c>
      <c r="BX6" s="290" t="s">
        <v>243</v>
      </c>
      <c r="BY6" s="291" t="s">
        <v>244</v>
      </c>
      <c r="BZ6" s="291" t="s">
        <v>244</v>
      </c>
      <c r="CA6" s="291" t="s">
        <v>244</v>
      </c>
      <c r="CB6" s="291" t="s">
        <v>244</v>
      </c>
      <c r="CC6" s="292" t="s">
        <v>245</v>
      </c>
      <c r="CD6" s="292" t="s">
        <v>245</v>
      </c>
      <c r="CE6" s="292" t="s">
        <v>245</v>
      </c>
      <c r="CF6" s="292" t="s">
        <v>245</v>
      </c>
    </row>
    <row r="7" spans="1:90" s="287" customFormat="1" x14ac:dyDescent="0.25">
      <c r="B7" s="287" t="s">
        <v>246</v>
      </c>
      <c r="C7" s="293" t="s">
        <v>247</v>
      </c>
      <c r="D7" s="293" t="s">
        <v>248</v>
      </c>
      <c r="E7" s="293" t="s">
        <v>249</v>
      </c>
      <c r="F7" s="293" t="s">
        <v>250</v>
      </c>
      <c r="G7" s="293" t="s">
        <v>251</v>
      </c>
      <c r="H7" s="293" t="s">
        <v>252</v>
      </c>
      <c r="I7" s="293" t="s">
        <v>253</v>
      </c>
      <c r="J7" s="293" t="s">
        <v>254</v>
      </c>
      <c r="K7" s="293" t="s">
        <v>255</v>
      </c>
      <c r="L7" s="293" t="s">
        <v>256</v>
      </c>
      <c r="M7" s="293" t="s">
        <v>257</v>
      </c>
      <c r="N7" s="293" t="s">
        <v>258</v>
      </c>
      <c r="O7" s="293" t="s">
        <v>259</v>
      </c>
      <c r="P7" s="293" t="s">
        <v>260</v>
      </c>
      <c r="Q7" s="293" t="s">
        <v>261</v>
      </c>
      <c r="R7" s="293" t="s">
        <v>262</v>
      </c>
      <c r="S7" s="293" t="s">
        <v>263</v>
      </c>
      <c r="T7" s="293" t="s">
        <v>264</v>
      </c>
      <c r="U7" s="293" t="s">
        <v>265</v>
      </c>
      <c r="V7" s="293" t="s">
        <v>266</v>
      </c>
      <c r="W7" s="293" t="s">
        <v>267</v>
      </c>
      <c r="X7" s="293" t="s">
        <v>268</v>
      </c>
      <c r="Y7" s="293" t="s">
        <v>269</v>
      </c>
      <c r="Z7" s="293" t="s">
        <v>270</v>
      </c>
      <c r="AA7" s="293" t="s">
        <v>271</v>
      </c>
      <c r="AB7" s="293" t="s">
        <v>272</v>
      </c>
      <c r="AC7" s="293" t="s">
        <v>273</v>
      </c>
      <c r="AD7" s="293" t="s">
        <v>274</v>
      </c>
      <c r="AE7" s="293" t="s">
        <v>275</v>
      </c>
      <c r="AF7" s="293" t="s">
        <v>276</v>
      </c>
      <c r="AG7" s="293" t="s">
        <v>277</v>
      </c>
      <c r="AH7" s="293" t="s">
        <v>278</v>
      </c>
      <c r="AI7" s="293" t="s">
        <v>279</v>
      </c>
      <c r="AJ7" s="293" t="s">
        <v>280</v>
      </c>
      <c r="AK7" s="293" t="s">
        <v>281</v>
      </c>
      <c r="AL7" s="293" t="s">
        <v>282</v>
      </c>
      <c r="AM7" s="293" t="s">
        <v>283</v>
      </c>
      <c r="AN7" s="293" t="s">
        <v>284</v>
      </c>
      <c r="AO7" s="293" t="s">
        <v>285</v>
      </c>
      <c r="AP7" s="293" t="s">
        <v>286</v>
      </c>
      <c r="AQ7" s="293" t="s">
        <v>287</v>
      </c>
      <c r="AR7" s="293" t="s">
        <v>288</v>
      </c>
      <c r="AS7" s="293" t="s">
        <v>289</v>
      </c>
      <c r="AT7" s="293" t="s">
        <v>290</v>
      </c>
      <c r="AU7" s="287" t="s">
        <v>291</v>
      </c>
      <c r="AV7" s="287" t="s">
        <v>292</v>
      </c>
      <c r="AW7" s="287" t="s">
        <v>293</v>
      </c>
      <c r="AX7" s="287" t="s">
        <v>294</v>
      </c>
      <c r="AY7" s="287" t="s">
        <v>295</v>
      </c>
      <c r="AZ7" s="287" t="s">
        <v>296</v>
      </c>
      <c r="BA7" s="287" t="s">
        <v>297</v>
      </c>
      <c r="BB7" s="287" t="s">
        <v>298</v>
      </c>
      <c r="BC7" s="287" t="s">
        <v>299</v>
      </c>
      <c r="BD7" s="287" t="s">
        <v>300</v>
      </c>
      <c r="BE7" s="287" t="s">
        <v>301</v>
      </c>
      <c r="BF7" s="287" t="s">
        <v>302</v>
      </c>
      <c r="BG7" s="287" t="s">
        <v>303</v>
      </c>
      <c r="BH7" s="287" t="s">
        <v>304</v>
      </c>
      <c r="BI7" s="287" t="s">
        <v>305</v>
      </c>
      <c r="BJ7" s="287" t="s">
        <v>306</v>
      </c>
      <c r="BK7" s="287" t="s">
        <v>307</v>
      </c>
      <c r="BL7" s="287" t="s">
        <v>308</v>
      </c>
      <c r="BM7" s="287" t="s">
        <v>309</v>
      </c>
      <c r="BN7" s="287" t="s">
        <v>310</v>
      </c>
      <c r="BO7" s="287" t="s">
        <v>311</v>
      </c>
      <c r="BP7" s="287" t="s">
        <v>312</v>
      </c>
      <c r="BQ7" s="287" t="s">
        <v>313</v>
      </c>
      <c r="BR7" s="287" t="s">
        <v>314</v>
      </c>
      <c r="BS7" s="287" t="s">
        <v>315</v>
      </c>
      <c r="BT7" s="287" t="s">
        <v>316</v>
      </c>
      <c r="BU7" s="287" t="s">
        <v>317</v>
      </c>
      <c r="BV7" s="287" t="s">
        <v>318</v>
      </c>
      <c r="BW7" s="287" t="s">
        <v>319</v>
      </c>
      <c r="BX7" s="287" t="s">
        <v>320</v>
      </c>
      <c r="BY7" s="287" t="s">
        <v>321</v>
      </c>
      <c r="BZ7" s="287" t="s">
        <v>322</v>
      </c>
      <c r="CA7" s="287" t="s">
        <v>323</v>
      </c>
      <c r="CB7" s="287" t="s">
        <v>324</v>
      </c>
      <c r="CC7" s="287" t="s">
        <v>325</v>
      </c>
      <c r="CD7" s="287" t="s">
        <v>326</v>
      </c>
      <c r="CE7" s="287" t="s">
        <v>327</v>
      </c>
      <c r="CF7" s="287" t="s">
        <v>328</v>
      </c>
      <c r="CG7" s="287" t="s">
        <v>329</v>
      </c>
      <c r="CH7" s="287" t="s">
        <v>330</v>
      </c>
      <c r="CI7" s="287" t="s">
        <v>331</v>
      </c>
      <c r="CJ7" s="287" t="s">
        <v>332</v>
      </c>
      <c r="CK7" s="287" t="s">
        <v>333</v>
      </c>
      <c r="CL7" s="287" t="s">
        <v>334</v>
      </c>
    </row>
    <row r="8" spans="1:90" x14ac:dyDescent="0.25">
      <c r="A8" s="287" t="s">
        <v>335</v>
      </c>
      <c r="B8" s="287" t="s">
        <v>336</v>
      </c>
      <c r="C8" s="294">
        <v>2.0346113976543099</v>
      </c>
      <c r="D8" s="294">
        <v>2.0596500771746999</v>
      </c>
      <c r="E8" s="294">
        <v>2.0647060372238499</v>
      </c>
      <c r="F8" s="294">
        <v>2.08676028581668</v>
      </c>
      <c r="G8" s="294">
        <v>2.10441481814272</v>
      </c>
      <c r="H8" s="294">
        <v>2.1147152065649601</v>
      </c>
      <c r="I8" s="294">
        <v>2.1510993425276599</v>
      </c>
      <c r="J8" s="294">
        <v>2.1700303556901499</v>
      </c>
      <c r="K8" s="294">
        <v>2.1872092233455001</v>
      </c>
      <c r="L8" s="294">
        <v>2.2125396282877201</v>
      </c>
      <c r="M8" s="294">
        <v>2.2351374505046602</v>
      </c>
      <c r="N8" s="294">
        <v>2.2204817980336999</v>
      </c>
      <c r="O8" s="294">
        <v>2.2320116226990798</v>
      </c>
      <c r="P8" s="294">
        <v>2.2583096838239101</v>
      </c>
      <c r="Q8" s="294">
        <v>2.27564540872048</v>
      </c>
      <c r="R8" s="294">
        <v>2.30212674606845</v>
      </c>
      <c r="S8" s="294">
        <v>2.31936770794078</v>
      </c>
      <c r="T8" s="294">
        <v>2.3630887075886</v>
      </c>
      <c r="U8" s="294">
        <v>2.40401775208483</v>
      </c>
      <c r="V8" s="294">
        <v>2.3508872068266702</v>
      </c>
      <c r="W8" s="294">
        <v>2.3397884211161499</v>
      </c>
      <c r="X8" s="294">
        <v>2.3463315593326199</v>
      </c>
      <c r="Y8" s="294">
        <v>2.3660251530796899</v>
      </c>
      <c r="Z8" s="294">
        <v>2.38072574928248</v>
      </c>
      <c r="AA8" s="294">
        <v>2.3786733941980902</v>
      </c>
      <c r="AB8" s="294">
        <v>2.3833613783132601</v>
      </c>
      <c r="AC8" s="294">
        <v>2.3978430594132099</v>
      </c>
      <c r="AD8" s="294">
        <v>2.42168970868748</v>
      </c>
      <c r="AE8" s="294">
        <v>2.4317072324959299</v>
      </c>
      <c r="AF8" s="294">
        <v>2.47695645025907</v>
      </c>
      <c r="AG8" s="294">
        <v>2.4885116546577</v>
      </c>
      <c r="AH8" s="294">
        <v>2.4969754819522398</v>
      </c>
      <c r="AI8" s="294">
        <v>2.5130795409255899</v>
      </c>
      <c r="AJ8" s="294">
        <v>2.5194466142060299</v>
      </c>
      <c r="AK8" s="294">
        <v>2.52963857685537</v>
      </c>
      <c r="AL8" s="294">
        <v>2.5501989464999602</v>
      </c>
      <c r="AM8" s="294">
        <v>2.55712003670995</v>
      </c>
      <c r="AN8" s="294">
        <v>2.5546952042684001</v>
      </c>
      <c r="AO8" s="294">
        <v>2.57375608575328</v>
      </c>
      <c r="AP8" s="294">
        <v>2.5883411608511002</v>
      </c>
      <c r="AQ8" s="294">
        <v>2.5966793575059901</v>
      </c>
      <c r="AR8" s="294">
        <v>2.6079522450453201</v>
      </c>
      <c r="AS8" s="294">
        <v>2.6142540104276799</v>
      </c>
      <c r="AT8" s="294">
        <v>2.6167589769378798</v>
      </c>
      <c r="AU8" s="294">
        <v>2.6115923571662201</v>
      </c>
      <c r="AV8" s="294">
        <v>2.62275484000673</v>
      </c>
      <c r="AW8" s="294">
        <v>2.6191293013400601</v>
      </c>
      <c r="AX8" s="294">
        <v>2.62627714923654</v>
      </c>
      <c r="AY8" s="294">
        <v>2.6194265314110301</v>
      </c>
      <c r="AZ8" s="294">
        <v>2.6415043138832401</v>
      </c>
      <c r="BA8" s="294">
        <v>2.662062301288</v>
      </c>
      <c r="BB8" s="294">
        <v>2.67729020882655</v>
      </c>
      <c r="BC8" s="294">
        <v>2.6907954146946098</v>
      </c>
      <c r="BD8" s="294">
        <v>2.6947387967675498</v>
      </c>
      <c r="BE8" s="294">
        <v>2.7066859028113202</v>
      </c>
      <c r="BF8" s="294">
        <v>2.72054827789868</v>
      </c>
      <c r="BG8" s="294">
        <v>2.7569640168604699</v>
      </c>
      <c r="BH8" s="294">
        <v>2.7703563734588399</v>
      </c>
      <c r="BI8" s="294">
        <v>2.7758420471732599</v>
      </c>
      <c r="BJ8" s="294">
        <v>2.78863899429814</v>
      </c>
      <c r="BK8" s="294">
        <v>2.80152864366993</v>
      </c>
      <c r="BL8" s="294">
        <v>2.8145299240305102</v>
      </c>
      <c r="BM8" s="294">
        <v>2.8281189721556101</v>
      </c>
      <c r="BN8" s="294">
        <v>2.8436922082042799</v>
      </c>
      <c r="BO8" s="294">
        <v>2.8613737788287201</v>
      </c>
      <c r="BP8" s="294">
        <v>2.8656515498241899</v>
      </c>
      <c r="BQ8" s="294">
        <v>2.9040288860327399</v>
      </c>
      <c r="BR8" s="294">
        <v>2.91977882121695</v>
      </c>
      <c r="BS8" s="294">
        <v>2.9464370701018501</v>
      </c>
      <c r="BT8" s="294">
        <v>2.9589294578946199</v>
      </c>
      <c r="BU8" s="294">
        <v>2.97189873674176</v>
      </c>
      <c r="BV8" s="294">
        <v>2.9829478069661901</v>
      </c>
      <c r="BW8" s="294">
        <v>2.9928349173184801</v>
      </c>
      <c r="BX8" s="294">
        <v>3.0011510520439701</v>
      </c>
      <c r="BY8" s="294">
        <v>3.0123165476192302</v>
      </c>
      <c r="BZ8" s="294">
        <v>3.0264172103607101</v>
      </c>
      <c r="CA8" s="294">
        <v>3.04102720494719</v>
      </c>
      <c r="CB8" s="294">
        <v>3.0557517454736498</v>
      </c>
      <c r="CC8" s="294">
        <v>3.0703423561476799</v>
      </c>
      <c r="CD8" s="294">
        <v>3.0863416069355298</v>
      </c>
      <c r="CE8" s="294">
        <v>3.1037466512716798</v>
      </c>
      <c r="CF8" s="294">
        <v>3.1213737203310101</v>
      </c>
      <c r="CG8" s="294">
        <v>3.1392007261444701</v>
      </c>
      <c r="CH8" s="294">
        <v>3.1576332495661199</v>
      </c>
      <c r="CI8" s="294">
        <v>3.1766693953545801</v>
      </c>
      <c r="CJ8" s="294">
        <v>3.19571076133162</v>
      </c>
      <c r="CK8" s="294">
        <v>3.2156927648001301</v>
      </c>
      <c r="CL8" s="294">
        <v>3.2357367391781899</v>
      </c>
    </row>
    <row r="9" spans="1:90" x14ac:dyDescent="0.25">
      <c r="A9" s="287" t="s">
        <v>337</v>
      </c>
      <c r="B9" s="287" t="s">
        <v>338</v>
      </c>
      <c r="C9" s="294">
        <v>2.0346113976543099</v>
      </c>
      <c r="D9" s="294">
        <v>2.0596500771746999</v>
      </c>
      <c r="E9" s="294">
        <v>2.0647060372238499</v>
      </c>
      <c r="F9" s="294">
        <v>2.08676028581668</v>
      </c>
      <c r="G9" s="294">
        <v>2.10441481814272</v>
      </c>
      <c r="H9" s="294">
        <v>2.1147152065649601</v>
      </c>
      <c r="I9" s="294">
        <v>2.1510993425276599</v>
      </c>
      <c r="J9" s="294">
        <v>2.1700303556901499</v>
      </c>
      <c r="K9" s="294">
        <v>2.1872092233455001</v>
      </c>
      <c r="L9" s="294">
        <v>2.2125396282877201</v>
      </c>
      <c r="M9" s="294">
        <v>2.2351374505046602</v>
      </c>
      <c r="N9" s="294">
        <v>2.2204817980336999</v>
      </c>
      <c r="O9" s="294">
        <v>2.2320116226990798</v>
      </c>
      <c r="P9" s="294">
        <v>2.2583096838239101</v>
      </c>
      <c r="Q9" s="294">
        <v>2.27564540872048</v>
      </c>
      <c r="R9" s="294">
        <v>2.30212674606845</v>
      </c>
      <c r="S9" s="294">
        <v>2.31936770794078</v>
      </c>
      <c r="T9" s="294">
        <v>2.3630887075886</v>
      </c>
      <c r="U9" s="294">
        <v>2.40401775208483</v>
      </c>
      <c r="V9" s="294">
        <v>2.3508872068266702</v>
      </c>
      <c r="W9" s="294">
        <v>2.3397884211161499</v>
      </c>
      <c r="X9" s="294">
        <v>2.3463315593326199</v>
      </c>
      <c r="Y9" s="294">
        <v>2.3660251530796899</v>
      </c>
      <c r="Z9" s="294">
        <v>2.38072574928248</v>
      </c>
      <c r="AA9" s="294">
        <v>2.3786733941980902</v>
      </c>
      <c r="AB9" s="294">
        <v>2.3833613783132601</v>
      </c>
      <c r="AC9" s="294">
        <v>2.3978430594132099</v>
      </c>
      <c r="AD9" s="294">
        <v>2.42168970868748</v>
      </c>
      <c r="AE9" s="294">
        <v>2.4317072324959299</v>
      </c>
      <c r="AF9" s="294">
        <v>2.47695645025907</v>
      </c>
      <c r="AG9" s="294">
        <v>2.4885116546577</v>
      </c>
      <c r="AH9" s="294">
        <v>2.4969754819522398</v>
      </c>
      <c r="AI9" s="294">
        <v>2.5130795409255899</v>
      </c>
      <c r="AJ9" s="294">
        <v>2.5194466142060299</v>
      </c>
      <c r="AK9" s="294">
        <v>2.52963857685537</v>
      </c>
      <c r="AL9" s="294">
        <v>2.5501989464999602</v>
      </c>
      <c r="AM9" s="294">
        <v>2.55712003670995</v>
      </c>
      <c r="AN9" s="294">
        <v>2.5546952042684001</v>
      </c>
      <c r="AO9" s="294">
        <v>2.57375608575328</v>
      </c>
      <c r="AP9" s="294">
        <v>2.5883411608511002</v>
      </c>
      <c r="AQ9" s="294">
        <v>2.5966793575059901</v>
      </c>
      <c r="AR9" s="294">
        <v>2.6079522450453201</v>
      </c>
      <c r="AS9" s="294">
        <v>2.6142540104276799</v>
      </c>
      <c r="AT9" s="294">
        <v>2.6167589769378798</v>
      </c>
      <c r="AU9" s="294">
        <v>2.6115923571662201</v>
      </c>
      <c r="AV9" s="294">
        <v>2.62275484000673</v>
      </c>
      <c r="AW9" s="294">
        <v>2.6191293013400601</v>
      </c>
      <c r="AX9" s="294">
        <v>2.62627714923654</v>
      </c>
      <c r="AY9" s="294">
        <v>2.6194265314110301</v>
      </c>
      <c r="AZ9" s="294">
        <v>2.6415043138832401</v>
      </c>
      <c r="BA9" s="294">
        <v>2.662062301288</v>
      </c>
      <c r="BB9" s="294">
        <v>2.67729020882655</v>
      </c>
      <c r="BC9" s="294">
        <v>2.6907954146946098</v>
      </c>
      <c r="BD9" s="294">
        <v>2.6947387967675498</v>
      </c>
      <c r="BE9" s="294">
        <v>2.7066859028113202</v>
      </c>
      <c r="BF9" s="294">
        <v>2.72054827789868</v>
      </c>
      <c r="BG9" s="294">
        <v>2.7569640168604699</v>
      </c>
      <c r="BH9" s="294">
        <v>2.7703563734588399</v>
      </c>
      <c r="BI9" s="294">
        <v>2.7758420471732599</v>
      </c>
      <c r="BJ9" s="294">
        <v>2.78863899429814</v>
      </c>
      <c r="BK9" s="294">
        <v>2.80152864366993</v>
      </c>
      <c r="BL9" s="294">
        <v>2.8145299240305102</v>
      </c>
      <c r="BM9" s="294">
        <v>2.8281189721556101</v>
      </c>
      <c r="BN9" s="294">
        <v>2.8436922082042799</v>
      </c>
      <c r="BO9" s="294">
        <v>2.8613737788287201</v>
      </c>
      <c r="BP9" s="294">
        <v>2.8656515498241899</v>
      </c>
      <c r="BQ9" s="294">
        <v>2.9040288860327399</v>
      </c>
      <c r="BR9" s="294">
        <v>2.91977882121695</v>
      </c>
      <c r="BS9" s="294">
        <v>2.9464370701018501</v>
      </c>
      <c r="BT9" s="294">
        <v>2.95511533454368</v>
      </c>
      <c r="BU9" s="294">
        <v>2.9638765060418102</v>
      </c>
      <c r="BV9" s="294">
        <v>2.9698163013374201</v>
      </c>
      <c r="BW9" s="294">
        <v>2.9753604593545</v>
      </c>
      <c r="BX9" s="294">
        <v>2.9793716061765601</v>
      </c>
      <c r="BY9" s="294">
        <v>2.9854598446299301</v>
      </c>
      <c r="BZ9" s="294">
        <v>2.9937116931399901</v>
      </c>
      <c r="CA9" s="294">
        <v>3.0031799942022999</v>
      </c>
      <c r="CB9" s="294">
        <v>3.0136579769843599</v>
      </c>
      <c r="CC9" s="294">
        <v>3.0239642811323</v>
      </c>
      <c r="CD9" s="294">
        <v>3.0364681428712199</v>
      </c>
      <c r="CE9" s="294">
        <v>3.0499959763401501</v>
      </c>
      <c r="CF9" s="294">
        <v>3.0639337550737702</v>
      </c>
      <c r="CG9" s="294">
        <v>3.07817158353035</v>
      </c>
      <c r="CH9" s="294">
        <v>3.0927586969804399</v>
      </c>
      <c r="CI9" s="294">
        <v>3.10814439123192</v>
      </c>
      <c r="CJ9" s="294">
        <v>3.1236609001015601</v>
      </c>
      <c r="CK9" s="294">
        <v>3.1401708688163001</v>
      </c>
      <c r="CL9" s="294">
        <v>3.15683073631816</v>
      </c>
    </row>
    <row r="10" spans="1:90" x14ac:dyDescent="0.25">
      <c r="A10" s="287" t="s">
        <v>339</v>
      </c>
      <c r="B10" s="287" t="s">
        <v>340</v>
      </c>
      <c r="C10" s="294">
        <v>2.0346113976543099</v>
      </c>
      <c r="D10" s="294">
        <v>2.0596500771746999</v>
      </c>
      <c r="E10" s="294">
        <v>2.0647060372238499</v>
      </c>
      <c r="F10" s="294">
        <v>2.08676028581668</v>
      </c>
      <c r="G10" s="294">
        <v>2.10441481814272</v>
      </c>
      <c r="H10" s="294">
        <v>2.1147152065649601</v>
      </c>
      <c r="I10" s="294">
        <v>2.1510993425276599</v>
      </c>
      <c r="J10" s="294">
        <v>2.1700303556901499</v>
      </c>
      <c r="K10" s="294">
        <v>2.1872092233455001</v>
      </c>
      <c r="L10" s="294">
        <v>2.2125396282877201</v>
      </c>
      <c r="M10" s="294">
        <v>2.2351374505046602</v>
      </c>
      <c r="N10" s="294">
        <v>2.2204817980336999</v>
      </c>
      <c r="O10" s="294">
        <v>2.2320116226990798</v>
      </c>
      <c r="P10" s="294">
        <v>2.2583096838239101</v>
      </c>
      <c r="Q10" s="294">
        <v>2.27564540872048</v>
      </c>
      <c r="R10" s="294">
        <v>2.30212674606845</v>
      </c>
      <c r="S10" s="294">
        <v>2.31936770794078</v>
      </c>
      <c r="T10" s="294">
        <v>2.3630887075886</v>
      </c>
      <c r="U10" s="294">
        <v>2.40401775208483</v>
      </c>
      <c r="V10" s="294">
        <v>2.3508872068266702</v>
      </c>
      <c r="W10" s="294">
        <v>2.3397884211161499</v>
      </c>
      <c r="X10" s="294">
        <v>2.3463315593326199</v>
      </c>
      <c r="Y10" s="294">
        <v>2.3660251530796899</v>
      </c>
      <c r="Z10" s="294">
        <v>2.38072574928248</v>
      </c>
      <c r="AA10" s="294">
        <v>2.3786733941980902</v>
      </c>
      <c r="AB10" s="294">
        <v>2.3833613783132601</v>
      </c>
      <c r="AC10" s="294">
        <v>2.3978430594132099</v>
      </c>
      <c r="AD10" s="294">
        <v>2.42168970868748</v>
      </c>
      <c r="AE10" s="294">
        <v>2.4317072324959299</v>
      </c>
      <c r="AF10" s="294">
        <v>2.47695645025907</v>
      </c>
      <c r="AG10" s="294">
        <v>2.4885116546577</v>
      </c>
      <c r="AH10" s="294">
        <v>2.4969754819522398</v>
      </c>
      <c r="AI10" s="294">
        <v>2.5130795409255899</v>
      </c>
      <c r="AJ10" s="294">
        <v>2.5194466142060299</v>
      </c>
      <c r="AK10" s="294">
        <v>2.52963857685537</v>
      </c>
      <c r="AL10" s="294">
        <v>2.5501989464999602</v>
      </c>
      <c r="AM10" s="294">
        <v>2.55712003670995</v>
      </c>
      <c r="AN10" s="294">
        <v>2.5546952042684001</v>
      </c>
      <c r="AO10" s="294">
        <v>2.57375608575328</v>
      </c>
      <c r="AP10" s="294">
        <v>2.5883411608511002</v>
      </c>
      <c r="AQ10" s="294">
        <v>2.5966793575059901</v>
      </c>
      <c r="AR10" s="294">
        <v>2.6079522450453201</v>
      </c>
      <c r="AS10" s="294">
        <v>2.6142540104276799</v>
      </c>
      <c r="AT10" s="294">
        <v>2.6167589769378798</v>
      </c>
      <c r="AU10" s="294">
        <v>2.6115923571662201</v>
      </c>
      <c r="AV10" s="294">
        <v>2.62275484000673</v>
      </c>
      <c r="AW10" s="294">
        <v>2.6191293013400601</v>
      </c>
      <c r="AX10" s="294">
        <v>2.62627714923654</v>
      </c>
      <c r="AY10" s="294">
        <v>2.6194265314110301</v>
      </c>
      <c r="AZ10" s="294">
        <v>2.6415043138832401</v>
      </c>
      <c r="BA10" s="294">
        <v>2.662062301288</v>
      </c>
      <c r="BB10" s="294">
        <v>2.67729020882655</v>
      </c>
      <c r="BC10" s="294">
        <v>2.6907954146946098</v>
      </c>
      <c r="BD10" s="294">
        <v>2.6947387967675498</v>
      </c>
      <c r="BE10" s="294">
        <v>2.7066859028113202</v>
      </c>
      <c r="BF10" s="294">
        <v>2.72054827789868</v>
      </c>
      <c r="BG10" s="294">
        <v>2.7569640168604699</v>
      </c>
      <c r="BH10" s="294">
        <v>2.7703563734588399</v>
      </c>
      <c r="BI10" s="294">
        <v>2.7758420471732599</v>
      </c>
      <c r="BJ10" s="294">
        <v>2.78863899429814</v>
      </c>
      <c r="BK10" s="294">
        <v>2.80152864366993</v>
      </c>
      <c r="BL10" s="294">
        <v>2.8145299240305102</v>
      </c>
      <c r="BM10" s="294">
        <v>2.8281189721556101</v>
      </c>
      <c r="BN10" s="294">
        <v>2.8436922082042799</v>
      </c>
      <c r="BO10" s="294">
        <v>2.8613737788287201</v>
      </c>
      <c r="BP10" s="294">
        <v>2.8656515498241899</v>
      </c>
      <c r="BQ10" s="294">
        <v>2.9040288860327399</v>
      </c>
      <c r="BR10" s="294">
        <v>2.91977882121695</v>
      </c>
      <c r="BS10" s="294">
        <v>2.9464370701018501</v>
      </c>
      <c r="BT10" s="294">
        <v>2.96269458407148</v>
      </c>
      <c r="BU10" s="294">
        <v>2.9807541213125002</v>
      </c>
      <c r="BV10" s="294">
        <v>2.99658795646052</v>
      </c>
      <c r="BW10" s="294">
        <v>3.0110305165974398</v>
      </c>
      <c r="BX10" s="294">
        <v>3.0251789215529699</v>
      </c>
      <c r="BY10" s="294">
        <v>3.0424244120073598</v>
      </c>
      <c r="BZ10" s="294">
        <v>3.06286045858206</v>
      </c>
      <c r="CA10" s="294">
        <v>3.0839246923475101</v>
      </c>
      <c r="CB10" s="294">
        <v>3.1053048533962899</v>
      </c>
      <c r="CC10" s="294">
        <v>3.12661677328683</v>
      </c>
      <c r="CD10" s="294">
        <v>3.1494007912967001</v>
      </c>
      <c r="CE10" s="294">
        <v>3.1736605325829501</v>
      </c>
      <c r="CF10" s="294">
        <v>3.1983282778621001</v>
      </c>
      <c r="CG10" s="294">
        <v>3.2234712778750301</v>
      </c>
      <c r="CH10" s="294">
        <v>3.2494717459189402</v>
      </c>
      <c r="CI10" s="294">
        <v>3.2764372271331501</v>
      </c>
      <c r="CJ10" s="294">
        <v>3.3038111516300899</v>
      </c>
      <c r="CK10" s="294">
        <v>3.3325559225318302</v>
      </c>
      <c r="CL10" s="294">
        <v>3.3617850989081299</v>
      </c>
    </row>
    <row r="12" spans="1:90" x14ac:dyDescent="0.25"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</row>
    <row r="13" spans="1:90" x14ac:dyDescent="0.25"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</row>
    <row r="14" spans="1:90" x14ac:dyDescent="0.25"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BQ14" s="296" t="s">
        <v>341</v>
      </c>
      <c r="BR14" s="297"/>
      <c r="BS14" s="297"/>
      <c r="BT14" s="298" t="s">
        <v>342</v>
      </c>
      <c r="BU14" s="299"/>
      <c r="BV14" s="299"/>
      <c r="BW14" s="299"/>
      <c r="BX14" s="299"/>
      <c r="BY14" s="299"/>
      <c r="BZ14" s="297"/>
      <c r="CA14" s="297"/>
      <c r="CB14" s="297"/>
    </row>
    <row r="15" spans="1:90" x14ac:dyDescent="0.25"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BQ15" s="300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2"/>
    </row>
    <row r="16" spans="1:90" x14ac:dyDescent="0.25"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BQ16" s="303"/>
      <c r="BR16" s="304" t="s">
        <v>343</v>
      </c>
      <c r="BS16" s="305" t="s">
        <v>344</v>
      </c>
      <c r="BT16" s="305"/>
      <c r="BU16" s="305"/>
      <c r="BV16" s="305"/>
      <c r="BW16" s="305"/>
      <c r="BX16" s="305"/>
      <c r="BY16" s="305"/>
      <c r="BZ16" s="305"/>
      <c r="CA16" s="305"/>
      <c r="CB16" s="306"/>
    </row>
    <row r="17" spans="3:80" x14ac:dyDescent="0.25"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BQ17" s="303"/>
      <c r="BR17" s="305"/>
      <c r="BS17" s="293" t="str">
        <f>BV7</f>
        <v>2021Q4</v>
      </c>
      <c r="BT17" s="305"/>
      <c r="BU17" s="305"/>
      <c r="BV17" s="305"/>
      <c r="BW17" s="305"/>
      <c r="BX17" s="305"/>
      <c r="BY17" s="305"/>
      <c r="BZ17" s="305"/>
      <c r="CA17" s="305"/>
      <c r="CB17" s="308" t="s">
        <v>345</v>
      </c>
    </row>
    <row r="18" spans="3:80" x14ac:dyDescent="0.25">
      <c r="BQ18" s="303"/>
      <c r="BR18" s="305"/>
      <c r="BS18" s="309">
        <f>BV9</f>
        <v>2.9698163013374201</v>
      </c>
      <c r="BT18" s="310"/>
      <c r="BU18" s="305"/>
      <c r="BV18" s="305"/>
      <c r="BW18" s="305"/>
      <c r="BX18" s="305"/>
      <c r="BY18" s="305"/>
      <c r="BZ18" s="305"/>
      <c r="CA18" s="305"/>
      <c r="CB18" s="311">
        <f>BS18</f>
        <v>2.9698163013374201</v>
      </c>
    </row>
    <row r="19" spans="3:80" x14ac:dyDescent="0.25">
      <c r="BQ19" s="303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12"/>
    </row>
    <row r="20" spans="3:80" x14ac:dyDescent="0.25">
      <c r="BQ20" s="313" t="s">
        <v>346</v>
      </c>
      <c r="BR20" s="314"/>
      <c r="BS20" s="314"/>
      <c r="BT20" s="305" t="s">
        <v>347</v>
      </c>
      <c r="BU20" s="305"/>
      <c r="BV20" s="305"/>
      <c r="BW20" s="305"/>
      <c r="BX20" s="305"/>
      <c r="BY20" s="305"/>
      <c r="BZ20" s="305"/>
      <c r="CA20" s="305"/>
      <c r="CB20" s="312"/>
    </row>
    <row r="21" spans="3:80" x14ac:dyDescent="0.25">
      <c r="BQ21" s="303"/>
      <c r="BR21" s="305"/>
      <c r="BS21" s="287" t="str">
        <f>BW7</f>
        <v>2022Q1</v>
      </c>
      <c r="BT21" s="287" t="str">
        <f t="shared" ref="BT21:BZ21" si="0">BX7</f>
        <v>2022Q2</v>
      </c>
      <c r="BU21" s="287" t="str">
        <f t="shared" si="0"/>
        <v>2022Q3</v>
      </c>
      <c r="BV21" s="287" t="str">
        <f t="shared" si="0"/>
        <v>2022Q4</v>
      </c>
      <c r="BW21" s="287" t="str">
        <f t="shared" si="0"/>
        <v>2023Q1</v>
      </c>
      <c r="BX21" s="287" t="str">
        <f t="shared" si="0"/>
        <v>2023Q2</v>
      </c>
      <c r="BY21" s="287" t="str">
        <f t="shared" si="0"/>
        <v>2023Q3</v>
      </c>
      <c r="BZ21" s="287" t="str">
        <f t="shared" si="0"/>
        <v>2023Q4</v>
      </c>
      <c r="CA21" s="305"/>
      <c r="CB21" s="312"/>
    </row>
    <row r="22" spans="3:80" x14ac:dyDescent="0.25">
      <c r="BQ22" s="303"/>
      <c r="BR22" s="305"/>
      <c r="BS22" s="315">
        <f>BW9</f>
        <v>2.9753604593545</v>
      </c>
      <c r="BT22" s="315">
        <f t="shared" ref="BT22:BZ22" si="1">BX9</f>
        <v>2.9793716061765601</v>
      </c>
      <c r="BU22" s="315">
        <f t="shared" si="1"/>
        <v>2.9854598446299301</v>
      </c>
      <c r="BV22" s="315">
        <f t="shared" si="1"/>
        <v>2.9937116931399901</v>
      </c>
      <c r="BW22" s="315">
        <f t="shared" si="1"/>
        <v>3.0031799942022999</v>
      </c>
      <c r="BX22" s="315">
        <f t="shared" si="1"/>
        <v>3.0136579769843599</v>
      </c>
      <c r="BY22" s="315">
        <f t="shared" si="1"/>
        <v>3.0239642811323</v>
      </c>
      <c r="BZ22" s="315">
        <f t="shared" si="1"/>
        <v>3.0364681428712199</v>
      </c>
      <c r="CA22" s="305"/>
      <c r="CB22" s="311">
        <f>AVERAGE(BS22:BZ22)</f>
        <v>3.0013967498113949</v>
      </c>
    </row>
    <row r="23" spans="3:80" x14ac:dyDescent="0.25">
      <c r="BQ23" s="303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12"/>
    </row>
    <row r="24" spans="3:80" x14ac:dyDescent="0.25">
      <c r="BQ24" s="303"/>
      <c r="BR24" s="305"/>
      <c r="BS24" s="305"/>
      <c r="BT24" s="305"/>
      <c r="BU24" s="305"/>
      <c r="BV24" s="305"/>
      <c r="BW24" s="305"/>
      <c r="BX24" s="305"/>
      <c r="BY24" s="305"/>
      <c r="BZ24" s="305"/>
      <c r="CA24" s="316" t="s">
        <v>139</v>
      </c>
      <c r="CB24" s="317">
        <f>(CB22-CB18)/CB18</f>
        <v>1.0633805350099574E-2</v>
      </c>
    </row>
    <row r="25" spans="3:80" x14ac:dyDescent="0.25">
      <c r="BQ25" s="318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20"/>
    </row>
    <row r="29" spans="3:80" x14ac:dyDescent="0.25">
      <c r="BQ29" s="296" t="s">
        <v>341</v>
      </c>
      <c r="BR29" s="297"/>
      <c r="BS29" s="297"/>
      <c r="BT29" s="298" t="s">
        <v>348</v>
      </c>
      <c r="BU29" s="299"/>
      <c r="BV29" s="299"/>
      <c r="BW29" s="299"/>
      <c r="BX29" s="299"/>
      <c r="BY29" s="299"/>
      <c r="BZ29" s="297"/>
      <c r="CA29" s="297"/>
      <c r="CB29" s="297"/>
    </row>
    <row r="30" spans="3:80" x14ac:dyDescent="0.25">
      <c r="BQ30" s="300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2"/>
    </row>
    <row r="31" spans="3:80" x14ac:dyDescent="0.25">
      <c r="BQ31" s="303"/>
      <c r="BR31" s="304" t="s">
        <v>343</v>
      </c>
      <c r="BS31" s="305" t="s">
        <v>349</v>
      </c>
      <c r="BT31" s="305"/>
      <c r="BU31" s="305"/>
      <c r="BV31" s="305"/>
      <c r="BW31" s="305"/>
      <c r="BX31" s="305"/>
      <c r="BY31" s="305"/>
      <c r="BZ31" s="305"/>
      <c r="CA31" s="305"/>
      <c r="CB31" s="306"/>
    </row>
    <row r="32" spans="3:80" x14ac:dyDescent="0.25">
      <c r="BQ32" s="303"/>
      <c r="BR32" s="305"/>
      <c r="BS32" s="293" t="str">
        <f>BX7</f>
        <v>2022Q2</v>
      </c>
      <c r="BT32" s="305"/>
      <c r="BU32" s="305"/>
      <c r="BV32" s="305"/>
      <c r="BW32" s="305"/>
      <c r="BX32" s="305"/>
      <c r="BY32" s="305"/>
      <c r="BZ32" s="305"/>
      <c r="CA32" s="305"/>
      <c r="CB32" s="308" t="s">
        <v>345</v>
      </c>
    </row>
    <row r="33" spans="69:80" x14ac:dyDescent="0.25">
      <c r="BQ33" s="303"/>
      <c r="BR33" s="305"/>
      <c r="BS33" s="309">
        <f>BX9</f>
        <v>2.9793716061765601</v>
      </c>
      <c r="BT33" s="310"/>
      <c r="BU33" s="305"/>
      <c r="BV33" s="305"/>
      <c r="BW33" s="305"/>
      <c r="BX33" s="305"/>
      <c r="BY33" s="305"/>
      <c r="BZ33" s="305"/>
      <c r="CA33" s="305"/>
      <c r="CB33" s="311">
        <f>BS33</f>
        <v>2.9793716061765601</v>
      </c>
    </row>
    <row r="34" spans="69:80" x14ac:dyDescent="0.25">
      <c r="BQ34" s="303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12"/>
    </row>
    <row r="35" spans="69:80" x14ac:dyDescent="0.25">
      <c r="BQ35" s="313" t="s">
        <v>346</v>
      </c>
      <c r="BR35" s="314"/>
      <c r="BS35" s="314"/>
      <c r="BT35" s="305" t="s">
        <v>350</v>
      </c>
      <c r="BU35" s="305"/>
      <c r="BV35" s="305" t="s">
        <v>351</v>
      </c>
      <c r="BW35" s="305"/>
      <c r="BX35" s="305"/>
      <c r="BY35" s="305"/>
      <c r="BZ35" s="305"/>
      <c r="CA35" s="305"/>
      <c r="CB35" s="312"/>
    </row>
    <row r="36" spans="69:80" x14ac:dyDescent="0.25">
      <c r="BQ36" s="303"/>
      <c r="BR36" s="305"/>
      <c r="BS36" s="287" t="str">
        <f>BY7</f>
        <v>2022Q3</v>
      </c>
      <c r="BT36" s="287" t="str">
        <f t="shared" ref="BT36:BZ36" si="2">BZ7</f>
        <v>2022Q4</v>
      </c>
      <c r="BU36" s="287" t="str">
        <f t="shared" si="2"/>
        <v>2023Q1</v>
      </c>
      <c r="BV36" s="287" t="str">
        <f t="shared" si="2"/>
        <v>2023Q2</v>
      </c>
      <c r="BW36" s="287" t="str">
        <f t="shared" si="2"/>
        <v>2023Q3</v>
      </c>
      <c r="BX36" s="287" t="str">
        <f t="shared" si="2"/>
        <v>2023Q4</v>
      </c>
      <c r="BY36" s="287" t="str">
        <f t="shared" si="2"/>
        <v>2024Q1</v>
      </c>
      <c r="BZ36" s="287" t="str">
        <f t="shared" si="2"/>
        <v>2024Q2</v>
      </c>
      <c r="CA36" s="305"/>
      <c r="CB36" s="312"/>
    </row>
    <row r="37" spans="69:80" x14ac:dyDescent="0.25">
      <c r="BQ37" s="303"/>
      <c r="BR37" s="305"/>
      <c r="BS37" s="315">
        <f>BY9</f>
        <v>2.9854598446299301</v>
      </c>
      <c r="BT37" s="315">
        <f t="shared" ref="BT37:BZ37" si="3">BZ9</f>
        <v>2.9937116931399901</v>
      </c>
      <c r="BU37" s="315">
        <f t="shared" si="3"/>
        <v>3.0031799942022999</v>
      </c>
      <c r="BV37" s="315">
        <f t="shared" si="3"/>
        <v>3.0136579769843599</v>
      </c>
      <c r="BW37" s="315">
        <f t="shared" si="3"/>
        <v>3.0239642811323</v>
      </c>
      <c r="BX37" s="315">
        <f t="shared" si="3"/>
        <v>3.0364681428712199</v>
      </c>
      <c r="BY37" s="315">
        <f t="shared" si="3"/>
        <v>3.0499959763401501</v>
      </c>
      <c r="BZ37" s="315">
        <f t="shared" si="3"/>
        <v>3.0639337550737702</v>
      </c>
      <c r="CA37" s="305"/>
      <c r="CB37" s="311">
        <f>AVERAGE(BS37:BZ37)</f>
        <v>3.0212964580467521</v>
      </c>
    </row>
    <row r="38" spans="69:80" x14ac:dyDescent="0.25">
      <c r="BQ38" s="303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12"/>
    </row>
    <row r="39" spans="69:80" x14ac:dyDescent="0.25">
      <c r="BQ39" s="303"/>
      <c r="BR39" s="305"/>
      <c r="BS39" s="305"/>
      <c r="BT39" s="305"/>
      <c r="BU39" s="305"/>
      <c r="BV39" s="305"/>
      <c r="BW39" s="305"/>
      <c r="BX39" s="305"/>
      <c r="BY39" s="305"/>
      <c r="BZ39" s="305"/>
      <c r="CA39" s="316" t="s">
        <v>139</v>
      </c>
      <c r="CB39" s="317">
        <f>(CB37-CB33)/CB33</f>
        <v>1.407170954548847E-2</v>
      </c>
    </row>
    <row r="40" spans="69:80" x14ac:dyDescent="0.25">
      <c r="BQ40" s="318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20"/>
    </row>
  </sheetData>
  <mergeCells count="2">
    <mergeCell ref="BQ20:BS20"/>
    <mergeCell ref="BQ35:BS35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M2020 CHART</vt:lpstr>
      <vt:lpstr>2022Model </vt:lpstr>
      <vt:lpstr>FY20 UFR BTL 3317</vt:lpstr>
      <vt:lpstr>CAF Spring 2021</vt:lpstr>
      <vt:lpstr>'2022Model '!Print_Area</vt:lpstr>
      <vt:lpstr>'CAF Spring 2021'!Print_Titles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2021-09-30T16:28:55Z</dcterms:created>
  <dcterms:modified xsi:type="dcterms:W3CDTF">2021-09-30T16:36:54Z</dcterms:modified>
</cp:coreProperties>
</file>