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X:\Administrative Services-POS Policy Office\Rate Setting\Rate Projects\Early Intervention- CMR 349\2024 Rate Review\3. Proposal and Sign off\"/>
    </mc:Choice>
  </mc:AlternateContent>
  <xr:revisionPtr revIDLastSave="0" documentId="8_{CC34CCB3-A457-4ED1-BA50-A03235772754}" xr6:coauthVersionLast="47" xr6:coauthVersionMax="47" xr10:uidLastSave="{00000000-0000-0000-0000-000000000000}"/>
  <bookViews>
    <workbookView xWindow="-120" yWindow="-120" windowWidth="29040" windowHeight="15840" activeTab="3" xr2:uid="{63230FD3-F752-46EA-95D4-F842DC7B586D}"/>
  </bookViews>
  <sheets>
    <sheet name="M2022 BLS SALARY CHART (53_PCT)" sheetId="7" r:id="rId1"/>
    <sheet name="CAF Spring 2023" sheetId="2" r:id="rId2"/>
    <sheet name="FOIA" sheetId="11" r:id="rId3"/>
    <sheet name="Rate List" sheetId="5" r:id="rId4"/>
    <sheet name="Sheet1" sheetId="10" state="hidden" r:id="rId5"/>
    <sheet name="BTL UFR 2022" sheetId="4" state="hidden" r:id="rId6"/>
    <sheet name="Fiscal Impact" sheetId="6" state="hidden" r:id="rId7"/>
    <sheet name="Work Weeks Calcs" sheetId="9"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Key1" localSheetId="1" hidden="1">#REF!</definedName>
    <definedName name="_Key1" hidden="1">#REF!</definedName>
    <definedName name="_Sort" localSheetId="1" hidden="1">#REF!</definedName>
    <definedName name="_Sort" hidden="1">#REF!</definedName>
    <definedName name="alldata" localSheetId="1">#REF!</definedName>
    <definedName name="alldata">#REF!</definedName>
    <definedName name="alled" localSheetId="1">#REF!</definedName>
    <definedName name="alled">#REF!</definedName>
    <definedName name="allstem" localSheetId="1">#REF!</definedName>
    <definedName name="allstem">#REF!</definedName>
    <definedName name="Area">[1]Sheet2!$A$2:$A$28</definedName>
    <definedName name="ARENEW">[2]amendA!$B$1:$U$51</definedName>
    <definedName name="asdfasd" localSheetId="1">'[3]Complete UFR List'!#REF!</definedName>
    <definedName name="asdfasd">'[3]Complete UFR List'!#REF!</definedName>
    <definedName name="asdfasdf" localSheetId="1">'[3]Complete UFR List'!#REF!</definedName>
    <definedName name="asdfasdf">#REF!</definedName>
    <definedName name="ATTABOY">[2]amendA!$B$2:$S$2</definedName>
    <definedName name="AutoInsurance">[4]Universal!$C$19</definedName>
    <definedName name="autsupp2">#REF!</definedName>
    <definedName name="Average" localSheetId="1">#REF!</definedName>
    <definedName name="Average">#REF!</definedName>
    <definedName name="BB6_4" localSheetId="1">#REF!</definedName>
    <definedName name="BB6_4">#REF!</definedName>
    <definedName name="CAF_NEW" localSheetId="1">[5]RawDataCalcs!$L$70:$DB$70</definedName>
    <definedName name="CAF_NEW">[6]RawDataCalcs!$L$70:$DB$70</definedName>
    <definedName name="Cap" localSheetId="1">[7]RawDataCalcs!$L$17:$DB$17</definedName>
    <definedName name="Cap" localSheetId="0">[8]RawDataCalcs!$L$35:$DB$35</definedName>
    <definedName name="Cap" localSheetId="7">[8]RawDataCalcs!$L$35:$DB$35</definedName>
    <definedName name="Cap">'[9]RawDataCalcs3386&amp;3401'!$L$66:$DB$66</definedName>
    <definedName name="capa">[7]RawDataCalcs!$L$17:$DB$17</definedName>
    <definedName name="COLA">[4]Universal!$C$12</definedName>
    <definedName name="Data" localSheetId="1">#REF!</definedName>
    <definedName name="Data">#REF!</definedName>
    <definedName name="Electricity">[4]Universal!$C$21</definedName>
    <definedName name="Fisc">'[3]Complete UFR List'!#REF!</definedName>
    <definedName name="FiveDay">[4]Universal!$C$17</definedName>
    <definedName name="Floor" localSheetId="1">[7]RawDataCalcs!$L$16:$DB$16</definedName>
    <definedName name="Floor" localSheetId="0">[8]RawDataCalcs!$L$34:$DB$34</definedName>
    <definedName name="Floor" localSheetId="7">[8]RawDataCalcs!$L$34:$DB$34</definedName>
    <definedName name="Floor">'[9]RawDataCalcs3386&amp;3401'!$L$65:$DB$65</definedName>
    <definedName name="Fringe">[4]Universal!$C$8</definedName>
    <definedName name="FROM">[2]amendA!$G$7</definedName>
    <definedName name="Funds" localSheetId="1">'[10]RawDataCalcs3386&amp;3401'!$L$68:$DB$68</definedName>
    <definedName name="Funds">'[11]RawDataCalcs3386&amp;3401'!$L$68:$DB$68</definedName>
    <definedName name="GA">[4]Universal!$C$13</definedName>
    <definedName name="Gas">[4]Universal!$C$22</definedName>
    <definedName name="gk" localSheetId="1">#REF!</definedName>
    <definedName name="gk">#REF!</definedName>
    <definedName name="hhh" localSheetId="1">#REF!</definedName>
    <definedName name="hhh">#REF!</definedName>
    <definedName name="Holidays">[4]Universal!$C$49:$C$59</definedName>
    <definedName name="JailDAverage" localSheetId="1">#REF!</definedName>
    <definedName name="JailDAverage">#REF!</definedName>
    <definedName name="JailDCap" localSheetId="1">[12]ALLRawDataCalcs!$L$80:$DB$80</definedName>
    <definedName name="JailDCap">[13]ALLRawDataCalcs!$L$80:$DB$80</definedName>
    <definedName name="JailDFloor" localSheetId="1">[12]ALLRawDataCalcs!$L$79:$DB$79</definedName>
    <definedName name="JailDFloor">[13]ALLRawDataCalcs!$L$79:$DB$79</definedName>
    <definedName name="JailDgk" localSheetId="1">#REF!</definedName>
    <definedName name="JailDgk">#REF!</definedName>
    <definedName name="JailDMax" localSheetId="1">#REF!</definedName>
    <definedName name="JailDMax">#REF!</definedName>
    <definedName name="JailDMedian" localSheetId="1">#REF!</definedName>
    <definedName name="JailDMedian">#REF!</definedName>
    <definedName name="jm" localSheetId="1">'[3]Complete UFR List'!#REF!</definedName>
    <definedName name="jm">'[3]Complete UFR List'!#REF!</definedName>
    <definedName name="kls" localSheetId="1">#REF!</definedName>
    <definedName name="kls">#REF!</definedName>
    <definedName name="ListProviders">'[14]List of Programs'!$A$24:$A$29</definedName>
    <definedName name="Max" localSheetId="1">#REF!</definedName>
    <definedName name="Max">#REF!</definedName>
    <definedName name="Median" localSheetId="1">#REF!</definedName>
    <definedName name="Median">#REF!</definedName>
    <definedName name="Min" localSheetId="1">#REF!</definedName>
    <definedName name="Min">#REF!</definedName>
    <definedName name="mr" localSheetId="1">#REF!</definedName>
    <definedName name="mr">#REF!</definedName>
    <definedName name="MT" localSheetId="1">#REF!</definedName>
    <definedName name="MT">#REF!</definedName>
    <definedName name="new" localSheetId="1">#REF!</definedName>
    <definedName name="new">#REF!</definedName>
    <definedName name="Oil">[4]Universal!$C$23</definedName>
    <definedName name="ok" localSheetId="1">#REF!</definedName>
    <definedName name="ok">#REF!</definedName>
    <definedName name="Paydays">[4]Universal!$C$33:$N$33</definedName>
    <definedName name="Phone">[4]Universal!$C$25</definedName>
    <definedName name="_xlnm.Print_Area" localSheetId="0">'M2022 BLS SALARY CHART (53_PCT)'!$B$1:$E$46</definedName>
    <definedName name="_xlnm.Print_Titles" localSheetId="1">'CAF Spring 2023'!$A:$A</definedName>
    <definedName name="Program_File" localSheetId="1">#REF!</definedName>
    <definedName name="Program_File">#REF!</definedName>
    <definedName name="Programs">'[14]List of Programs'!$B$3:$B$19</definedName>
    <definedName name="PropInsurance">[4]Universal!$C$20</definedName>
    <definedName name="ProvFTE">'[15]FTE Data'!$A$3:$AW$56</definedName>
    <definedName name="PTO_Hours">[4]Universal!$F$72:$F$78</definedName>
    <definedName name="PTO_Years">[4]Universal!$B$72:$B$78</definedName>
    <definedName name="PurchasedBy">'[15]FTE Data'!$C$263:$AZ$657</definedName>
    <definedName name="REGION">[1]Sheet2!$B$1:$B$5</definedName>
    <definedName name="Relief">[4]Universal!$C$14</definedName>
    <definedName name="resmay2007" localSheetId="1">#REF!</definedName>
    <definedName name="resmay2007">#REF!</definedName>
    <definedName name="SevenDay">[4]Universal!$C$18</definedName>
    <definedName name="sheet1" localSheetId="1">#REF!</definedName>
    <definedName name="sheet1" localSheetId="0">#REF!</definedName>
    <definedName name="sheet1">#REF!</definedName>
    <definedName name="Site_list">[15]Lists!$A$2:$A$53</definedName>
    <definedName name="Source" localSheetId="1">#REF!</definedName>
    <definedName name="Source">#REF!</definedName>
    <definedName name="Source_2" localSheetId="1">#REF!</definedName>
    <definedName name="Source_2">#REF!</definedName>
    <definedName name="SourcePathAndFileName" localSheetId="1">#REF!</definedName>
    <definedName name="SourcePathAndFileName">#REF!</definedName>
    <definedName name="StaffApp">[4]Universal!$C$11</definedName>
    <definedName name="Tax">[4]Universal!$C$7</definedName>
    <definedName name="TO">[2]amendA!$K$7:$O$7</definedName>
    <definedName name="Total_UFR" localSheetId="1">#REF!</definedName>
    <definedName name="Total_UFR">#REF!</definedName>
    <definedName name="Total_UFRs" localSheetId="1">#REF!</definedName>
    <definedName name="Total_UFRs">#REF!</definedName>
    <definedName name="Total_UFRs_" localSheetId="1">#REF!</definedName>
    <definedName name="Total_UFRs_">#REF!</definedName>
    <definedName name="TotalDays">[4]Universal!$C$30:$N$30</definedName>
    <definedName name="UFR" localSheetId="1">'[3]Complete UFR List'!#REF!</definedName>
    <definedName name="UFR">'[3]Complete UFR List'!#REF!</definedName>
    <definedName name="UFRS" localSheetId="1">'[3]Complete UFR List'!#REF!</definedName>
    <definedName name="UFRS">'[3]Complete UFR List'!#REF!</definedName>
    <definedName name="UPDATE" localSheetId="1">'[3]Complete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'[3]Complete UFR List'!#REF!</definedName>
    <definedName name="yes" localSheetId="1">'[3]Complete UFR List'!#REF!</definedName>
    <definedName name="yes">'[3]Complete UFR 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5" l="1"/>
  <c r="I5" i="5"/>
  <c r="I4" i="5"/>
  <c r="I3" i="5"/>
  <c r="I46" i="11" l="1"/>
  <c r="I47" i="11" s="1"/>
  <c r="I49" i="11" s="1"/>
  <c r="K39" i="11"/>
  <c r="R35" i="11"/>
  <c r="R37" i="11" s="1"/>
  <c r="K29" i="11"/>
  <c r="K28" i="11"/>
  <c r="K26" i="11"/>
  <c r="K25" i="11"/>
  <c r="E23" i="11"/>
  <c r="K35" i="11" s="1"/>
  <c r="K24" i="11"/>
  <c r="E22" i="11"/>
  <c r="J20" i="11" s="1"/>
  <c r="E21" i="11"/>
  <c r="J32" i="11" s="1"/>
  <c r="K19" i="11"/>
  <c r="L29" i="11" s="1"/>
  <c r="S18" i="11"/>
  <c r="S20" i="11" s="1"/>
  <c r="J18" i="11"/>
  <c r="L18" i="11" s="1"/>
  <c r="J17" i="11"/>
  <c r="L17" i="11" s="1"/>
  <c r="J16" i="11"/>
  <c r="L16" i="11" s="1"/>
  <c r="J15" i="11"/>
  <c r="L15" i="11" s="1"/>
  <c r="J13" i="11"/>
  <c r="J14" i="11" s="1"/>
  <c r="L14" i="11" s="1"/>
  <c r="J12" i="11"/>
  <c r="L12" i="11" s="1"/>
  <c r="J11" i="11"/>
  <c r="L11" i="11" s="1"/>
  <c r="J10" i="11"/>
  <c r="L10" i="11" s="1"/>
  <c r="F10" i="11"/>
  <c r="J9" i="11"/>
  <c r="L9" i="11" s="1"/>
  <c r="F9" i="11"/>
  <c r="J8" i="11"/>
  <c r="L8" i="11" s="1"/>
  <c r="F8" i="11"/>
  <c r="J7" i="11"/>
  <c r="L7" i="11" s="1"/>
  <c r="F7" i="11"/>
  <c r="D7" i="11"/>
  <c r="J6" i="11"/>
  <c r="L6" i="11" s="1"/>
  <c r="D6" i="11"/>
  <c r="F6" i="11" s="1"/>
  <c r="D5" i="11"/>
  <c r="F5" i="11" s="1"/>
  <c r="D4" i="11"/>
  <c r="F4" i="11" s="1"/>
  <c r="D3" i="11"/>
  <c r="F3" i="11" s="1"/>
  <c r="C6" i="6"/>
  <c r="L26" i="11" l="1"/>
  <c r="L25" i="11"/>
  <c r="F11" i="11"/>
  <c r="K38" i="11" s="1"/>
  <c r="K40" i="11" s="1"/>
  <c r="S19" i="11"/>
  <c r="S21" i="11" s="1"/>
  <c r="S27" i="11" s="1"/>
  <c r="S29" i="11" s="1"/>
  <c r="S30" i="11" s="1"/>
  <c r="L24" i="11"/>
  <c r="L28" i="11"/>
  <c r="L13" i="11"/>
  <c r="L19" i="11" s="1"/>
  <c r="C6" i="9"/>
  <c r="C5" i="9"/>
  <c r="C38" i="7"/>
  <c r="C52" i="7"/>
  <c r="C51" i="7"/>
  <c r="C50" i="7"/>
  <c r="C46" i="7"/>
  <c r="C33" i="7"/>
  <c r="C34" i="7" s="1"/>
  <c r="C32" i="7"/>
  <c r="C31" i="7"/>
  <c r="C30" i="7"/>
  <c r="C29" i="7"/>
  <c r="C27" i="7"/>
  <c r="C28" i="7" s="1"/>
  <c r="C26" i="7"/>
  <c r="C25" i="7"/>
  <c r="C24" i="7"/>
  <c r="C23" i="7"/>
  <c r="C22" i="7"/>
  <c r="C21" i="7"/>
  <c r="C19" i="7"/>
  <c r="C20" i="7" s="1"/>
  <c r="C18" i="7"/>
  <c r="C17" i="7"/>
  <c r="C16" i="7"/>
  <c r="C15" i="7"/>
  <c r="C14" i="7"/>
  <c r="C13" i="7"/>
  <c r="C11" i="7"/>
  <c r="C12" i="7" s="1"/>
  <c r="C10" i="7"/>
  <c r="C9" i="7"/>
  <c r="C8" i="7"/>
  <c r="C49" i="7" s="1"/>
  <c r="C7" i="7"/>
  <c r="C6" i="7"/>
  <c r="C36" i="7" s="1"/>
  <c r="B37" i="4"/>
  <c r="AI37" i="4" s="1"/>
  <c r="AQ300" i="4"/>
  <c r="AO300" i="4"/>
  <c r="AM300" i="4"/>
  <c r="AK300" i="4"/>
  <c r="AI300" i="4"/>
  <c r="AG300" i="4"/>
  <c r="AE300" i="4"/>
  <c r="AC300" i="4"/>
  <c r="AA300" i="4"/>
  <c r="Y300" i="4"/>
  <c r="W300" i="4"/>
  <c r="U300" i="4"/>
  <c r="S300" i="4"/>
  <c r="Q300" i="4"/>
  <c r="O300" i="4"/>
  <c r="M300" i="4"/>
  <c r="K300" i="4"/>
  <c r="I300" i="4"/>
  <c r="G300" i="4"/>
  <c r="E300" i="4"/>
  <c r="AQ299" i="4"/>
  <c r="AO299" i="4"/>
  <c r="AM299" i="4"/>
  <c r="AK299" i="4"/>
  <c r="AI299" i="4"/>
  <c r="AG299" i="4"/>
  <c r="AE299" i="4"/>
  <c r="AC299" i="4"/>
  <c r="AA299" i="4"/>
  <c r="Y299" i="4"/>
  <c r="W299" i="4"/>
  <c r="U299" i="4"/>
  <c r="S299" i="4"/>
  <c r="Q299" i="4"/>
  <c r="O299" i="4"/>
  <c r="M299" i="4"/>
  <c r="K299" i="4"/>
  <c r="I299" i="4"/>
  <c r="G299" i="4"/>
  <c r="E299" i="4"/>
  <c r="AQ298" i="4"/>
  <c r="AO298" i="4"/>
  <c r="AM298" i="4"/>
  <c r="AK298" i="4"/>
  <c r="AI298" i="4"/>
  <c r="AG298" i="4"/>
  <c r="AE298" i="4"/>
  <c r="AC298" i="4"/>
  <c r="AA298" i="4"/>
  <c r="Y298" i="4"/>
  <c r="W298" i="4"/>
  <c r="U298" i="4"/>
  <c r="S298" i="4"/>
  <c r="Q298" i="4"/>
  <c r="O298" i="4"/>
  <c r="M298" i="4"/>
  <c r="K298" i="4"/>
  <c r="I298" i="4"/>
  <c r="G298" i="4"/>
  <c r="E298" i="4"/>
  <c r="AQ297" i="4"/>
  <c r="AO297" i="4"/>
  <c r="AM297" i="4"/>
  <c r="AK297" i="4"/>
  <c r="AI297" i="4"/>
  <c r="AG297" i="4"/>
  <c r="AE297" i="4"/>
  <c r="AC297" i="4"/>
  <c r="AA297" i="4"/>
  <c r="Y297" i="4"/>
  <c r="W297" i="4"/>
  <c r="U297" i="4"/>
  <c r="S297" i="4"/>
  <c r="Q297" i="4"/>
  <c r="O297" i="4"/>
  <c r="M297" i="4"/>
  <c r="K297" i="4"/>
  <c r="I297" i="4"/>
  <c r="G297" i="4"/>
  <c r="E297" i="4"/>
  <c r="AQ296" i="4"/>
  <c r="AO296" i="4"/>
  <c r="AM296" i="4"/>
  <c r="AK296" i="4"/>
  <c r="AI296" i="4"/>
  <c r="AG296" i="4"/>
  <c r="AE296" i="4"/>
  <c r="AC296" i="4"/>
  <c r="AA296" i="4"/>
  <c r="Y296" i="4"/>
  <c r="W296" i="4"/>
  <c r="U296" i="4"/>
  <c r="S296" i="4"/>
  <c r="Q296" i="4"/>
  <c r="O296" i="4"/>
  <c r="M296" i="4"/>
  <c r="K296" i="4"/>
  <c r="I296" i="4"/>
  <c r="G296" i="4"/>
  <c r="E296" i="4"/>
  <c r="AQ295" i="4"/>
  <c r="AO295" i="4"/>
  <c r="AM295" i="4"/>
  <c r="AK295" i="4"/>
  <c r="AI295" i="4"/>
  <c r="AG295" i="4"/>
  <c r="AE295" i="4"/>
  <c r="AC295" i="4"/>
  <c r="AA295" i="4"/>
  <c r="Y295" i="4"/>
  <c r="W295" i="4"/>
  <c r="U295" i="4"/>
  <c r="S295" i="4"/>
  <c r="Q295" i="4"/>
  <c r="O295" i="4"/>
  <c r="M295" i="4"/>
  <c r="K295" i="4"/>
  <c r="I295" i="4"/>
  <c r="G295" i="4"/>
  <c r="E295" i="4"/>
  <c r="AQ294" i="4"/>
  <c r="AO294" i="4"/>
  <c r="AM294" i="4"/>
  <c r="AK294" i="4"/>
  <c r="AI294" i="4"/>
  <c r="AG294" i="4"/>
  <c r="AE294" i="4"/>
  <c r="AC294" i="4"/>
  <c r="AA294" i="4"/>
  <c r="Y294" i="4"/>
  <c r="W294" i="4"/>
  <c r="U294" i="4"/>
  <c r="S294" i="4"/>
  <c r="Q294" i="4"/>
  <c r="O294" i="4"/>
  <c r="M294" i="4"/>
  <c r="K294" i="4"/>
  <c r="I294" i="4"/>
  <c r="G294" i="4"/>
  <c r="E294" i="4"/>
  <c r="AQ293" i="4"/>
  <c r="AO293" i="4"/>
  <c r="AM293" i="4"/>
  <c r="AK293" i="4"/>
  <c r="AI293" i="4"/>
  <c r="AG293" i="4"/>
  <c r="AE293" i="4"/>
  <c r="AC293" i="4"/>
  <c r="AA293" i="4"/>
  <c r="Y293" i="4"/>
  <c r="W293" i="4"/>
  <c r="U293" i="4"/>
  <c r="S293" i="4"/>
  <c r="Q293" i="4"/>
  <c r="O293" i="4"/>
  <c r="M293" i="4"/>
  <c r="K293" i="4"/>
  <c r="I293" i="4"/>
  <c r="G293" i="4"/>
  <c r="E293" i="4"/>
  <c r="AQ292" i="4"/>
  <c r="AO292" i="4"/>
  <c r="AM292" i="4"/>
  <c r="AK292" i="4"/>
  <c r="AI292" i="4"/>
  <c r="AG292" i="4"/>
  <c r="AE292" i="4"/>
  <c r="AC292" i="4"/>
  <c r="AA292" i="4"/>
  <c r="Y292" i="4"/>
  <c r="W292" i="4"/>
  <c r="U292" i="4"/>
  <c r="S292" i="4"/>
  <c r="Q292" i="4"/>
  <c r="O292" i="4"/>
  <c r="M292" i="4"/>
  <c r="K292" i="4"/>
  <c r="I292" i="4"/>
  <c r="G292" i="4"/>
  <c r="E292" i="4"/>
  <c r="AQ291" i="4"/>
  <c r="AO291" i="4"/>
  <c r="AM291" i="4"/>
  <c r="AK291" i="4"/>
  <c r="AI291" i="4"/>
  <c r="AG291" i="4"/>
  <c r="AE291" i="4"/>
  <c r="AC291" i="4"/>
  <c r="AA291" i="4"/>
  <c r="Y291" i="4"/>
  <c r="W291" i="4"/>
  <c r="U291" i="4"/>
  <c r="S291" i="4"/>
  <c r="Q291" i="4"/>
  <c r="O291" i="4"/>
  <c r="M291" i="4"/>
  <c r="K291" i="4"/>
  <c r="I291" i="4"/>
  <c r="G291" i="4"/>
  <c r="E291" i="4"/>
  <c r="AQ290" i="4"/>
  <c r="AO290" i="4"/>
  <c r="AM290" i="4"/>
  <c r="AK290" i="4"/>
  <c r="AI290" i="4"/>
  <c r="AG290" i="4"/>
  <c r="AE290" i="4"/>
  <c r="AC290" i="4"/>
  <c r="AA290" i="4"/>
  <c r="Y290" i="4"/>
  <c r="W290" i="4"/>
  <c r="U290" i="4"/>
  <c r="S290" i="4"/>
  <c r="Q290" i="4"/>
  <c r="O290" i="4"/>
  <c r="M290" i="4"/>
  <c r="K290" i="4"/>
  <c r="I290" i="4"/>
  <c r="G290" i="4"/>
  <c r="E290" i="4"/>
  <c r="AQ289" i="4"/>
  <c r="AO289" i="4"/>
  <c r="AM289" i="4"/>
  <c r="AK289" i="4"/>
  <c r="AI289" i="4"/>
  <c r="AG289" i="4"/>
  <c r="AE289" i="4"/>
  <c r="AC289" i="4"/>
  <c r="AA289" i="4"/>
  <c r="Y289" i="4"/>
  <c r="W289" i="4"/>
  <c r="U289" i="4"/>
  <c r="S289" i="4"/>
  <c r="Q289" i="4"/>
  <c r="O289" i="4"/>
  <c r="M289" i="4"/>
  <c r="K289" i="4"/>
  <c r="I289" i="4"/>
  <c r="G289" i="4"/>
  <c r="E289" i="4"/>
  <c r="AQ288" i="4"/>
  <c r="AO288" i="4"/>
  <c r="AM288" i="4"/>
  <c r="AK288" i="4"/>
  <c r="AI288" i="4"/>
  <c r="AG288" i="4"/>
  <c r="AE288" i="4"/>
  <c r="AC288" i="4"/>
  <c r="AA288" i="4"/>
  <c r="Y288" i="4"/>
  <c r="W288" i="4"/>
  <c r="U288" i="4"/>
  <c r="S288" i="4"/>
  <c r="Q288" i="4"/>
  <c r="O288" i="4"/>
  <c r="M288" i="4"/>
  <c r="K288" i="4"/>
  <c r="I288" i="4"/>
  <c r="G288" i="4"/>
  <c r="E288" i="4"/>
  <c r="AQ287" i="4"/>
  <c r="AO287" i="4"/>
  <c r="AM287" i="4"/>
  <c r="AK287" i="4"/>
  <c r="AI287" i="4"/>
  <c r="AG287" i="4"/>
  <c r="AE287" i="4"/>
  <c r="AC287" i="4"/>
  <c r="AA287" i="4"/>
  <c r="Y287" i="4"/>
  <c r="W287" i="4"/>
  <c r="U287" i="4"/>
  <c r="S287" i="4"/>
  <c r="Q287" i="4"/>
  <c r="O287" i="4"/>
  <c r="M287" i="4"/>
  <c r="K287" i="4"/>
  <c r="I287" i="4"/>
  <c r="G287" i="4"/>
  <c r="E287" i="4"/>
  <c r="AQ286" i="4"/>
  <c r="AO286" i="4"/>
  <c r="AM286" i="4"/>
  <c r="AK286" i="4"/>
  <c r="AI286" i="4"/>
  <c r="AG286" i="4"/>
  <c r="AE286" i="4"/>
  <c r="AC286" i="4"/>
  <c r="AA286" i="4"/>
  <c r="Y286" i="4"/>
  <c r="W286" i="4"/>
  <c r="U286" i="4"/>
  <c r="S286" i="4"/>
  <c r="Q286" i="4"/>
  <c r="O286" i="4"/>
  <c r="M286" i="4"/>
  <c r="K286" i="4"/>
  <c r="I286" i="4"/>
  <c r="G286" i="4"/>
  <c r="E286" i="4"/>
  <c r="AQ285" i="4"/>
  <c r="AO285" i="4"/>
  <c r="AM285" i="4"/>
  <c r="AK285" i="4"/>
  <c r="AI285" i="4"/>
  <c r="AG285" i="4"/>
  <c r="AE285" i="4"/>
  <c r="AC285" i="4"/>
  <c r="AA285" i="4"/>
  <c r="Y285" i="4"/>
  <c r="W285" i="4"/>
  <c r="U285" i="4"/>
  <c r="S285" i="4"/>
  <c r="Q285" i="4"/>
  <c r="O285" i="4"/>
  <c r="M285" i="4"/>
  <c r="K285" i="4"/>
  <c r="I285" i="4"/>
  <c r="G285" i="4"/>
  <c r="E285" i="4"/>
  <c r="AQ284" i="4"/>
  <c r="AO284" i="4"/>
  <c r="AM284" i="4"/>
  <c r="AK284" i="4"/>
  <c r="AI284" i="4"/>
  <c r="AG284" i="4"/>
  <c r="AE284" i="4"/>
  <c r="AC284" i="4"/>
  <c r="AA284" i="4"/>
  <c r="Y284" i="4"/>
  <c r="W284" i="4"/>
  <c r="U284" i="4"/>
  <c r="S284" i="4"/>
  <c r="Q284" i="4"/>
  <c r="O284" i="4"/>
  <c r="M284" i="4"/>
  <c r="K284" i="4"/>
  <c r="I284" i="4"/>
  <c r="G284" i="4"/>
  <c r="E284" i="4"/>
  <c r="AQ283" i="4"/>
  <c r="AO283" i="4"/>
  <c r="AM283" i="4"/>
  <c r="AK283" i="4"/>
  <c r="AI283" i="4"/>
  <c r="AG283" i="4"/>
  <c r="AE283" i="4"/>
  <c r="AC283" i="4"/>
  <c r="AA283" i="4"/>
  <c r="Y283" i="4"/>
  <c r="W283" i="4"/>
  <c r="U283" i="4"/>
  <c r="S283" i="4"/>
  <c r="Q283" i="4"/>
  <c r="O283" i="4"/>
  <c r="M283" i="4"/>
  <c r="K283" i="4"/>
  <c r="I283" i="4"/>
  <c r="G283" i="4"/>
  <c r="E283" i="4"/>
  <c r="AQ282" i="4"/>
  <c r="AO282" i="4"/>
  <c r="AM282" i="4"/>
  <c r="AK282" i="4"/>
  <c r="AI282" i="4"/>
  <c r="AG282" i="4"/>
  <c r="AE282" i="4"/>
  <c r="AC282" i="4"/>
  <c r="AA282" i="4"/>
  <c r="Y282" i="4"/>
  <c r="W282" i="4"/>
  <c r="U282" i="4"/>
  <c r="S282" i="4"/>
  <c r="Q282" i="4"/>
  <c r="O282" i="4"/>
  <c r="M282" i="4"/>
  <c r="K282" i="4"/>
  <c r="I282" i="4"/>
  <c r="G282" i="4"/>
  <c r="E282" i="4"/>
  <c r="AQ281" i="4"/>
  <c r="AO281" i="4"/>
  <c r="AM281" i="4"/>
  <c r="AK281" i="4"/>
  <c r="AI281" i="4"/>
  <c r="AG281" i="4"/>
  <c r="AE281" i="4"/>
  <c r="AC281" i="4"/>
  <c r="AA281" i="4"/>
  <c r="Y281" i="4"/>
  <c r="W281" i="4"/>
  <c r="U281" i="4"/>
  <c r="S281" i="4"/>
  <c r="Q281" i="4"/>
  <c r="O281" i="4"/>
  <c r="M281" i="4"/>
  <c r="K281" i="4"/>
  <c r="I281" i="4"/>
  <c r="G281" i="4"/>
  <c r="E281" i="4"/>
  <c r="AQ280" i="4"/>
  <c r="AO280" i="4"/>
  <c r="AM280" i="4"/>
  <c r="AK280" i="4"/>
  <c r="AI280" i="4"/>
  <c r="AG280" i="4"/>
  <c r="AE280" i="4"/>
  <c r="AC280" i="4"/>
  <c r="AA280" i="4"/>
  <c r="Y280" i="4"/>
  <c r="W280" i="4"/>
  <c r="U280" i="4"/>
  <c r="S280" i="4"/>
  <c r="Q280" i="4"/>
  <c r="O280" i="4"/>
  <c r="M280" i="4"/>
  <c r="K280" i="4"/>
  <c r="I280" i="4"/>
  <c r="G280" i="4"/>
  <c r="E280" i="4"/>
  <c r="AQ279" i="4"/>
  <c r="AO279" i="4"/>
  <c r="AM279" i="4"/>
  <c r="AK279" i="4"/>
  <c r="AI279" i="4"/>
  <c r="AG279" i="4"/>
  <c r="AE279" i="4"/>
  <c r="AC279" i="4"/>
  <c r="AA279" i="4"/>
  <c r="Y279" i="4"/>
  <c r="W279" i="4"/>
  <c r="U279" i="4"/>
  <c r="S279" i="4"/>
  <c r="Q279" i="4"/>
  <c r="O279" i="4"/>
  <c r="M279" i="4"/>
  <c r="K279" i="4"/>
  <c r="I279" i="4"/>
  <c r="G279" i="4"/>
  <c r="E279" i="4"/>
  <c r="AQ278" i="4"/>
  <c r="AO278" i="4"/>
  <c r="AM278" i="4"/>
  <c r="AK278" i="4"/>
  <c r="AI278" i="4"/>
  <c r="AG278" i="4"/>
  <c r="AE278" i="4"/>
  <c r="AC278" i="4"/>
  <c r="AA278" i="4"/>
  <c r="Y278" i="4"/>
  <c r="W278" i="4"/>
  <c r="U278" i="4"/>
  <c r="S278" i="4"/>
  <c r="Q278" i="4"/>
  <c r="O278" i="4"/>
  <c r="M278" i="4"/>
  <c r="K278" i="4"/>
  <c r="I278" i="4"/>
  <c r="G278" i="4"/>
  <c r="E278" i="4"/>
  <c r="AQ277" i="4"/>
  <c r="AO277" i="4"/>
  <c r="AM277" i="4"/>
  <c r="AK277" i="4"/>
  <c r="AI277" i="4"/>
  <c r="AG277" i="4"/>
  <c r="AE277" i="4"/>
  <c r="AC277" i="4"/>
  <c r="AA277" i="4"/>
  <c r="Y277" i="4"/>
  <c r="W277" i="4"/>
  <c r="U277" i="4"/>
  <c r="S277" i="4"/>
  <c r="Q277" i="4"/>
  <c r="O277" i="4"/>
  <c r="M277" i="4"/>
  <c r="K277" i="4"/>
  <c r="I277" i="4"/>
  <c r="G277" i="4"/>
  <c r="E277" i="4"/>
  <c r="AQ276" i="4"/>
  <c r="AO276" i="4"/>
  <c r="AM276" i="4"/>
  <c r="AK276" i="4"/>
  <c r="AI276" i="4"/>
  <c r="AG276" i="4"/>
  <c r="AE276" i="4"/>
  <c r="AC276" i="4"/>
  <c r="AA276" i="4"/>
  <c r="Y276" i="4"/>
  <c r="W276" i="4"/>
  <c r="U276" i="4"/>
  <c r="S276" i="4"/>
  <c r="Q276" i="4"/>
  <c r="O276" i="4"/>
  <c r="M276" i="4"/>
  <c r="K276" i="4"/>
  <c r="I276" i="4"/>
  <c r="G276" i="4"/>
  <c r="E276" i="4"/>
  <c r="AQ275" i="4"/>
  <c r="AO275" i="4"/>
  <c r="AM275" i="4"/>
  <c r="AK275" i="4"/>
  <c r="AI275" i="4"/>
  <c r="AG275" i="4"/>
  <c r="AE275" i="4"/>
  <c r="AC275" i="4"/>
  <c r="AA275" i="4"/>
  <c r="Y275" i="4"/>
  <c r="W275" i="4"/>
  <c r="U275" i="4"/>
  <c r="S275" i="4"/>
  <c r="Q275" i="4"/>
  <c r="O275" i="4"/>
  <c r="M275" i="4"/>
  <c r="K275" i="4"/>
  <c r="I275" i="4"/>
  <c r="G275" i="4"/>
  <c r="E275" i="4"/>
  <c r="AQ274" i="4"/>
  <c r="AO274" i="4"/>
  <c r="AM274" i="4"/>
  <c r="AK274" i="4"/>
  <c r="AI274" i="4"/>
  <c r="AG274" i="4"/>
  <c r="AE274" i="4"/>
  <c r="AC274" i="4"/>
  <c r="AA274" i="4"/>
  <c r="Y274" i="4"/>
  <c r="W274" i="4"/>
  <c r="U274" i="4"/>
  <c r="S274" i="4"/>
  <c r="Q274" i="4"/>
  <c r="O274" i="4"/>
  <c r="M274" i="4"/>
  <c r="K274" i="4"/>
  <c r="I274" i="4"/>
  <c r="G274" i="4"/>
  <c r="E274" i="4"/>
  <c r="AQ273" i="4"/>
  <c r="AO273" i="4"/>
  <c r="AM273" i="4"/>
  <c r="AK273" i="4"/>
  <c r="AI273" i="4"/>
  <c r="AG273" i="4"/>
  <c r="AE273" i="4"/>
  <c r="AC273" i="4"/>
  <c r="AA273" i="4"/>
  <c r="Y273" i="4"/>
  <c r="W273" i="4"/>
  <c r="U273" i="4"/>
  <c r="S273" i="4"/>
  <c r="Q273" i="4"/>
  <c r="O273" i="4"/>
  <c r="M273" i="4"/>
  <c r="K273" i="4"/>
  <c r="I273" i="4"/>
  <c r="G273" i="4"/>
  <c r="E273" i="4"/>
  <c r="AQ272" i="4"/>
  <c r="AO272" i="4"/>
  <c r="AM272" i="4"/>
  <c r="AK272" i="4"/>
  <c r="AI272" i="4"/>
  <c r="AG272" i="4"/>
  <c r="AE272" i="4"/>
  <c r="AC272" i="4"/>
  <c r="AA272" i="4"/>
  <c r="Y272" i="4"/>
  <c r="W272" i="4"/>
  <c r="U272" i="4"/>
  <c r="S272" i="4"/>
  <c r="Q272" i="4"/>
  <c r="O272" i="4"/>
  <c r="M272" i="4"/>
  <c r="K272" i="4"/>
  <c r="I272" i="4"/>
  <c r="G272" i="4"/>
  <c r="E272" i="4"/>
  <c r="AQ271" i="4"/>
  <c r="AO271" i="4"/>
  <c r="AM271" i="4"/>
  <c r="AK271" i="4"/>
  <c r="AI271" i="4"/>
  <c r="AG271" i="4"/>
  <c r="AE271" i="4"/>
  <c r="AC271" i="4"/>
  <c r="AA271" i="4"/>
  <c r="Y271" i="4"/>
  <c r="W271" i="4"/>
  <c r="U271" i="4"/>
  <c r="S271" i="4"/>
  <c r="Q271" i="4"/>
  <c r="O271" i="4"/>
  <c r="M271" i="4"/>
  <c r="K271" i="4"/>
  <c r="I271" i="4"/>
  <c r="G271" i="4"/>
  <c r="E271" i="4"/>
  <c r="AQ270" i="4"/>
  <c r="AO270" i="4"/>
  <c r="AM270" i="4"/>
  <c r="AK270" i="4"/>
  <c r="AI270" i="4"/>
  <c r="AG270" i="4"/>
  <c r="AE270" i="4"/>
  <c r="AC270" i="4"/>
  <c r="AA270" i="4"/>
  <c r="Y270" i="4"/>
  <c r="W270" i="4"/>
  <c r="U270" i="4"/>
  <c r="S270" i="4"/>
  <c r="Q270" i="4"/>
  <c r="O270" i="4"/>
  <c r="M270" i="4"/>
  <c r="K270" i="4"/>
  <c r="I270" i="4"/>
  <c r="G270" i="4"/>
  <c r="E270" i="4"/>
  <c r="AQ269" i="4"/>
  <c r="AO269" i="4"/>
  <c r="AM269" i="4"/>
  <c r="AK269" i="4"/>
  <c r="AI269" i="4"/>
  <c r="AG269" i="4"/>
  <c r="AE269" i="4"/>
  <c r="AC269" i="4"/>
  <c r="AA269" i="4"/>
  <c r="Y269" i="4"/>
  <c r="W269" i="4"/>
  <c r="U269" i="4"/>
  <c r="S269" i="4"/>
  <c r="Q269" i="4"/>
  <c r="O269" i="4"/>
  <c r="M269" i="4"/>
  <c r="K269" i="4"/>
  <c r="I269" i="4"/>
  <c r="G269" i="4"/>
  <c r="E269" i="4"/>
  <c r="AQ268" i="4"/>
  <c r="AO268" i="4"/>
  <c r="AM268" i="4"/>
  <c r="AK268" i="4"/>
  <c r="AI268" i="4"/>
  <c r="AG268" i="4"/>
  <c r="AE268" i="4"/>
  <c r="AC268" i="4"/>
  <c r="AA268" i="4"/>
  <c r="Y268" i="4"/>
  <c r="W268" i="4"/>
  <c r="U268" i="4"/>
  <c r="S268" i="4"/>
  <c r="Q268" i="4"/>
  <c r="O268" i="4"/>
  <c r="M268" i="4"/>
  <c r="K268" i="4"/>
  <c r="I268" i="4"/>
  <c r="G268" i="4"/>
  <c r="E268" i="4"/>
  <c r="AQ267" i="4"/>
  <c r="AO267" i="4"/>
  <c r="AM267" i="4"/>
  <c r="AK267" i="4"/>
  <c r="AI267" i="4"/>
  <c r="AG267" i="4"/>
  <c r="AE267" i="4"/>
  <c r="AC267" i="4"/>
  <c r="AA267" i="4"/>
  <c r="Y267" i="4"/>
  <c r="W267" i="4"/>
  <c r="U267" i="4"/>
  <c r="S267" i="4"/>
  <c r="Q267" i="4"/>
  <c r="O267" i="4"/>
  <c r="M267" i="4"/>
  <c r="K267" i="4"/>
  <c r="I267" i="4"/>
  <c r="G267" i="4"/>
  <c r="E267" i="4"/>
  <c r="AQ266" i="4"/>
  <c r="AO266" i="4"/>
  <c r="AM266" i="4"/>
  <c r="AK266" i="4"/>
  <c r="AI266" i="4"/>
  <c r="AG266" i="4"/>
  <c r="AE266" i="4"/>
  <c r="AC266" i="4"/>
  <c r="AA266" i="4"/>
  <c r="Y266" i="4"/>
  <c r="W266" i="4"/>
  <c r="U266" i="4"/>
  <c r="S266" i="4"/>
  <c r="Q266" i="4"/>
  <c r="O266" i="4"/>
  <c r="M266" i="4"/>
  <c r="K266" i="4"/>
  <c r="I266" i="4"/>
  <c r="G266" i="4"/>
  <c r="E266" i="4"/>
  <c r="AQ265" i="4"/>
  <c r="AO265" i="4"/>
  <c r="AM265" i="4"/>
  <c r="AK265" i="4"/>
  <c r="AI265" i="4"/>
  <c r="AG265" i="4"/>
  <c r="AE265" i="4"/>
  <c r="AC265" i="4"/>
  <c r="AA265" i="4"/>
  <c r="Y265" i="4"/>
  <c r="W265" i="4"/>
  <c r="U265" i="4"/>
  <c r="S265" i="4"/>
  <c r="Q265" i="4"/>
  <c r="O265" i="4"/>
  <c r="M265" i="4"/>
  <c r="K265" i="4"/>
  <c r="I265" i="4"/>
  <c r="G265" i="4"/>
  <c r="E265" i="4"/>
  <c r="AQ264" i="4"/>
  <c r="AO264" i="4"/>
  <c r="AM264" i="4"/>
  <c r="AK264" i="4"/>
  <c r="AI264" i="4"/>
  <c r="AG264" i="4"/>
  <c r="AE264" i="4"/>
  <c r="AC264" i="4"/>
  <c r="AA264" i="4"/>
  <c r="Y264" i="4"/>
  <c r="W264" i="4"/>
  <c r="U264" i="4"/>
  <c r="S264" i="4"/>
  <c r="Q264" i="4"/>
  <c r="O264" i="4"/>
  <c r="M264" i="4"/>
  <c r="K264" i="4"/>
  <c r="I264" i="4"/>
  <c r="G264" i="4"/>
  <c r="E264" i="4"/>
  <c r="AQ263" i="4"/>
  <c r="AO263" i="4"/>
  <c r="AM263" i="4"/>
  <c r="AK263" i="4"/>
  <c r="AI263" i="4"/>
  <c r="AG263" i="4"/>
  <c r="AE263" i="4"/>
  <c r="AC263" i="4"/>
  <c r="AA263" i="4"/>
  <c r="Y263" i="4"/>
  <c r="W263" i="4"/>
  <c r="U263" i="4"/>
  <c r="S263" i="4"/>
  <c r="Q263" i="4"/>
  <c r="O263" i="4"/>
  <c r="M263" i="4"/>
  <c r="K263" i="4"/>
  <c r="I263" i="4"/>
  <c r="G263" i="4"/>
  <c r="E263" i="4"/>
  <c r="AQ262" i="4"/>
  <c r="AO262" i="4"/>
  <c r="AM262" i="4"/>
  <c r="AK262" i="4"/>
  <c r="AI262" i="4"/>
  <c r="AG262" i="4"/>
  <c r="AE262" i="4"/>
  <c r="AC262" i="4"/>
  <c r="AA262" i="4"/>
  <c r="Y262" i="4"/>
  <c r="W262" i="4"/>
  <c r="U262" i="4"/>
  <c r="S262" i="4"/>
  <c r="Q262" i="4"/>
  <c r="O262" i="4"/>
  <c r="M262" i="4"/>
  <c r="K262" i="4"/>
  <c r="I262" i="4"/>
  <c r="G262" i="4"/>
  <c r="E262" i="4"/>
  <c r="AQ261" i="4"/>
  <c r="AO261" i="4"/>
  <c r="AM261" i="4"/>
  <c r="AK261" i="4"/>
  <c r="AI261" i="4"/>
  <c r="AG261" i="4"/>
  <c r="AE261" i="4"/>
  <c r="AC261" i="4"/>
  <c r="AA261" i="4"/>
  <c r="Y261" i="4"/>
  <c r="W261" i="4"/>
  <c r="U261" i="4"/>
  <c r="S261" i="4"/>
  <c r="Q261" i="4"/>
  <c r="O261" i="4"/>
  <c r="M261" i="4"/>
  <c r="K261" i="4"/>
  <c r="I261" i="4"/>
  <c r="G261" i="4"/>
  <c r="E261" i="4"/>
  <c r="AQ260" i="4"/>
  <c r="AO260" i="4"/>
  <c r="AM260" i="4"/>
  <c r="AK260" i="4"/>
  <c r="AI260" i="4"/>
  <c r="AG260" i="4"/>
  <c r="AE260" i="4"/>
  <c r="AC260" i="4"/>
  <c r="AA260" i="4"/>
  <c r="Y260" i="4"/>
  <c r="W260" i="4"/>
  <c r="U260" i="4"/>
  <c r="S260" i="4"/>
  <c r="Q260" i="4"/>
  <c r="O260" i="4"/>
  <c r="M260" i="4"/>
  <c r="K260" i="4"/>
  <c r="I260" i="4"/>
  <c r="G260" i="4"/>
  <c r="E260" i="4"/>
  <c r="AQ259" i="4"/>
  <c r="AO259" i="4"/>
  <c r="AM259" i="4"/>
  <c r="AK259" i="4"/>
  <c r="AI259" i="4"/>
  <c r="AG259" i="4"/>
  <c r="AE259" i="4"/>
  <c r="AC259" i="4"/>
  <c r="AA259" i="4"/>
  <c r="Y259" i="4"/>
  <c r="W259" i="4"/>
  <c r="U259" i="4"/>
  <c r="S259" i="4"/>
  <c r="Q259" i="4"/>
  <c r="O259" i="4"/>
  <c r="M259" i="4"/>
  <c r="K259" i="4"/>
  <c r="I259" i="4"/>
  <c r="G259" i="4"/>
  <c r="E259" i="4"/>
  <c r="AQ258" i="4"/>
  <c r="AO258" i="4"/>
  <c r="AM258" i="4"/>
  <c r="AK258" i="4"/>
  <c r="AI258" i="4"/>
  <c r="AG258" i="4"/>
  <c r="AE258" i="4"/>
  <c r="AC258" i="4"/>
  <c r="AA258" i="4"/>
  <c r="Y258" i="4"/>
  <c r="W258" i="4"/>
  <c r="U258" i="4"/>
  <c r="S258" i="4"/>
  <c r="Q258" i="4"/>
  <c r="O258" i="4"/>
  <c r="M258" i="4"/>
  <c r="K258" i="4"/>
  <c r="I258" i="4"/>
  <c r="G258" i="4"/>
  <c r="E258" i="4"/>
  <c r="AQ257" i="4"/>
  <c r="AO257" i="4"/>
  <c r="AM257" i="4"/>
  <c r="AK257" i="4"/>
  <c r="AI257" i="4"/>
  <c r="AG257" i="4"/>
  <c r="AE257" i="4"/>
  <c r="AC257" i="4"/>
  <c r="AA257" i="4"/>
  <c r="Y257" i="4"/>
  <c r="W257" i="4"/>
  <c r="U257" i="4"/>
  <c r="S257" i="4"/>
  <c r="Q257" i="4"/>
  <c r="O257" i="4"/>
  <c r="M257" i="4"/>
  <c r="K257" i="4"/>
  <c r="I257" i="4"/>
  <c r="G257" i="4"/>
  <c r="E257" i="4"/>
  <c r="AQ256" i="4"/>
  <c r="AO256" i="4"/>
  <c r="AM256" i="4"/>
  <c r="AK256" i="4"/>
  <c r="AI256" i="4"/>
  <c r="AG256" i="4"/>
  <c r="AE256" i="4"/>
  <c r="AC256" i="4"/>
  <c r="AA256" i="4"/>
  <c r="Y256" i="4"/>
  <c r="W256" i="4"/>
  <c r="U256" i="4"/>
  <c r="S256" i="4"/>
  <c r="Q256" i="4"/>
  <c r="O256" i="4"/>
  <c r="M256" i="4"/>
  <c r="K256" i="4"/>
  <c r="I256" i="4"/>
  <c r="G256" i="4"/>
  <c r="E256" i="4"/>
  <c r="AQ255" i="4"/>
  <c r="AO255" i="4"/>
  <c r="AM255" i="4"/>
  <c r="AK255" i="4"/>
  <c r="AI255" i="4"/>
  <c r="AG255" i="4"/>
  <c r="AE255" i="4"/>
  <c r="AC255" i="4"/>
  <c r="AA255" i="4"/>
  <c r="Y255" i="4"/>
  <c r="W255" i="4"/>
  <c r="U255" i="4"/>
  <c r="S255" i="4"/>
  <c r="Q255" i="4"/>
  <c r="O255" i="4"/>
  <c r="M255" i="4"/>
  <c r="K255" i="4"/>
  <c r="I255" i="4"/>
  <c r="G255" i="4"/>
  <c r="E255" i="4"/>
  <c r="AQ254" i="4"/>
  <c r="AO254" i="4"/>
  <c r="AM254" i="4"/>
  <c r="AK254" i="4"/>
  <c r="AI254" i="4"/>
  <c r="AG254" i="4"/>
  <c r="AE254" i="4"/>
  <c r="AC254" i="4"/>
  <c r="AA254" i="4"/>
  <c r="Y254" i="4"/>
  <c r="W254" i="4"/>
  <c r="U254" i="4"/>
  <c r="S254" i="4"/>
  <c r="Q254" i="4"/>
  <c r="O254" i="4"/>
  <c r="M254" i="4"/>
  <c r="K254" i="4"/>
  <c r="I254" i="4"/>
  <c r="G254" i="4"/>
  <c r="E254" i="4"/>
  <c r="AQ253" i="4"/>
  <c r="AO253" i="4"/>
  <c r="AM253" i="4"/>
  <c r="AK253" i="4"/>
  <c r="AI253" i="4"/>
  <c r="AG253" i="4"/>
  <c r="AE253" i="4"/>
  <c r="AC253" i="4"/>
  <c r="AA253" i="4"/>
  <c r="Y253" i="4"/>
  <c r="W253" i="4"/>
  <c r="U253" i="4"/>
  <c r="S253" i="4"/>
  <c r="Q253" i="4"/>
  <c r="O253" i="4"/>
  <c r="M253" i="4"/>
  <c r="K253" i="4"/>
  <c r="I253" i="4"/>
  <c r="G253" i="4"/>
  <c r="E253" i="4"/>
  <c r="AQ252" i="4"/>
  <c r="AO252" i="4"/>
  <c r="AM252" i="4"/>
  <c r="AK252" i="4"/>
  <c r="AI252" i="4"/>
  <c r="AG252" i="4"/>
  <c r="AE252" i="4"/>
  <c r="AC252" i="4"/>
  <c r="AA252" i="4"/>
  <c r="Y252" i="4"/>
  <c r="W252" i="4"/>
  <c r="U252" i="4"/>
  <c r="S252" i="4"/>
  <c r="Q252" i="4"/>
  <c r="O252" i="4"/>
  <c r="M252" i="4"/>
  <c r="K252" i="4"/>
  <c r="I252" i="4"/>
  <c r="G252" i="4"/>
  <c r="E252" i="4"/>
  <c r="AQ251" i="4"/>
  <c r="AO251" i="4"/>
  <c r="AM251" i="4"/>
  <c r="AK251" i="4"/>
  <c r="AI251" i="4"/>
  <c r="AG251" i="4"/>
  <c r="AE251" i="4"/>
  <c r="AC251" i="4"/>
  <c r="AA251" i="4"/>
  <c r="Y251" i="4"/>
  <c r="W251" i="4"/>
  <c r="U251" i="4"/>
  <c r="S251" i="4"/>
  <c r="Q251" i="4"/>
  <c r="O251" i="4"/>
  <c r="M251" i="4"/>
  <c r="K251" i="4"/>
  <c r="I251" i="4"/>
  <c r="G251" i="4"/>
  <c r="E251" i="4"/>
  <c r="AQ250" i="4"/>
  <c r="AO250" i="4"/>
  <c r="AM250" i="4"/>
  <c r="AK250" i="4"/>
  <c r="AI250" i="4"/>
  <c r="AG250" i="4"/>
  <c r="AE250" i="4"/>
  <c r="AC250" i="4"/>
  <c r="AA250" i="4"/>
  <c r="Y250" i="4"/>
  <c r="W250" i="4"/>
  <c r="U250" i="4"/>
  <c r="S250" i="4"/>
  <c r="Q250" i="4"/>
  <c r="O250" i="4"/>
  <c r="M250" i="4"/>
  <c r="K250" i="4"/>
  <c r="I250" i="4"/>
  <c r="G250" i="4"/>
  <c r="E250" i="4"/>
  <c r="AQ249" i="4"/>
  <c r="AO249" i="4"/>
  <c r="AM249" i="4"/>
  <c r="AK249" i="4"/>
  <c r="AI249" i="4"/>
  <c r="AG249" i="4"/>
  <c r="AE249" i="4"/>
  <c r="AC249" i="4"/>
  <c r="AA249" i="4"/>
  <c r="Y249" i="4"/>
  <c r="W249" i="4"/>
  <c r="U249" i="4"/>
  <c r="S249" i="4"/>
  <c r="Q249" i="4"/>
  <c r="O249" i="4"/>
  <c r="M249" i="4"/>
  <c r="K249" i="4"/>
  <c r="I249" i="4"/>
  <c r="G249" i="4"/>
  <c r="E249" i="4"/>
  <c r="AQ248" i="4"/>
  <c r="AO248" i="4"/>
  <c r="AM248" i="4"/>
  <c r="AK248" i="4"/>
  <c r="AI248" i="4"/>
  <c r="AG248" i="4"/>
  <c r="AE248" i="4"/>
  <c r="AC248" i="4"/>
  <c r="AA248" i="4"/>
  <c r="Y248" i="4"/>
  <c r="W248" i="4"/>
  <c r="U248" i="4"/>
  <c r="S248" i="4"/>
  <c r="Q248" i="4"/>
  <c r="O248" i="4"/>
  <c r="M248" i="4"/>
  <c r="K248" i="4"/>
  <c r="I248" i="4"/>
  <c r="G248" i="4"/>
  <c r="E248" i="4"/>
  <c r="AQ247" i="4"/>
  <c r="AO247" i="4"/>
  <c r="AM247" i="4"/>
  <c r="AK247" i="4"/>
  <c r="AI247" i="4"/>
  <c r="AG247" i="4"/>
  <c r="AE247" i="4"/>
  <c r="AC247" i="4"/>
  <c r="AA247" i="4"/>
  <c r="Y247" i="4"/>
  <c r="W247" i="4"/>
  <c r="U247" i="4"/>
  <c r="S247" i="4"/>
  <c r="Q247" i="4"/>
  <c r="O247" i="4"/>
  <c r="M247" i="4"/>
  <c r="K247" i="4"/>
  <c r="I247" i="4"/>
  <c r="G247" i="4"/>
  <c r="E247" i="4"/>
  <c r="AQ246" i="4"/>
  <c r="AO246" i="4"/>
  <c r="AM246" i="4"/>
  <c r="AK246" i="4"/>
  <c r="AI246" i="4"/>
  <c r="AG246" i="4"/>
  <c r="AE246" i="4"/>
  <c r="AC246" i="4"/>
  <c r="AA246" i="4"/>
  <c r="Y246" i="4"/>
  <c r="W246" i="4"/>
  <c r="U246" i="4"/>
  <c r="S246" i="4"/>
  <c r="Q246" i="4"/>
  <c r="O246" i="4"/>
  <c r="M246" i="4"/>
  <c r="K246" i="4"/>
  <c r="I246" i="4"/>
  <c r="G246" i="4"/>
  <c r="E246" i="4"/>
  <c r="AQ245" i="4"/>
  <c r="AO245" i="4"/>
  <c r="AM245" i="4"/>
  <c r="AK245" i="4"/>
  <c r="AI245" i="4"/>
  <c r="AG245" i="4"/>
  <c r="AE245" i="4"/>
  <c r="AC245" i="4"/>
  <c r="AA245" i="4"/>
  <c r="Y245" i="4"/>
  <c r="W245" i="4"/>
  <c r="U245" i="4"/>
  <c r="S245" i="4"/>
  <c r="Q245" i="4"/>
  <c r="O245" i="4"/>
  <c r="M245" i="4"/>
  <c r="K245" i="4"/>
  <c r="I245" i="4"/>
  <c r="G245" i="4"/>
  <c r="E245" i="4"/>
  <c r="AQ244" i="4"/>
  <c r="AO244" i="4"/>
  <c r="AM244" i="4"/>
  <c r="AK244" i="4"/>
  <c r="AI244" i="4"/>
  <c r="AG244" i="4"/>
  <c r="AE244" i="4"/>
  <c r="AC244" i="4"/>
  <c r="AA244" i="4"/>
  <c r="Y244" i="4"/>
  <c r="W244" i="4"/>
  <c r="U244" i="4"/>
  <c r="S244" i="4"/>
  <c r="Q244" i="4"/>
  <c r="O244" i="4"/>
  <c r="M244" i="4"/>
  <c r="K244" i="4"/>
  <c r="I244" i="4"/>
  <c r="G244" i="4"/>
  <c r="E244" i="4"/>
  <c r="AQ243" i="4"/>
  <c r="AO243" i="4"/>
  <c r="AM243" i="4"/>
  <c r="AK243" i="4"/>
  <c r="AI243" i="4"/>
  <c r="AG243" i="4"/>
  <c r="AE243" i="4"/>
  <c r="AC243" i="4"/>
  <c r="AA243" i="4"/>
  <c r="Y243" i="4"/>
  <c r="W243" i="4"/>
  <c r="U243" i="4"/>
  <c r="S243" i="4"/>
  <c r="Q243" i="4"/>
  <c r="O243" i="4"/>
  <c r="M243" i="4"/>
  <c r="K243" i="4"/>
  <c r="I243" i="4"/>
  <c r="G243" i="4"/>
  <c r="E243" i="4"/>
  <c r="AQ242" i="4"/>
  <c r="AO242" i="4"/>
  <c r="AM242" i="4"/>
  <c r="AK242" i="4"/>
  <c r="AI242" i="4"/>
  <c r="AG242" i="4"/>
  <c r="AE242" i="4"/>
  <c r="AC242" i="4"/>
  <c r="AA242" i="4"/>
  <c r="Y242" i="4"/>
  <c r="W242" i="4"/>
  <c r="U242" i="4"/>
  <c r="S242" i="4"/>
  <c r="Q242" i="4"/>
  <c r="O242" i="4"/>
  <c r="M242" i="4"/>
  <c r="K242" i="4"/>
  <c r="I242" i="4"/>
  <c r="G242" i="4"/>
  <c r="E242" i="4"/>
  <c r="AQ241" i="4"/>
  <c r="AO241" i="4"/>
  <c r="AM241" i="4"/>
  <c r="AK241" i="4"/>
  <c r="AI241" i="4"/>
  <c r="AG241" i="4"/>
  <c r="AE241" i="4"/>
  <c r="AC241" i="4"/>
  <c r="AA241" i="4"/>
  <c r="Y241" i="4"/>
  <c r="W241" i="4"/>
  <c r="U241" i="4"/>
  <c r="S241" i="4"/>
  <c r="Q241" i="4"/>
  <c r="O241" i="4"/>
  <c r="M241" i="4"/>
  <c r="K241" i="4"/>
  <c r="I241" i="4"/>
  <c r="G241" i="4"/>
  <c r="E241" i="4"/>
  <c r="AQ240" i="4"/>
  <c r="AO240" i="4"/>
  <c r="AM240" i="4"/>
  <c r="AK240" i="4"/>
  <c r="AI240" i="4"/>
  <c r="AG240" i="4"/>
  <c r="AE240" i="4"/>
  <c r="AC240" i="4"/>
  <c r="AA240" i="4"/>
  <c r="Y240" i="4"/>
  <c r="W240" i="4"/>
  <c r="U240" i="4"/>
  <c r="S240" i="4"/>
  <c r="Q240" i="4"/>
  <c r="O240" i="4"/>
  <c r="M240" i="4"/>
  <c r="K240" i="4"/>
  <c r="I240" i="4"/>
  <c r="G240" i="4"/>
  <c r="E240" i="4"/>
  <c r="AQ239" i="4"/>
  <c r="AO239" i="4"/>
  <c r="AM239" i="4"/>
  <c r="AK239" i="4"/>
  <c r="AI239" i="4"/>
  <c r="AG239" i="4"/>
  <c r="AE239" i="4"/>
  <c r="AC239" i="4"/>
  <c r="AA239" i="4"/>
  <c r="Y239" i="4"/>
  <c r="W239" i="4"/>
  <c r="U239" i="4"/>
  <c r="S239" i="4"/>
  <c r="Q239" i="4"/>
  <c r="O239" i="4"/>
  <c r="M239" i="4"/>
  <c r="K239" i="4"/>
  <c r="I239" i="4"/>
  <c r="G239" i="4"/>
  <c r="E239" i="4"/>
  <c r="AQ238" i="4"/>
  <c r="AO238" i="4"/>
  <c r="AM238" i="4"/>
  <c r="AK238" i="4"/>
  <c r="AI238" i="4"/>
  <c r="AG238" i="4"/>
  <c r="AE238" i="4"/>
  <c r="AC238" i="4"/>
  <c r="AA238" i="4"/>
  <c r="Y238" i="4"/>
  <c r="W238" i="4"/>
  <c r="U238" i="4"/>
  <c r="S238" i="4"/>
  <c r="Q238" i="4"/>
  <c r="O238" i="4"/>
  <c r="M238" i="4"/>
  <c r="K238" i="4"/>
  <c r="I238" i="4"/>
  <c r="G238" i="4"/>
  <c r="E238" i="4"/>
  <c r="AQ237" i="4"/>
  <c r="AO237" i="4"/>
  <c r="AM237" i="4"/>
  <c r="AK237" i="4"/>
  <c r="AI237" i="4"/>
  <c r="AG237" i="4"/>
  <c r="AE237" i="4"/>
  <c r="AC237" i="4"/>
  <c r="AA237" i="4"/>
  <c r="Y237" i="4"/>
  <c r="W237" i="4"/>
  <c r="U237" i="4"/>
  <c r="S237" i="4"/>
  <c r="Q237" i="4"/>
  <c r="O237" i="4"/>
  <c r="M237" i="4"/>
  <c r="K237" i="4"/>
  <c r="I237" i="4"/>
  <c r="G237" i="4"/>
  <c r="E237" i="4"/>
  <c r="AQ236" i="4"/>
  <c r="AO236" i="4"/>
  <c r="AM236" i="4"/>
  <c r="AK236" i="4"/>
  <c r="AI236" i="4"/>
  <c r="AG236" i="4"/>
  <c r="AE236" i="4"/>
  <c r="AC236" i="4"/>
  <c r="AA236" i="4"/>
  <c r="Y236" i="4"/>
  <c r="W236" i="4"/>
  <c r="U236" i="4"/>
  <c r="S236" i="4"/>
  <c r="Q236" i="4"/>
  <c r="O236" i="4"/>
  <c r="M236" i="4"/>
  <c r="K236" i="4"/>
  <c r="I236" i="4"/>
  <c r="G236" i="4"/>
  <c r="E236" i="4"/>
  <c r="AQ235" i="4"/>
  <c r="AO235" i="4"/>
  <c r="AM235" i="4"/>
  <c r="AK235" i="4"/>
  <c r="AI235" i="4"/>
  <c r="AG235" i="4"/>
  <c r="AE235" i="4"/>
  <c r="AC235" i="4"/>
  <c r="AA235" i="4"/>
  <c r="Y235" i="4"/>
  <c r="W235" i="4"/>
  <c r="U235" i="4"/>
  <c r="S235" i="4"/>
  <c r="Q235" i="4"/>
  <c r="O235" i="4"/>
  <c r="M235" i="4"/>
  <c r="K235" i="4"/>
  <c r="I235" i="4"/>
  <c r="G235" i="4"/>
  <c r="E235" i="4"/>
  <c r="AQ234" i="4"/>
  <c r="AO234" i="4"/>
  <c r="AM234" i="4"/>
  <c r="AK234" i="4"/>
  <c r="AI234" i="4"/>
  <c r="AG234" i="4"/>
  <c r="AE234" i="4"/>
  <c r="AC234" i="4"/>
  <c r="AA234" i="4"/>
  <c r="Y234" i="4"/>
  <c r="W234" i="4"/>
  <c r="U234" i="4"/>
  <c r="S234" i="4"/>
  <c r="Q234" i="4"/>
  <c r="O234" i="4"/>
  <c r="M234" i="4"/>
  <c r="K234" i="4"/>
  <c r="I234" i="4"/>
  <c r="G234" i="4"/>
  <c r="E234" i="4"/>
  <c r="AQ233" i="4"/>
  <c r="AO233" i="4"/>
  <c r="AM233" i="4"/>
  <c r="AK233" i="4"/>
  <c r="AI233" i="4"/>
  <c r="AG233" i="4"/>
  <c r="AE233" i="4"/>
  <c r="AC233" i="4"/>
  <c r="AA233" i="4"/>
  <c r="Y233" i="4"/>
  <c r="W233" i="4"/>
  <c r="U233" i="4"/>
  <c r="S233" i="4"/>
  <c r="Q233" i="4"/>
  <c r="O233" i="4"/>
  <c r="M233" i="4"/>
  <c r="K233" i="4"/>
  <c r="I233" i="4"/>
  <c r="G233" i="4"/>
  <c r="E233" i="4"/>
  <c r="AQ232" i="4"/>
  <c r="AO232" i="4"/>
  <c r="AM232" i="4"/>
  <c r="AK232" i="4"/>
  <c r="AI232" i="4"/>
  <c r="AG232" i="4"/>
  <c r="AE232" i="4"/>
  <c r="AC232" i="4"/>
  <c r="AA232" i="4"/>
  <c r="Y232" i="4"/>
  <c r="W232" i="4"/>
  <c r="U232" i="4"/>
  <c r="S232" i="4"/>
  <c r="Q232" i="4"/>
  <c r="O232" i="4"/>
  <c r="M232" i="4"/>
  <c r="K232" i="4"/>
  <c r="I232" i="4"/>
  <c r="G232" i="4"/>
  <c r="E232" i="4"/>
  <c r="AQ231" i="4"/>
  <c r="AO231" i="4"/>
  <c r="AM231" i="4"/>
  <c r="AK231" i="4"/>
  <c r="AI231" i="4"/>
  <c r="AG231" i="4"/>
  <c r="AE231" i="4"/>
  <c r="AC231" i="4"/>
  <c r="AA231" i="4"/>
  <c r="Y231" i="4"/>
  <c r="W231" i="4"/>
  <c r="U231" i="4"/>
  <c r="S231" i="4"/>
  <c r="Q231" i="4"/>
  <c r="O231" i="4"/>
  <c r="M231" i="4"/>
  <c r="K231" i="4"/>
  <c r="I231" i="4"/>
  <c r="G231" i="4"/>
  <c r="E231" i="4"/>
  <c r="AQ230" i="4"/>
  <c r="AO230" i="4"/>
  <c r="AM230" i="4"/>
  <c r="AK230" i="4"/>
  <c r="AI230" i="4"/>
  <c r="AG230" i="4"/>
  <c r="AE230" i="4"/>
  <c r="AC230" i="4"/>
  <c r="AA230" i="4"/>
  <c r="Y230" i="4"/>
  <c r="W230" i="4"/>
  <c r="U230" i="4"/>
  <c r="S230" i="4"/>
  <c r="Q230" i="4"/>
  <c r="O230" i="4"/>
  <c r="M230" i="4"/>
  <c r="K230" i="4"/>
  <c r="I230" i="4"/>
  <c r="G230" i="4"/>
  <c r="E230" i="4"/>
  <c r="AQ229" i="4"/>
  <c r="AO229" i="4"/>
  <c r="AM229" i="4"/>
  <c r="AK229" i="4"/>
  <c r="AI229" i="4"/>
  <c r="AG229" i="4"/>
  <c r="AE229" i="4"/>
  <c r="AC229" i="4"/>
  <c r="AA229" i="4"/>
  <c r="Y229" i="4"/>
  <c r="W229" i="4"/>
  <c r="U229" i="4"/>
  <c r="S229" i="4"/>
  <c r="Q229" i="4"/>
  <c r="O229" i="4"/>
  <c r="M229" i="4"/>
  <c r="K229" i="4"/>
  <c r="I229" i="4"/>
  <c r="G229" i="4"/>
  <c r="E229" i="4"/>
  <c r="AQ228" i="4"/>
  <c r="AO228" i="4"/>
  <c r="AM228" i="4"/>
  <c r="AK228" i="4"/>
  <c r="AI228" i="4"/>
  <c r="AG228" i="4"/>
  <c r="AE228" i="4"/>
  <c r="AC228" i="4"/>
  <c r="AA228" i="4"/>
  <c r="Y228" i="4"/>
  <c r="W228" i="4"/>
  <c r="U228" i="4"/>
  <c r="S228" i="4"/>
  <c r="Q228" i="4"/>
  <c r="O228" i="4"/>
  <c r="M228" i="4"/>
  <c r="K228" i="4"/>
  <c r="I228" i="4"/>
  <c r="G228" i="4"/>
  <c r="E228" i="4"/>
  <c r="AQ227" i="4"/>
  <c r="AO227" i="4"/>
  <c r="AM227" i="4"/>
  <c r="AK227" i="4"/>
  <c r="AI227" i="4"/>
  <c r="AG227" i="4"/>
  <c r="AE227" i="4"/>
  <c r="AC227" i="4"/>
  <c r="AA227" i="4"/>
  <c r="Y227" i="4"/>
  <c r="W227" i="4"/>
  <c r="U227" i="4"/>
  <c r="S227" i="4"/>
  <c r="Q227" i="4"/>
  <c r="O227" i="4"/>
  <c r="M227" i="4"/>
  <c r="K227" i="4"/>
  <c r="I227" i="4"/>
  <c r="G227" i="4"/>
  <c r="E227" i="4"/>
  <c r="AQ226" i="4"/>
  <c r="AO226" i="4"/>
  <c r="AM226" i="4"/>
  <c r="AK226" i="4"/>
  <c r="AI226" i="4"/>
  <c r="AG226" i="4"/>
  <c r="AE226" i="4"/>
  <c r="AC226" i="4"/>
  <c r="AA226" i="4"/>
  <c r="Y226" i="4"/>
  <c r="W226" i="4"/>
  <c r="U226" i="4"/>
  <c r="S226" i="4"/>
  <c r="Q226" i="4"/>
  <c r="O226" i="4"/>
  <c r="M226" i="4"/>
  <c r="K226" i="4"/>
  <c r="I226" i="4"/>
  <c r="G226" i="4"/>
  <c r="E226" i="4"/>
  <c r="AQ225" i="4"/>
  <c r="AO225" i="4"/>
  <c r="AM225" i="4"/>
  <c r="AK225" i="4"/>
  <c r="AI225" i="4"/>
  <c r="AG225" i="4"/>
  <c r="AE225" i="4"/>
  <c r="AC225" i="4"/>
  <c r="AA225" i="4"/>
  <c r="Y225" i="4"/>
  <c r="W225" i="4"/>
  <c r="U225" i="4"/>
  <c r="S225" i="4"/>
  <c r="Q225" i="4"/>
  <c r="O225" i="4"/>
  <c r="M225" i="4"/>
  <c r="K225" i="4"/>
  <c r="I225" i="4"/>
  <c r="G225" i="4"/>
  <c r="E225" i="4"/>
  <c r="AQ224" i="4"/>
  <c r="AO224" i="4"/>
  <c r="AM224" i="4"/>
  <c r="AK224" i="4"/>
  <c r="AI224" i="4"/>
  <c r="AG224" i="4"/>
  <c r="AE224" i="4"/>
  <c r="AC224" i="4"/>
  <c r="AA224" i="4"/>
  <c r="Y224" i="4"/>
  <c r="W224" i="4"/>
  <c r="U224" i="4"/>
  <c r="S224" i="4"/>
  <c r="Q224" i="4"/>
  <c r="O224" i="4"/>
  <c r="M224" i="4"/>
  <c r="K224" i="4"/>
  <c r="I224" i="4"/>
  <c r="G224" i="4"/>
  <c r="E224" i="4"/>
  <c r="AQ223" i="4"/>
  <c r="AO223" i="4"/>
  <c r="AM223" i="4"/>
  <c r="AK223" i="4"/>
  <c r="AI223" i="4"/>
  <c r="AG223" i="4"/>
  <c r="AE223" i="4"/>
  <c r="AC223" i="4"/>
  <c r="AA223" i="4"/>
  <c r="Y223" i="4"/>
  <c r="W223" i="4"/>
  <c r="U223" i="4"/>
  <c r="S223" i="4"/>
  <c r="Q223" i="4"/>
  <c r="O223" i="4"/>
  <c r="M223" i="4"/>
  <c r="K223" i="4"/>
  <c r="I223" i="4"/>
  <c r="G223" i="4"/>
  <c r="E223" i="4"/>
  <c r="AQ222" i="4"/>
  <c r="AO222" i="4"/>
  <c r="AM222" i="4"/>
  <c r="AK222" i="4"/>
  <c r="AI222" i="4"/>
  <c r="AG222" i="4"/>
  <c r="AE222" i="4"/>
  <c r="AC222" i="4"/>
  <c r="AA222" i="4"/>
  <c r="Y222" i="4"/>
  <c r="W222" i="4"/>
  <c r="U222" i="4"/>
  <c r="S222" i="4"/>
  <c r="Q222" i="4"/>
  <c r="O222" i="4"/>
  <c r="M222" i="4"/>
  <c r="K222" i="4"/>
  <c r="I222" i="4"/>
  <c r="G222" i="4"/>
  <c r="E222" i="4"/>
  <c r="AQ221" i="4"/>
  <c r="AO221" i="4"/>
  <c r="AM221" i="4"/>
  <c r="AK221" i="4"/>
  <c r="AI221" i="4"/>
  <c r="AG221" i="4"/>
  <c r="AE221" i="4"/>
  <c r="AC221" i="4"/>
  <c r="AA221" i="4"/>
  <c r="Y221" i="4"/>
  <c r="W221" i="4"/>
  <c r="U221" i="4"/>
  <c r="S221" i="4"/>
  <c r="Q221" i="4"/>
  <c r="O221" i="4"/>
  <c r="M221" i="4"/>
  <c r="K221" i="4"/>
  <c r="I221" i="4"/>
  <c r="G221" i="4"/>
  <c r="E221" i="4"/>
  <c r="AQ220" i="4"/>
  <c r="AO220" i="4"/>
  <c r="AM220" i="4"/>
  <c r="AK220" i="4"/>
  <c r="AI220" i="4"/>
  <c r="AG220" i="4"/>
  <c r="AE220" i="4"/>
  <c r="AC220" i="4"/>
  <c r="AA220" i="4"/>
  <c r="Y220" i="4"/>
  <c r="W220" i="4"/>
  <c r="U220" i="4"/>
  <c r="S220" i="4"/>
  <c r="Q220" i="4"/>
  <c r="O220" i="4"/>
  <c r="M220" i="4"/>
  <c r="K220" i="4"/>
  <c r="I220" i="4"/>
  <c r="G220" i="4"/>
  <c r="E220" i="4"/>
  <c r="AQ219" i="4"/>
  <c r="AO219" i="4"/>
  <c r="AM219" i="4"/>
  <c r="AK219" i="4"/>
  <c r="AI219" i="4"/>
  <c r="AG219" i="4"/>
  <c r="AE219" i="4"/>
  <c r="AC219" i="4"/>
  <c r="AA219" i="4"/>
  <c r="Y219" i="4"/>
  <c r="W219" i="4"/>
  <c r="U219" i="4"/>
  <c r="S219" i="4"/>
  <c r="Q219" i="4"/>
  <c r="O219" i="4"/>
  <c r="M219" i="4"/>
  <c r="K219" i="4"/>
  <c r="I219" i="4"/>
  <c r="G219" i="4"/>
  <c r="E219" i="4"/>
  <c r="AQ218" i="4"/>
  <c r="AO218" i="4"/>
  <c r="AM218" i="4"/>
  <c r="AK218" i="4"/>
  <c r="AI218" i="4"/>
  <c r="AG218" i="4"/>
  <c r="AE218" i="4"/>
  <c r="AC218" i="4"/>
  <c r="AA218" i="4"/>
  <c r="Y218" i="4"/>
  <c r="W218" i="4"/>
  <c r="U218" i="4"/>
  <c r="S218" i="4"/>
  <c r="Q218" i="4"/>
  <c r="O218" i="4"/>
  <c r="M218" i="4"/>
  <c r="K218" i="4"/>
  <c r="I218" i="4"/>
  <c r="G218" i="4"/>
  <c r="E218" i="4"/>
  <c r="AQ217" i="4"/>
  <c r="AO217" i="4"/>
  <c r="AM217" i="4"/>
  <c r="AK217" i="4"/>
  <c r="AI217" i="4"/>
  <c r="AG217" i="4"/>
  <c r="AE217" i="4"/>
  <c r="AC217" i="4"/>
  <c r="AA217" i="4"/>
  <c r="Y217" i="4"/>
  <c r="W217" i="4"/>
  <c r="U217" i="4"/>
  <c r="S217" i="4"/>
  <c r="Q217" i="4"/>
  <c r="O217" i="4"/>
  <c r="M217" i="4"/>
  <c r="K217" i="4"/>
  <c r="I217" i="4"/>
  <c r="G217" i="4"/>
  <c r="E217" i="4"/>
  <c r="AQ216" i="4"/>
  <c r="AO216" i="4"/>
  <c r="AM216" i="4"/>
  <c r="AK216" i="4"/>
  <c r="AI216" i="4"/>
  <c r="AG216" i="4"/>
  <c r="AE216" i="4"/>
  <c r="AC216" i="4"/>
  <c r="AA216" i="4"/>
  <c r="Y216" i="4"/>
  <c r="W216" i="4"/>
  <c r="U216" i="4"/>
  <c r="S216" i="4"/>
  <c r="Q216" i="4"/>
  <c r="O216" i="4"/>
  <c r="M216" i="4"/>
  <c r="K216" i="4"/>
  <c r="I216" i="4"/>
  <c r="G216" i="4"/>
  <c r="E216" i="4"/>
  <c r="AQ215" i="4"/>
  <c r="AO215" i="4"/>
  <c r="AM215" i="4"/>
  <c r="AK215" i="4"/>
  <c r="AI215" i="4"/>
  <c r="AG215" i="4"/>
  <c r="AE215" i="4"/>
  <c r="AC215" i="4"/>
  <c r="AA215" i="4"/>
  <c r="Y215" i="4"/>
  <c r="W215" i="4"/>
  <c r="U215" i="4"/>
  <c r="S215" i="4"/>
  <c r="Q215" i="4"/>
  <c r="O215" i="4"/>
  <c r="M215" i="4"/>
  <c r="K215" i="4"/>
  <c r="I215" i="4"/>
  <c r="G215" i="4"/>
  <c r="E215" i="4"/>
  <c r="AQ214" i="4"/>
  <c r="AO214" i="4"/>
  <c r="AM214" i="4"/>
  <c r="AK214" i="4"/>
  <c r="AI214" i="4"/>
  <c r="AG214" i="4"/>
  <c r="AE214" i="4"/>
  <c r="AC214" i="4"/>
  <c r="AA214" i="4"/>
  <c r="Y214" i="4"/>
  <c r="W214" i="4"/>
  <c r="U214" i="4"/>
  <c r="S214" i="4"/>
  <c r="Q214" i="4"/>
  <c r="O214" i="4"/>
  <c r="M214" i="4"/>
  <c r="K214" i="4"/>
  <c r="I214" i="4"/>
  <c r="G214" i="4"/>
  <c r="E214" i="4"/>
  <c r="AQ213" i="4"/>
  <c r="AO213" i="4"/>
  <c r="AM213" i="4"/>
  <c r="AK213" i="4"/>
  <c r="AI213" i="4"/>
  <c r="AG213" i="4"/>
  <c r="AE213" i="4"/>
  <c r="AC213" i="4"/>
  <c r="AA213" i="4"/>
  <c r="Y213" i="4"/>
  <c r="W213" i="4"/>
  <c r="U213" i="4"/>
  <c r="S213" i="4"/>
  <c r="Q213" i="4"/>
  <c r="O213" i="4"/>
  <c r="M213" i="4"/>
  <c r="K213" i="4"/>
  <c r="I213" i="4"/>
  <c r="G213" i="4"/>
  <c r="E213" i="4"/>
  <c r="AQ212" i="4"/>
  <c r="AO212" i="4"/>
  <c r="AM212" i="4"/>
  <c r="AK212" i="4"/>
  <c r="AI212" i="4"/>
  <c r="AG212" i="4"/>
  <c r="AE212" i="4"/>
  <c r="AC212" i="4"/>
  <c r="AA212" i="4"/>
  <c r="Y212" i="4"/>
  <c r="W212" i="4"/>
  <c r="U212" i="4"/>
  <c r="S212" i="4"/>
  <c r="Q212" i="4"/>
  <c r="O212" i="4"/>
  <c r="M212" i="4"/>
  <c r="K212" i="4"/>
  <c r="I212" i="4"/>
  <c r="G212" i="4"/>
  <c r="E212" i="4"/>
  <c r="AQ211" i="4"/>
  <c r="AO211" i="4"/>
  <c r="AM211" i="4"/>
  <c r="AK211" i="4"/>
  <c r="AI211" i="4"/>
  <c r="AG211" i="4"/>
  <c r="AE211" i="4"/>
  <c r="AC211" i="4"/>
  <c r="AA211" i="4"/>
  <c r="Y211" i="4"/>
  <c r="W211" i="4"/>
  <c r="U211" i="4"/>
  <c r="S211" i="4"/>
  <c r="Q211" i="4"/>
  <c r="O211" i="4"/>
  <c r="M211" i="4"/>
  <c r="K211" i="4"/>
  <c r="I211" i="4"/>
  <c r="G211" i="4"/>
  <c r="E211" i="4"/>
  <c r="AQ210" i="4"/>
  <c r="AO210" i="4"/>
  <c r="AM210" i="4"/>
  <c r="AK210" i="4"/>
  <c r="AI210" i="4"/>
  <c r="AG210" i="4"/>
  <c r="AE210" i="4"/>
  <c r="AC210" i="4"/>
  <c r="AA210" i="4"/>
  <c r="Y210" i="4"/>
  <c r="W210" i="4"/>
  <c r="U210" i="4"/>
  <c r="S210" i="4"/>
  <c r="Q210" i="4"/>
  <c r="O210" i="4"/>
  <c r="M210" i="4"/>
  <c r="K210" i="4"/>
  <c r="I210" i="4"/>
  <c r="G210" i="4"/>
  <c r="E210" i="4"/>
  <c r="AQ209" i="4"/>
  <c r="AO209" i="4"/>
  <c r="AM209" i="4"/>
  <c r="AK209" i="4"/>
  <c r="AI209" i="4"/>
  <c r="AG209" i="4"/>
  <c r="AE209" i="4"/>
  <c r="AC209" i="4"/>
  <c r="AA209" i="4"/>
  <c r="Y209" i="4"/>
  <c r="W209" i="4"/>
  <c r="U209" i="4"/>
  <c r="S209" i="4"/>
  <c r="Q209" i="4"/>
  <c r="O209" i="4"/>
  <c r="M209" i="4"/>
  <c r="K209" i="4"/>
  <c r="I209" i="4"/>
  <c r="G209" i="4"/>
  <c r="E209" i="4"/>
  <c r="AQ208" i="4"/>
  <c r="AO208" i="4"/>
  <c r="AM208" i="4"/>
  <c r="AK208" i="4"/>
  <c r="AI208" i="4"/>
  <c r="AG208" i="4"/>
  <c r="AE208" i="4"/>
  <c r="AC208" i="4"/>
  <c r="AA208" i="4"/>
  <c r="Y208" i="4"/>
  <c r="W208" i="4"/>
  <c r="U208" i="4"/>
  <c r="S208" i="4"/>
  <c r="Q208" i="4"/>
  <c r="O208" i="4"/>
  <c r="M208" i="4"/>
  <c r="K208" i="4"/>
  <c r="I208" i="4"/>
  <c r="G208" i="4"/>
  <c r="E208" i="4"/>
  <c r="AQ207" i="4"/>
  <c r="AO207" i="4"/>
  <c r="AM207" i="4"/>
  <c r="AK207" i="4"/>
  <c r="AI207" i="4"/>
  <c r="AG207" i="4"/>
  <c r="AE207" i="4"/>
  <c r="AC207" i="4"/>
  <c r="AA207" i="4"/>
  <c r="Y207" i="4"/>
  <c r="W207" i="4"/>
  <c r="U207" i="4"/>
  <c r="S207" i="4"/>
  <c r="Q207" i="4"/>
  <c r="O207" i="4"/>
  <c r="M207" i="4"/>
  <c r="K207" i="4"/>
  <c r="I207" i="4"/>
  <c r="G207" i="4"/>
  <c r="E207" i="4"/>
  <c r="AQ206" i="4"/>
  <c r="AO206" i="4"/>
  <c r="AM206" i="4"/>
  <c r="AK206" i="4"/>
  <c r="AI206" i="4"/>
  <c r="AG206" i="4"/>
  <c r="AE206" i="4"/>
  <c r="AC206" i="4"/>
  <c r="AA206" i="4"/>
  <c r="Y206" i="4"/>
  <c r="W206" i="4"/>
  <c r="U206" i="4"/>
  <c r="S206" i="4"/>
  <c r="Q206" i="4"/>
  <c r="O206" i="4"/>
  <c r="M206" i="4"/>
  <c r="K206" i="4"/>
  <c r="I206" i="4"/>
  <c r="G206" i="4"/>
  <c r="E206" i="4"/>
  <c r="AQ205" i="4"/>
  <c r="AO205" i="4"/>
  <c r="AM205" i="4"/>
  <c r="AK205" i="4"/>
  <c r="AI205" i="4"/>
  <c r="AG205" i="4"/>
  <c r="AE205" i="4"/>
  <c r="AC205" i="4"/>
  <c r="AA205" i="4"/>
  <c r="Y205" i="4"/>
  <c r="W205" i="4"/>
  <c r="U205" i="4"/>
  <c r="S205" i="4"/>
  <c r="Q205" i="4"/>
  <c r="O205" i="4"/>
  <c r="M205" i="4"/>
  <c r="K205" i="4"/>
  <c r="I205" i="4"/>
  <c r="G205" i="4"/>
  <c r="E205" i="4"/>
  <c r="AQ204" i="4"/>
  <c r="AO204" i="4"/>
  <c r="AM204" i="4"/>
  <c r="AK204" i="4"/>
  <c r="AI204" i="4"/>
  <c r="AG204" i="4"/>
  <c r="AE204" i="4"/>
  <c r="AC204" i="4"/>
  <c r="AA204" i="4"/>
  <c r="Y204" i="4"/>
  <c r="W204" i="4"/>
  <c r="U204" i="4"/>
  <c r="S204" i="4"/>
  <c r="Q204" i="4"/>
  <c r="O204" i="4"/>
  <c r="M204" i="4"/>
  <c r="K204" i="4"/>
  <c r="I204" i="4"/>
  <c r="G204" i="4"/>
  <c r="E204" i="4"/>
  <c r="AQ203" i="4"/>
  <c r="AO203" i="4"/>
  <c r="AM203" i="4"/>
  <c r="AK203" i="4"/>
  <c r="AI203" i="4"/>
  <c r="AG203" i="4"/>
  <c r="AE203" i="4"/>
  <c r="AC203" i="4"/>
  <c r="AA203" i="4"/>
  <c r="Y203" i="4"/>
  <c r="W203" i="4"/>
  <c r="U203" i="4"/>
  <c r="S203" i="4"/>
  <c r="Q203" i="4"/>
  <c r="O203" i="4"/>
  <c r="M203" i="4"/>
  <c r="K203" i="4"/>
  <c r="I203" i="4"/>
  <c r="G203" i="4"/>
  <c r="E203" i="4"/>
  <c r="AQ202" i="4"/>
  <c r="AO202" i="4"/>
  <c r="AM202" i="4"/>
  <c r="AK202" i="4"/>
  <c r="AI202" i="4"/>
  <c r="AG202" i="4"/>
  <c r="AE202" i="4"/>
  <c r="AC202" i="4"/>
  <c r="AA202" i="4"/>
  <c r="Y202" i="4"/>
  <c r="W202" i="4"/>
  <c r="U202" i="4"/>
  <c r="S202" i="4"/>
  <c r="Q202" i="4"/>
  <c r="O202" i="4"/>
  <c r="M202" i="4"/>
  <c r="K202" i="4"/>
  <c r="I202" i="4"/>
  <c r="G202" i="4"/>
  <c r="E202" i="4"/>
  <c r="AQ201" i="4"/>
  <c r="AO201" i="4"/>
  <c r="AM201" i="4"/>
  <c r="AK201" i="4"/>
  <c r="AI201" i="4"/>
  <c r="AG201" i="4"/>
  <c r="AE201" i="4"/>
  <c r="AC201" i="4"/>
  <c r="AA201" i="4"/>
  <c r="Y201" i="4"/>
  <c r="W201" i="4"/>
  <c r="U201" i="4"/>
  <c r="S201" i="4"/>
  <c r="Q201" i="4"/>
  <c r="O201" i="4"/>
  <c r="M201" i="4"/>
  <c r="K201" i="4"/>
  <c r="I201" i="4"/>
  <c r="G201" i="4"/>
  <c r="E201" i="4"/>
  <c r="AQ200" i="4"/>
  <c r="AO200" i="4"/>
  <c r="AM200" i="4"/>
  <c r="AK200" i="4"/>
  <c r="AI200" i="4"/>
  <c r="AG200" i="4"/>
  <c r="AE200" i="4"/>
  <c r="AC200" i="4"/>
  <c r="AA200" i="4"/>
  <c r="Y200" i="4"/>
  <c r="W200" i="4"/>
  <c r="U200" i="4"/>
  <c r="S200" i="4"/>
  <c r="Q200" i="4"/>
  <c r="O200" i="4"/>
  <c r="M200" i="4"/>
  <c r="K200" i="4"/>
  <c r="I200" i="4"/>
  <c r="G200" i="4"/>
  <c r="E200" i="4"/>
  <c r="AQ199" i="4"/>
  <c r="AO199" i="4"/>
  <c r="AM199" i="4"/>
  <c r="AK199" i="4"/>
  <c r="AI199" i="4"/>
  <c r="AG199" i="4"/>
  <c r="AE199" i="4"/>
  <c r="AC199" i="4"/>
  <c r="AA199" i="4"/>
  <c r="Y199" i="4"/>
  <c r="W199" i="4"/>
  <c r="U199" i="4"/>
  <c r="S199" i="4"/>
  <c r="Q199" i="4"/>
  <c r="O199" i="4"/>
  <c r="M199" i="4"/>
  <c r="K199" i="4"/>
  <c r="I199" i="4"/>
  <c r="G199" i="4"/>
  <c r="E199" i="4"/>
  <c r="AQ198" i="4"/>
  <c r="AO198" i="4"/>
  <c r="AM198" i="4"/>
  <c r="AK198" i="4"/>
  <c r="AI198" i="4"/>
  <c r="AG198" i="4"/>
  <c r="AE198" i="4"/>
  <c r="AC198" i="4"/>
  <c r="AA198" i="4"/>
  <c r="Y198" i="4"/>
  <c r="W198" i="4"/>
  <c r="U198" i="4"/>
  <c r="S198" i="4"/>
  <c r="Q198" i="4"/>
  <c r="O198" i="4"/>
  <c r="M198" i="4"/>
  <c r="K198" i="4"/>
  <c r="I198" i="4"/>
  <c r="G198" i="4"/>
  <c r="E198" i="4"/>
  <c r="AQ197" i="4"/>
  <c r="AO197" i="4"/>
  <c r="AM197" i="4"/>
  <c r="AK197" i="4"/>
  <c r="AI197" i="4"/>
  <c r="AG197" i="4"/>
  <c r="AE197" i="4"/>
  <c r="AC197" i="4"/>
  <c r="AA197" i="4"/>
  <c r="Y197" i="4"/>
  <c r="W197" i="4"/>
  <c r="U197" i="4"/>
  <c r="S197" i="4"/>
  <c r="Q197" i="4"/>
  <c r="O197" i="4"/>
  <c r="M197" i="4"/>
  <c r="K197" i="4"/>
  <c r="I197" i="4"/>
  <c r="G197" i="4"/>
  <c r="E197" i="4"/>
  <c r="AQ196" i="4"/>
  <c r="AO196" i="4"/>
  <c r="AM196" i="4"/>
  <c r="AK196" i="4"/>
  <c r="AI196" i="4"/>
  <c r="AG196" i="4"/>
  <c r="AE196" i="4"/>
  <c r="AC196" i="4"/>
  <c r="AA196" i="4"/>
  <c r="Y196" i="4"/>
  <c r="W196" i="4"/>
  <c r="U196" i="4"/>
  <c r="S196" i="4"/>
  <c r="Q196" i="4"/>
  <c r="O196" i="4"/>
  <c r="M196" i="4"/>
  <c r="K196" i="4"/>
  <c r="I196" i="4"/>
  <c r="G196" i="4"/>
  <c r="E196" i="4"/>
  <c r="AQ195" i="4"/>
  <c r="AO195" i="4"/>
  <c r="AM195" i="4"/>
  <c r="AK195" i="4"/>
  <c r="AI195" i="4"/>
  <c r="AG195" i="4"/>
  <c r="AE195" i="4"/>
  <c r="AC195" i="4"/>
  <c r="AA195" i="4"/>
  <c r="Y195" i="4"/>
  <c r="W195" i="4"/>
  <c r="U195" i="4"/>
  <c r="S195" i="4"/>
  <c r="Q195" i="4"/>
  <c r="O195" i="4"/>
  <c r="M195" i="4"/>
  <c r="K195" i="4"/>
  <c r="I195" i="4"/>
  <c r="G195" i="4"/>
  <c r="E195" i="4"/>
  <c r="AQ194" i="4"/>
  <c r="AO194" i="4"/>
  <c r="AM194" i="4"/>
  <c r="AK194" i="4"/>
  <c r="AI194" i="4"/>
  <c r="AG194" i="4"/>
  <c r="AE194" i="4"/>
  <c r="AC194" i="4"/>
  <c r="AA194" i="4"/>
  <c r="Y194" i="4"/>
  <c r="W194" i="4"/>
  <c r="U194" i="4"/>
  <c r="S194" i="4"/>
  <c r="Q194" i="4"/>
  <c r="O194" i="4"/>
  <c r="M194" i="4"/>
  <c r="K194" i="4"/>
  <c r="I194" i="4"/>
  <c r="G194" i="4"/>
  <c r="E194" i="4"/>
  <c r="AQ193" i="4"/>
  <c r="AO193" i="4"/>
  <c r="AM193" i="4"/>
  <c r="AK193" i="4"/>
  <c r="AI193" i="4"/>
  <c r="AG193" i="4"/>
  <c r="AE193" i="4"/>
  <c r="AC193" i="4"/>
  <c r="AA193" i="4"/>
  <c r="Y193" i="4"/>
  <c r="W193" i="4"/>
  <c r="U193" i="4"/>
  <c r="S193" i="4"/>
  <c r="Q193" i="4"/>
  <c r="O193" i="4"/>
  <c r="M193" i="4"/>
  <c r="K193" i="4"/>
  <c r="I193" i="4"/>
  <c r="G193" i="4"/>
  <c r="E193" i="4"/>
  <c r="AQ192" i="4"/>
  <c r="AO192" i="4"/>
  <c r="AM192" i="4"/>
  <c r="AK192" i="4"/>
  <c r="AI192" i="4"/>
  <c r="AG192" i="4"/>
  <c r="AE192" i="4"/>
  <c r="AC192" i="4"/>
  <c r="AA192" i="4"/>
  <c r="Y192" i="4"/>
  <c r="W192" i="4"/>
  <c r="U192" i="4"/>
  <c r="S192" i="4"/>
  <c r="Q192" i="4"/>
  <c r="O192" i="4"/>
  <c r="M192" i="4"/>
  <c r="K192" i="4"/>
  <c r="I192" i="4"/>
  <c r="G192" i="4"/>
  <c r="E192" i="4"/>
  <c r="AQ191" i="4"/>
  <c r="AO191" i="4"/>
  <c r="AM191" i="4"/>
  <c r="AK191" i="4"/>
  <c r="AI191" i="4"/>
  <c r="AG191" i="4"/>
  <c r="AE191" i="4"/>
  <c r="AC191" i="4"/>
  <c r="AA191" i="4"/>
  <c r="Y191" i="4"/>
  <c r="W191" i="4"/>
  <c r="U191" i="4"/>
  <c r="S191" i="4"/>
  <c r="Q191" i="4"/>
  <c r="O191" i="4"/>
  <c r="M191" i="4"/>
  <c r="K191" i="4"/>
  <c r="I191" i="4"/>
  <c r="G191" i="4"/>
  <c r="E191" i="4"/>
  <c r="AQ190" i="4"/>
  <c r="AO190" i="4"/>
  <c r="AM190" i="4"/>
  <c r="AK190" i="4"/>
  <c r="AI190" i="4"/>
  <c r="AG190" i="4"/>
  <c r="AE190" i="4"/>
  <c r="AC190" i="4"/>
  <c r="AA190" i="4"/>
  <c r="Y190" i="4"/>
  <c r="W190" i="4"/>
  <c r="U190" i="4"/>
  <c r="S190" i="4"/>
  <c r="Q190" i="4"/>
  <c r="O190" i="4"/>
  <c r="M190" i="4"/>
  <c r="K190" i="4"/>
  <c r="I190" i="4"/>
  <c r="G190" i="4"/>
  <c r="E190" i="4"/>
  <c r="AQ189" i="4"/>
  <c r="AO189" i="4"/>
  <c r="AM189" i="4"/>
  <c r="AK189" i="4"/>
  <c r="AI189" i="4"/>
  <c r="AG189" i="4"/>
  <c r="AE189" i="4"/>
  <c r="AC189" i="4"/>
  <c r="AA189" i="4"/>
  <c r="Y189" i="4"/>
  <c r="W189" i="4"/>
  <c r="U189" i="4"/>
  <c r="S189" i="4"/>
  <c r="Q189" i="4"/>
  <c r="O189" i="4"/>
  <c r="M189" i="4"/>
  <c r="K189" i="4"/>
  <c r="I189" i="4"/>
  <c r="G189" i="4"/>
  <c r="E189" i="4"/>
  <c r="AQ188" i="4"/>
  <c r="AO188" i="4"/>
  <c r="AM188" i="4"/>
  <c r="AK188" i="4"/>
  <c r="AI188" i="4"/>
  <c r="AG188" i="4"/>
  <c r="AE188" i="4"/>
  <c r="AC188" i="4"/>
  <c r="AA188" i="4"/>
  <c r="Y188" i="4"/>
  <c r="W188" i="4"/>
  <c r="U188" i="4"/>
  <c r="S188" i="4"/>
  <c r="Q188" i="4"/>
  <c r="O188" i="4"/>
  <c r="M188" i="4"/>
  <c r="K188" i="4"/>
  <c r="I188" i="4"/>
  <c r="G188" i="4"/>
  <c r="E188" i="4"/>
  <c r="AQ187" i="4"/>
  <c r="AO187" i="4"/>
  <c r="AM187" i="4"/>
  <c r="AK187" i="4"/>
  <c r="AI187" i="4"/>
  <c r="AG187" i="4"/>
  <c r="AE187" i="4"/>
  <c r="AC187" i="4"/>
  <c r="AA187" i="4"/>
  <c r="Y187" i="4"/>
  <c r="W187" i="4"/>
  <c r="U187" i="4"/>
  <c r="S187" i="4"/>
  <c r="Q187" i="4"/>
  <c r="O187" i="4"/>
  <c r="M187" i="4"/>
  <c r="K187" i="4"/>
  <c r="I187" i="4"/>
  <c r="G187" i="4"/>
  <c r="E187" i="4"/>
  <c r="AQ186" i="4"/>
  <c r="AO186" i="4"/>
  <c r="AM186" i="4"/>
  <c r="AK186" i="4"/>
  <c r="AI186" i="4"/>
  <c r="AG186" i="4"/>
  <c r="AE186" i="4"/>
  <c r="AC186" i="4"/>
  <c r="AA186" i="4"/>
  <c r="Y186" i="4"/>
  <c r="W186" i="4"/>
  <c r="U186" i="4"/>
  <c r="S186" i="4"/>
  <c r="Q186" i="4"/>
  <c r="O186" i="4"/>
  <c r="M186" i="4"/>
  <c r="K186" i="4"/>
  <c r="I186" i="4"/>
  <c r="G186" i="4"/>
  <c r="E186" i="4"/>
  <c r="AQ185" i="4"/>
  <c r="AO185" i="4"/>
  <c r="AM185" i="4"/>
  <c r="AK185" i="4"/>
  <c r="AI185" i="4"/>
  <c r="AG185" i="4"/>
  <c r="AE185" i="4"/>
  <c r="AC185" i="4"/>
  <c r="AA185" i="4"/>
  <c r="Y185" i="4"/>
  <c r="W185" i="4"/>
  <c r="U185" i="4"/>
  <c r="S185" i="4"/>
  <c r="Q185" i="4"/>
  <c r="O185" i="4"/>
  <c r="M185" i="4"/>
  <c r="K185" i="4"/>
  <c r="I185" i="4"/>
  <c r="G185" i="4"/>
  <c r="E185" i="4"/>
  <c r="AQ184" i="4"/>
  <c r="AO184" i="4"/>
  <c r="AM184" i="4"/>
  <c r="AK184" i="4"/>
  <c r="AI184" i="4"/>
  <c r="AG184" i="4"/>
  <c r="AE184" i="4"/>
  <c r="AC184" i="4"/>
  <c r="AA184" i="4"/>
  <c r="Y184" i="4"/>
  <c r="W184" i="4"/>
  <c r="U184" i="4"/>
  <c r="S184" i="4"/>
  <c r="Q184" i="4"/>
  <c r="O184" i="4"/>
  <c r="M184" i="4"/>
  <c r="K184" i="4"/>
  <c r="I184" i="4"/>
  <c r="G184" i="4"/>
  <c r="E184" i="4"/>
  <c r="AQ183" i="4"/>
  <c r="AO183" i="4"/>
  <c r="AM183" i="4"/>
  <c r="AK183" i="4"/>
  <c r="AI183" i="4"/>
  <c r="AG183" i="4"/>
  <c r="AE183" i="4"/>
  <c r="AC183" i="4"/>
  <c r="AA183" i="4"/>
  <c r="Y183" i="4"/>
  <c r="W183" i="4"/>
  <c r="U183" i="4"/>
  <c r="S183" i="4"/>
  <c r="Q183" i="4"/>
  <c r="O183" i="4"/>
  <c r="M183" i="4"/>
  <c r="K183" i="4"/>
  <c r="I183" i="4"/>
  <c r="G183" i="4"/>
  <c r="E183" i="4"/>
  <c r="AQ182" i="4"/>
  <c r="AO182" i="4"/>
  <c r="AM182" i="4"/>
  <c r="AK182" i="4"/>
  <c r="AI182" i="4"/>
  <c r="AG182" i="4"/>
  <c r="AE182" i="4"/>
  <c r="AC182" i="4"/>
  <c r="AA182" i="4"/>
  <c r="Y182" i="4"/>
  <c r="W182" i="4"/>
  <c r="U182" i="4"/>
  <c r="S182" i="4"/>
  <c r="Q182" i="4"/>
  <c r="O182" i="4"/>
  <c r="M182" i="4"/>
  <c r="K182" i="4"/>
  <c r="I182" i="4"/>
  <c r="G182" i="4"/>
  <c r="E182" i="4"/>
  <c r="AQ181" i="4"/>
  <c r="AO181" i="4"/>
  <c r="AM181" i="4"/>
  <c r="AK181" i="4"/>
  <c r="AI181" i="4"/>
  <c r="AG181" i="4"/>
  <c r="AE181" i="4"/>
  <c r="AC181" i="4"/>
  <c r="AA181" i="4"/>
  <c r="Y181" i="4"/>
  <c r="W181" i="4"/>
  <c r="U181" i="4"/>
  <c r="S181" i="4"/>
  <c r="Q181" i="4"/>
  <c r="O181" i="4"/>
  <c r="M181" i="4"/>
  <c r="K181" i="4"/>
  <c r="I181" i="4"/>
  <c r="G181" i="4"/>
  <c r="E181" i="4"/>
  <c r="AQ180" i="4"/>
  <c r="AO180" i="4"/>
  <c r="AM180" i="4"/>
  <c r="AK180" i="4"/>
  <c r="AI180" i="4"/>
  <c r="AG180" i="4"/>
  <c r="AE180" i="4"/>
  <c r="AC180" i="4"/>
  <c r="AA180" i="4"/>
  <c r="Y180" i="4"/>
  <c r="W180" i="4"/>
  <c r="U180" i="4"/>
  <c r="S180" i="4"/>
  <c r="Q180" i="4"/>
  <c r="O180" i="4"/>
  <c r="M180" i="4"/>
  <c r="K180" i="4"/>
  <c r="I180" i="4"/>
  <c r="G180" i="4"/>
  <c r="E180" i="4"/>
  <c r="AQ179" i="4"/>
  <c r="AO179" i="4"/>
  <c r="AM179" i="4"/>
  <c r="AK179" i="4"/>
  <c r="AI179" i="4"/>
  <c r="AG179" i="4"/>
  <c r="AE179" i="4"/>
  <c r="AC179" i="4"/>
  <c r="AA179" i="4"/>
  <c r="Y179" i="4"/>
  <c r="W179" i="4"/>
  <c r="U179" i="4"/>
  <c r="S179" i="4"/>
  <c r="Q179" i="4"/>
  <c r="O179" i="4"/>
  <c r="M179" i="4"/>
  <c r="K179" i="4"/>
  <c r="I179" i="4"/>
  <c r="G179" i="4"/>
  <c r="E179" i="4"/>
  <c r="AQ178" i="4"/>
  <c r="AO178" i="4"/>
  <c r="AM178" i="4"/>
  <c r="AK178" i="4"/>
  <c r="AI178" i="4"/>
  <c r="AG178" i="4"/>
  <c r="AE178" i="4"/>
  <c r="AC178" i="4"/>
  <c r="AA178" i="4"/>
  <c r="Y178" i="4"/>
  <c r="W178" i="4"/>
  <c r="U178" i="4"/>
  <c r="S178" i="4"/>
  <c r="Q178" i="4"/>
  <c r="O178" i="4"/>
  <c r="M178" i="4"/>
  <c r="K178" i="4"/>
  <c r="I178" i="4"/>
  <c r="G178" i="4"/>
  <c r="E178" i="4"/>
  <c r="AQ177" i="4"/>
  <c r="AO177" i="4"/>
  <c r="AM177" i="4"/>
  <c r="AK177" i="4"/>
  <c r="AI177" i="4"/>
  <c r="AG177" i="4"/>
  <c r="AE177" i="4"/>
  <c r="AC177" i="4"/>
  <c r="AA177" i="4"/>
  <c r="Y177" i="4"/>
  <c r="W177" i="4"/>
  <c r="U177" i="4"/>
  <c r="S177" i="4"/>
  <c r="Q177" i="4"/>
  <c r="O177" i="4"/>
  <c r="M177" i="4"/>
  <c r="K177" i="4"/>
  <c r="I177" i="4"/>
  <c r="G177" i="4"/>
  <c r="E177" i="4"/>
  <c r="AQ176" i="4"/>
  <c r="AO176" i="4"/>
  <c r="AM176" i="4"/>
  <c r="AK176" i="4"/>
  <c r="AI176" i="4"/>
  <c r="AG176" i="4"/>
  <c r="AE176" i="4"/>
  <c r="AC176" i="4"/>
  <c r="AA176" i="4"/>
  <c r="Y176" i="4"/>
  <c r="W176" i="4"/>
  <c r="U176" i="4"/>
  <c r="S176" i="4"/>
  <c r="Q176" i="4"/>
  <c r="O176" i="4"/>
  <c r="M176" i="4"/>
  <c r="K176" i="4"/>
  <c r="I176" i="4"/>
  <c r="G176" i="4"/>
  <c r="E176" i="4"/>
  <c r="AQ175" i="4"/>
  <c r="AO175" i="4"/>
  <c r="AM175" i="4"/>
  <c r="AK175" i="4"/>
  <c r="AI175" i="4"/>
  <c r="AG175" i="4"/>
  <c r="AE175" i="4"/>
  <c r="AC175" i="4"/>
  <c r="AA175" i="4"/>
  <c r="Y175" i="4"/>
  <c r="W175" i="4"/>
  <c r="U175" i="4"/>
  <c r="S175" i="4"/>
  <c r="Q175" i="4"/>
  <c r="O175" i="4"/>
  <c r="M175" i="4"/>
  <c r="K175" i="4"/>
  <c r="I175" i="4"/>
  <c r="G175" i="4"/>
  <c r="E175" i="4"/>
  <c r="AQ174" i="4"/>
  <c r="AO174" i="4"/>
  <c r="AM174" i="4"/>
  <c r="AK174" i="4"/>
  <c r="AI174" i="4"/>
  <c r="AG174" i="4"/>
  <c r="AE174" i="4"/>
  <c r="AC174" i="4"/>
  <c r="AA174" i="4"/>
  <c r="Y174" i="4"/>
  <c r="W174" i="4"/>
  <c r="U174" i="4"/>
  <c r="S174" i="4"/>
  <c r="Q174" i="4"/>
  <c r="O174" i="4"/>
  <c r="M174" i="4"/>
  <c r="K174" i="4"/>
  <c r="I174" i="4"/>
  <c r="G174" i="4"/>
  <c r="E174" i="4"/>
  <c r="AQ173" i="4"/>
  <c r="AO173" i="4"/>
  <c r="AM173" i="4"/>
  <c r="AK173" i="4"/>
  <c r="AI173" i="4"/>
  <c r="AG173" i="4"/>
  <c r="AE173" i="4"/>
  <c r="AC173" i="4"/>
  <c r="AA173" i="4"/>
  <c r="Y173" i="4"/>
  <c r="W173" i="4"/>
  <c r="U173" i="4"/>
  <c r="S173" i="4"/>
  <c r="Q173" i="4"/>
  <c r="O173" i="4"/>
  <c r="M173" i="4"/>
  <c r="K173" i="4"/>
  <c r="I173" i="4"/>
  <c r="G173" i="4"/>
  <c r="E173" i="4"/>
  <c r="AQ172" i="4"/>
  <c r="AO172" i="4"/>
  <c r="AM172" i="4"/>
  <c r="AK172" i="4"/>
  <c r="AI172" i="4"/>
  <c r="AG172" i="4"/>
  <c r="AE172" i="4"/>
  <c r="AC172" i="4"/>
  <c r="AA172" i="4"/>
  <c r="Y172" i="4"/>
  <c r="W172" i="4"/>
  <c r="U172" i="4"/>
  <c r="S172" i="4"/>
  <c r="Q172" i="4"/>
  <c r="O172" i="4"/>
  <c r="M172" i="4"/>
  <c r="K172" i="4"/>
  <c r="I172" i="4"/>
  <c r="G172" i="4"/>
  <c r="E172" i="4"/>
  <c r="AQ171" i="4"/>
  <c r="AO171" i="4"/>
  <c r="AM171" i="4"/>
  <c r="AK171" i="4"/>
  <c r="AI171" i="4"/>
  <c r="AG171" i="4"/>
  <c r="AE171" i="4"/>
  <c r="AC171" i="4"/>
  <c r="AA171" i="4"/>
  <c r="Y171" i="4"/>
  <c r="W171" i="4"/>
  <c r="U171" i="4"/>
  <c r="S171" i="4"/>
  <c r="Q171" i="4"/>
  <c r="O171" i="4"/>
  <c r="M171" i="4"/>
  <c r="K171" i="4"/>
  <c r="I171" i="4"/>
  <c r="G171" i="4"/>
  <c r="E171" i="4"/>
  <c r="AQ170" i="4"/>
  <c r="AO170" i="4"/>
  <c r="AM170" i="4"/>
  <c r="AK170" i="4"/>
  <c r="AI170" i="4"/>
  <c r="AG170" i="4"/>
  <c r="AE170" i="4"/>
  <c r="AC170" i="4"/>
  <c r="AA170" i="4"/>
  <c r="Y170" i="4"/>
  <c r="W170" i="4"/>
  <c r="U170" i="4"/>
  <c r="S170" i="4"/>
  <c r="Q170" i="4"/>
  <c r="O170" i="4"/>
  <c r="M170" i="4"/>
  <c r="K170" i="4"/>
  <c r="I170" i="4"/>
  <c r="G170" i="4"/>
  <c r="E170" i="4"/>
  <c r="AQ169" i="4"/>
  <c r="AO169" i="4"/>
  <c r="AM169" i="4"/>
  <c r="AK169" i="4"/>
  <c r="AI169" i="4"/>
  <c r="AG169" i="4"/>
  <c r="AE169" i="4"/>
  <c r="AC169" i="4"/>
  <c r="AA169" i="4"/>
  <c r="Y169" i="4"/>
  <c r="W169" i="4"/>
  <c r="U169" i="4"/>
  <c r="S169" i="4"/>
  <c r="Q169" i="4"/>
  <c r="O169" i="4"/>
  <c r="M169" i="4"/>
  <c r="K169" i="4"/>
  <c r="I169" i="4"/>
  <c r="G169" i="4"/>
  <c r="E169" i="4"/>
  <c r="AQ168" i="4"/>
  <c r="AO168" i="4"/>
  <c r="AM168" i="4"/>
  <c r="AK168" i="4"/>
  <c r="AI168" i="4"/>
  <c r="AG168" i="4"/>
  <c r="AE168" i="4"/>
  <c r="AC168" i="4"/>
  <c r="AA168" i="4"/>
  <c r="Y168" i="4"/>
  <c r="W168" i="4"/>
  <c r="U168" i="4"/>
  <c r="S168" i="4"/>
  <c r="Q168" i="4"/>
  <c r="O168" i="4"/>
  <c r="M168" i="4"/>
  <c r="K168" i="4"/>
  <c r="I168" i="4"/>
  <c r="G168" i="4"/>
  <c r="E168" i="4"/>
  <c r="AQ167" i="4"/>
  <c r="AO167" i="4"/>
  <c r="AM167" i="4"/>
  <c r="AK167" i="4"/>
  <c r="AI167" i="4"/>
  <c r="AG167" i="4"/>
  <c r="AE167" i="4"/>
  <c r="AC167" i="4"/>
  <c r="AA167" i="4"/>
  <c r="Y167" i="4"/>
  <c r="W167" i="4"/>
  <c r="U167" i="4"/>
  <c r="S167" i="4"/>
  <c r="Q167" i="4"/>
  <c r="O167" i="4"/>
  <c r="M167" i="4"/>
  <c r="K167" i="4"/>
  <c r="I167" i="4"/>
  <c r="G167" i="4"/>
  <c r="E167" i="4"/>
  <c r="AQ166" i="4"/>
  <c r="AO166" i="4"/>
  <c r="AM166" i="4"/>
  <c r="AK166" i="4"/>
  <c r="AI166" i="4"/>
  <c r="AG166" i="4"/>
  <c r="AE166" i="4"/>
  <c r="AC166" i="4"/>
  <c r="AA166" i="4"/>
  <c r="Y166" i="4"/>
  <c r="W166" i="4"/>
  <c r="U166" i="4"/>
  <c r="S166" i="4"/>
  <c r="Q166" i="4"/>
  <c r="O166" i="4"/>
  <c r="M166" i="4"/>
  <c r="K166" i="4"/>
  <c r="I166" i="4"/>
  <c r="G166" i="4"/>
  <c r="E166" i="4"/>
  <c r="AQ165" i="4"/>
  <c r="AO165" i="4"/>
  <c r="AM165" i="4"/>
  <c r="AK165" i="4"/>
  <c r="AI165" i="4"/>
  <c r="AG165" i="4"/>
  <c r="AE165" i="4"/>
  <c r="AC165" i="4"/>
  <c r="AA165" i="4"/>
  <c r="Y165" i="4"/>
  <c r="W165" i="4"/>
  <c r="U165" i="4"/>
  <c r="S165" i="4"/>
  <c r="Q165" i="4"/>
  <c r="O165" i="4"/>
  <c r="M165" i="4"/>
  <c r="K165" i="4"/>
  <c r="I165" i="4"/>
  <c r="G165" i="4"/>
  <c r="E165" i="4"/>
  <c r="AQ164" i="4"/>
  <c r="AO164" i="4"/>
  <c r="AM164" i="4"/>
  <c r="AK164" i="4"/>
  <c r="AI164" i="4"/>
  <c r="AG164" i="4"/>
  <c r="AE164" i="4"/>
  <c r="AC164" i="4"/>
  <c r="AA164" i="4"/>
  <c r="Y164" i="4"/>
  <c r="W164" i="4"/>
  <c r="U164" i="4"/>
  <c r="S164" i="4"/>
  <c r="Q164" i="4"/>
  <c r="O164" i="4"/>
  <c r="M164" i="4"/>
  <c r="K164" i="4"/>
  <c r="I164" i="4"/>
  <c r="G164" i="4"/>
  <c r="E164" i="4"/>
  <c r="AQ163" i="4"/>
  <c r="AO163" i="4"/>
  <c r="AM163" i="4"/>
  <c r="AK163" i="4"/>
  <c r="AI163" i="4"/>
  <c r="AG163" i="4"/>
  <c r="AE163" i="4"/>
  <c r="AC163" i="4"/>
  <c r="AA163" i="4"/>
  <c r="Y163" i="4"/>
  <c r="W163" i="4"/>
  <c r="U163" i="4"/>
  <c r="S163" i="4"/>
  <c r="Q163" i="4"/>
  <c r="O163" i="4"/>
  <c r="M163" i="4"/>
  <c r="K163" i="4"/>
  <c r="I163" i="4"/>
  <c r="G163" i="4"/>
  <c r="E163" i="4"/>
  <c r="AQ162" i="4"/>
  <c r="AO162" i="4"/>
  <c r="AM162" i="4"/>
  <c r="AK162" i="4"/>
  <c r="AI162" i="4"/>
  <c r="AG162" i="4"/>
  <c r="AE162" i="4"/>
  <c r="AC162" i="4"/>
  <c r="AA162" i="4"/>
  <c r="Y162" i="4"/>
  <c r="W162" i="4"/>
  <c r="U162" i="4"/>
  <c r="S162" i="4"/>
  <c r="Q162" i="4"/>
  <c r="O162" i="4"/>
  <c r="M162" i="4"/>
  <c r="K162" i="4"/>
  <c r="I162" i="4"/>
  <c r="G162" i="4"/>
  <c r="E162" i="4"/>
  <c r="AQ161" i="4"/>
  <c r="AO161" i="4"/>
  <c r="AM161" i="4"/>
  <c r="AK161" i="4"/>
  <c r="AI161" i="4"/>
  <c r="AG161" i="4"/>
  <c r="AE161" i="4"/>
  <c r="AC161" i="4"/>
  <c r="AA161" i="4"/>
  <c r="Y161" i="4"/>
  <c r="W161" i="4"/>
  <c r="U161" i="4"/>
  <c r="S161" i="4"/>
  <c r="Q161" i="4"/>
  <c r="O161" i="4"/>
  <c r="M161" i="4"/>
  <c r="K161" i="4"/>
  <c r="I161" i="4"/>
  <c r="G161" i="4"/>
  <c r="E161" i="4"/>
  <c r="AQ160" i="4"/>
  <c r="AO160" i="4"/>
  <c r="AM160" i="4"/>
  <c r="AK160" i="4"/>
  <c r="AI160" i="4"/>
  <c r="AG160" i="4"/>
  <c r="AE160" i="4"/>
  <c r="AC160" i="4"/>
  <c r="AA160" i="4"/>
  <c r="Y160" i="4"/>
  <c r="W160" i="4"/>
  <c r="U160" i="4"/>
  <c r="S160" i="4"/>
  <c r="Q160" i="4"/>
  <c r="O160" i="4"/>
  <c r="M160" i="4"/>
  <c r="K160" i="4"/>
  <c r="I160" i="4"/>
  <c r="G160" i="4"/>
  <c r="E160" i="4"/>
  <c r="AQ159" i="4"/>
  <c r="AO159" i="4"/>
  <c r="AM159" i="4"/>
  <c r="AK159" i="4"/>
  <c r="AI159" i="4"/>
  <c r="AG159" i="4"/>
  <c r="AE159" i="4"/>
  <c r="AC159" i="4"/>
  <c r="AA159" i="4"/>
  <c r="Y159" i="4"/>
  <c r="W159" i="4"/>
  <c r="U159" i="4"/>
  <c r="S159" i="4"/>
  <c r="Q159" i="4"/>
  <c r="O159" i="4"/>
  <c r="M159" i="4"/>
  <c r="K159" i="4"/>
  <c r="I159" i="4"/>
  <c r="G159" i="4"/>
  <c r="E159" i="4"/>
  <c r="AQ158" i="4"/>
  <c r="AO158" i="4"/>
  <c r="AM158" i="4"/>
  <c r="AK158" i="4"/>
  <c r="AI158" i="4"/>
  <c r="AG158" i="4"/>
  <c r="AE158" i="4"/>
  <c r="AC158" i="4"/>
  <c r="AA158" i="4"/>
  <c r="Y158" i="4"/>
  <c r="W158" i="4"/>
  <c r="U158" i="4"/>
  <c r="S158" i="4"/>
  <c r="Q158" i="4"/>
  <c r="O158" i="4"/>
  <c r="M158" i="4"/>
  <c r="K158" i="4"/>
  <c r="I158" i="4"/>
  <c r="G158" i="4"/>
  <c r="E158" i="4"/>
  <c r="AQ157" i="4"/>
  <c r="AO157" i="4"/>
  <c r="AM157" i="4"/>
  <c r="AK157" i="4"/>
  <c r="AI157" i="4"/>
  <c r="AG157" i="4"/>
  <c r="AE157" i="4"/>
  <c r="AC157" i="4"/>
  <c r="AA157" i="4"/>
  <c r="Y157" i="4"/>
  <c r="W157" i="4"/>
  <c r="U157" i="4"/>
  <c r="S157" i="4"/>
  <c r="Q157" i="4"/>
  <c r="O157" i="4"/>
  <c r="M157" i="4"/>
  <c r="K157" i="4"/>
  <c r="I157" i="4"/>
  <c r="G157" i="4"/>
  <c r="E157" i="4"/>
  <c r="AQ156" i="4"/>
  <c r="AO156" i="4"/>
  <c r="AM156" i="4"/>
  <c r="AK156" i="4"/>
  <c r="AI156" i="4"/>
  <c r="AG156" i="4"/>
  <c r="AE156" i="4"/>
  <c r="AC156" i="4"/>
  <c r="AA156" i="4"/>
  <c r="Y156" i="4"/>
  <c r="W156" i="4"/>
  <c r="U156" i="4"/>
  <c r="S156" i="4"/>
  <c r="Q156" i="4"/>
  <c r="O156" i="4"/>
  <c r="M156" i="4"/>
  <c r="K156" i="4"/>
  <c r="I156" i="4"/>
  <c r="G156" i="4"/>
  <c r="E156" i="4"/>
  <c r="AQ155" i="4"/>
  <c r="AO155" i="4"/>
  <c r="AM155" i="4"/>
  <c r="AK155" i="4"/>
  <c r="AI155" i="4"/>
  <c r="AG155" i="4"/>
  <c r="AE155" i="4"/>
  <c r="AC155" i="4"/>
  <c r="AA155" i="4"/>
  <c r="Y155" i="4"/>
  <c r="W155" i="4"/>
  <c r="U155" i="4"/>
  <c r="S155" i="4"/>
  <c r="Q155" i="4"/>
  <c r="O155" i="4"/>
  <c r="M155" i="4"/>
  <c r="K155" i="4"/>
  <c r="I155" i="4"/>
  <c r="G155" i="4"/>
  <c r="E155" i="4"/>
  <c r="AQ154" i="4"/>
  <c r="AO154" i="4"/>
  <c r="AM154" i="4"/>
  <c r="AK154" i="4"/>
  <c r="AI154" i="4"/>
  <c r="AG154" i="4"/>
  <c r="AE154" i="4"/>
  <c r="AC154" i="4"/>
  <c r="AA154" i="4"/>
  <c r="Y154" i="4"/>
  <c r="W154" i="4"/>
  <c r="U154" i="4"/>
  <c r="S154" i="4"/>
  <c r="Q154" i="4"/>
  <c r="O154" i="4"/>
  <c r="M154" i="4"/>
  <c r="K154" i="4"/>
  <c r="I154" i="4"/>
  <c r="G154" i="4"/>
  <c r="E154" i="4"/>
  <c r="AQ153" i="4"/>
  <c r="AO153" i="4"/>
  <c r="AM153" i="4"/>
  <c r="AK153" i="4"/>
  <c r="AI153" i="4"/>
  <c r="AG153" i="4"/>
  <c r="AE153" i="4"/>
  <c r="AC153" i="4"/>
  <c r="AA153" i="4"/>
  <c r="Y153" i="4"/>
  <c r="W153" i="4"/>
  <c r="U153" i="4"/>
  <c r="S153" i="4"/>
  <c r="Q153" i="4"/>
  <c r="O153" i="4"/>
  <c r="M153" i="4"/>
  <c r="K153" i="4"/>
  <c r="I153" i="4"/>
  <c r="G153" i="4"/>
  <c r="E153" i="4"/>
  <c r="AQ152" i="4"/>
  <c r="AO152" i="4"/>
  <c r="AM152" i="4"/>
  <c r="AK152" i="4"/>
  <c r="AI152" i="4"/>
  <c r="AG152" i="4"/>
  <c r="AE152" i="4"/>
  <c r="AC152" i="4"/>
  <c r="AA152" i="4"/>
  <c r="Y152" i="4"/>
  <c r="W152" i="4"/>
  <c r="U152" i="4"/>
  <c r="S152" i="4"/>
  <c r="Q152" i="4"/>
  <c r="O152" i="4"/>
  <c r="M152" i="4"/>
  <c r="K152" i="4"/>
  <c r="I152" i="4"/>
  <c r="G152" i="4"/>
  <c r="E152" i="4"/>
  <c r="AQ151" i="4"/>
  <c r="AO151" i="4"/>
  <c r="AM151" i="4"/>
  <c r="AK151" i="4"/>
  <c r="AI151" i="4"/>
  <c r="AG151" i="4"/>
  <c r="AE151" i="4"/>
  <c r="AC151" i="4"/>
  <c r="AA151" i="4"/>
  <c r="Y151" i="4"/>
  <c r="W151" i="4"/>
  <c r="U151" i="4"/>
  <c r="S151" i="4"/>
  <c r="Q151" i="4"/>
  <c r="O151" i="4"/>
  <c r="M151" i="4"/>
  <c r="K151" i="4"/>
  <c r="I151" i="4"/>
  <c r="G151" i="4"/>
  <c r="E151" i="4"/>
  <c r="AQ150" i="4"/>
  <c r="AO150" i="4"/>
  <c r="AM150" i="4"/>
  <c r="AK150" i="4"/>
  <c r="AI150" i="4"/>
  <c r="AG150" i="4"/>
  <c r="AE150" i="4"/>
  <c r="AC150" i="4"/>
  <c r="AA150" i="4"/>
  <c r="Y150" i="4"/>
  <c r="W150" i="4"/>
  <c r="U150" i="4"/>
  <c r="S150" i="4"/>
  <c r="Q150" i="4"/>
  <c r="O150" i="4"/>
  <c r="M150" i="4"/>
  <c r="K150" i="4"/>
  <c r="I150" i="4"/>
  <c r="G150" i="4"/>
  <c r="E150" i="4"/>
  <c r="AQ149" i="4"/>
  <c r="AO149" i="4"/>
  <c r="AM149" i="4"/>
  <c r="AK149" i="4"/>
  <c r="AI149" i="4"/>
  <c r="AG149" i="4"/>
  <c r="AE149" i="4"/>
  <c r="AC149" i="4"/>
  <c r="AA149" i="4"/>
  <c r="Y149" i="4"/>
  <c r="W149" i="4"/>
  <c r="U149" i="4"/>
  <c r="S149" i="4"/>
  <c r="Q149" i="4"/>
  <c r="O149" i="4"/>
  <c r="M149" i="4"/>
  <c r="K149" i="4"/>
  <c r="I149" i="4"/>
  <c r="G149" i="4"/>
  <c r="E149" i="4"/>
  <c r="AQ148" i="4"/>
  <c r="AO148" i="4"/>
  <c r="AM148" i="4"/>
  <c r="AK148" i="4"/>
  <c r="AI148" i="4"/>
  <c r="AG148" i="4"/>
  <c r="AE148" i="4"/>
  <c r="AC148" i="4"/>
  <c r="AA148" i="4"/>
  <c r="Y148" i="4"/>
  <c r="W148" i="4"/>
  <c r="U148" i="4"/>
  <c r="S148" i="4"/>
  <c r="Q148" i="4"/>
  <c r="O148" i="4"/>
  <c r="M148" i="4"/>
  <c r="K148" i="4"/>
  <c r="I148" i="4"/>
  <c r="G148" i="4"/>
  <c r="E148" i="4"/>
  <c r="AQ147" i="4"/>
  <c r="AO147" i="4"/>
  <c r="AM147" i="4"/>
  <c r="AK147" i="4"/>
  <c r="AI147" i="4"/>
  <c r="AG147" i="4"/>
  <c r="AE147" i="4"/>
  <c r="AC147" i="4"/>
  <c r="AA147" i="4"/>
  <c r="Y147" i="4"/>
  <c r="W147" i="4"/>
  <c r="U147" i="4"/>
  <c r="S147" i="4"/>
  <c r="Q147" i="4"/>
  <c r="O147" i="4"/>
  <c r="M147" i="4"/>
  <c r="K147" i="4"/>
  <c r="I147" i="4"/>
  <c r="G147" i="4"/>
  <c r="E147" i="4"/>
  <c r="AQ146" i="4"/>
  <c r="AO146" i="4"/>
  <c r="AM146" i="4"/>
  <c r="AK146" i="4"/>
  <c r="AI146" i="4"/>
  <c r="AG146" i="4"/>
  <c r="AE146" i="4"/>
  <c r="AC146" i="4"/>
  <c r="AA146" i="4"/>
  <c r="Y146" i="4"/>
  <c r="W146" i="4"/>
  <c r="U146" i="4"/>
  <c r="S146" i="4"/>
  <c r="Q146" i="4"/>
  <c r="O146" i="4"/>
  <c r="M146" i="4"/>
  <c r="K146" i="4"/>
  <c r="I146" i="4"/>
  <c r="G146" i="4"/>
  <c r="E146" i="4"/>
  <c r="AQ145" i="4"/>
  <c r="AO145" i="4"/>
  <c r="AM145" i="4"/>
  <c r="AK145" i="4"/>
  <c r="AI145" i="4"/>
  <c r="AG145" i="4"/>
  <c r="AE145" i="4"/>
  <c r="AC145" i="4"/>
  <c r="AA145" i="4"/>
  <c r="Y145" i="4"/>
  <c r="W145" i="4"/>
  <c r="U145" i="4"/>
  <c r="S145" i="4"/>
  <c r="Q145" i="4"/>
  <c r="O145" i="4"/>
  <c r="M145" i="4"/>
  <c r="K145" i="4"/>
  <c r="I145" i="4"/>
  <c r="G145" i="4"/>
  <c r="E145" i="4"/>
  <c r="AQ144" i="4"/>
  <c r="AO144" i="4"/>
  <c r="AM144" i="4"/>
  <c r="AK144" i="4"/>
  <c r="AI144" i="4"/>
  <c r="AG144" i="4"/>
  <c r="AE144" i="4"/>
  <c r="AC144" i="4"/>
  <c r="AA144" i="4"/>
  <c r="Y144" i="4"/>
  <c r="W144" i="4"/>
  <c r="U144" i="4"/>
  <c r="S144" i="4"/>
  <c r="Q144" i="4"/>
  <c r="O144" i="4"/>
  <c r="M144" i="4"/>
  <c r="K144" i="4"/>
  <c r="I144" i="4"/>
  <c r="G144" i="4"/>
  <c r="E144" i="4"/>
  <c r="AQ143" i="4"/>
  <c r="AO143" i="4"/>
  <c r="AM143" i="4"/>
  <c r="AK143" i="4"/>
  <c r="AI143" i="4"/>
  <c r="AG143" i="4"/>
  <c r="AE143" i="4"/>
  <c r="AC143" i="4"/>
  <c r="AA143" i="4"/>
  <c r="Y143" i="4"/>
  <c r="W143" i="4"/>
  <c r="U143" i="4"/>
  <c r="S143" i="4"/>
  <c r="Q143" i="4"/>
  <c r="O143" i="4"/>
  <c r="M143" i="4"/>
  <c r="K143" i="4"/>
  <c r="I143" i="4"/>
  <c r="G143" i="4"/>
  <c r="E143" i="4"/>
  <c r="AQ142" i="4"/>
  <c r="AO142" i="4"/>
  <c r="AM142" i="4"/>
  <c r="AK142" i="4"/>
  <c r="AI142" i="4"/>
  <c r="AG142" i="4"/>
  <c r="AE142" i="4"/>
  <c r="AC142" i="4"/>
  <c r="AA142" i="4"/>
  <c r="Y142" i="4"/>
  <c r="W142" i="4"/>
  <c r="U142" i="4"/>
  <c r="S142" i="4"/>
  <c r="Q142" i="4"/>
  <c r="O142" i="4"/>
  <c r="M142" i="4"/>
  <c r="K142" i="4"/>
  <c r="I142" i="4"/>
  <c r="G142" i="4"/>
  <c r="E142" i="4"/>
  <c r="AQ141" i="4"/>
  <c r="AO141" i="4"/>
  <c r="AM141" i="4"/>
  <c r="AK141" i="4"/>
  <c r="AI141" i="4"/>
  <c r="AG141" i="4"/>
  <c r="AE141" i="4"/>
  <c r="AC141" i="4"/>
  <c r="AA141" i="4"/>
  <c r="Y141" i="4"/>
  <c r="W141" i="4"/>
  <c r="U141" i="4"/>
  <c r="S141" i="4"/>
  <c r="Q141" i="4"/>
  <c r="O141" i="4"/>
  <c r="M141" i="4"/>
  <c r="K141" i="4"/>
  <c r="I141" i="4"/>
  <c r="G141" i="4"/>
  <c r="E141" i="4"/>
  <c r="AQ140" i="4"/>
  <c r="AO140" i="4"/>
  <c r="AM140" i="4"/>
  <c r="AK140" i="4"/>
  <c r="AI140" i="4"/>
  <c r="AG140" i="4"/>
  <c r="AE140" i="4"/>
  <c r="AC140" i="4"/>
  <c r="AA140" i="4"/>
  <c r="Y140" i="4"/>
  <c r="W140" i="4"/>
  <c r="U140" i="4"/>
  <c r="S140" i="4"/>
  <c r="Q140" i="4"/>
  <c r="O140" i="4"/>
  <c r="M140" i="4"/>
  <c r="K140" i="4"/>
  <c r="I140" i="4"/>
  <c r="G140" i="4"/>
  <c r="E140" i="4"/>
  <c r="AQ139" i="4"/>
  <c r="AO139" i="4"/>
  <c r="AM139" i="4"/>
  <c r="AK139" i="4"/>
  <c r="AI139" i="4"/>
  <c r="AG139" i="4"/>
  <c r="AE139" i="4"/>
  <c r="AC139" i="4"/>
  <c r="AA139" i="4"/>
  <c r="Y139" i="4"/>
  <c r="W139" i="4"/>
  <c r="U139" i="4"/>
  <c r="S139" i="4"/>
  <c r="Q139" i="4"/>
  <c r="O139" i="4"/>
  <c r="M139" i="4"/>
  <c r="K139" i="4"/>
  <c r="I139" i="4"/>
  <c r="G139" i="4"/>
  <c r="E139" i="4"/>
  <c r="AQ138" i="4"/>
  <c r="AO138" i="4"/>
  <c r="AM138" i="4"/>
  <c r="AK138" i="4"/>
  <c r="AI138" i="4"/>
  <c r="AG138" i="4"/>
  <c r="AE138" i="4"/>
  <c r="AC138" i="4"/>
  <c r="AA138" i="4"/>
  <c r="Y138" i="4"/>
  <c r="W138" i="4"/>
  <c r="U138" i="4"/>
  <c r="S138" i="4"/>
  <c r="Q138" i="4"/>
  <c r="O138" i="4"/>
  <c r="M138" i="4"/>
  <c r="K138" i="4"/>
  <c r="I138" i="4"/>
  <c r="G138" i="4"/>
  <c r="E138" i="4"/>
  <c r="AQ137" i="4"/>
  <c r="AO137" i="4"/>
  <c r="AM137" i="4"/>
  <c r="AK137" i="4"/>
  <c r="AI137" i="4"/>
  <c r="AG137" i="4"/>
  <c r="AE137" i="4"/>
  <c r="AC137" i="4"/>
  <c r="AA137" i="4"/>
  <c r="Y137" i="4"/>
  <c r="W137" i="4"/>
  <c r="U137" i="4"/>
  <c r="S137" i="4"/>
  <c r="Q137" i="4"/>
  <c r="O137" i="4"/>
  <c r="M137" i="4"/>
  <c r="K137" i="4"/>
  <c r="I137" i="4"/>
  <c r="G137" i="4"/>
  <c r="E137" i="4"/>
  <c r="AQ136" i="4"/>
  <c r="AO136" i="4"/>
  <c r="AM136" i="4"/>
  <c r="AK136" i="4"/>
  <c r="AI136" i="4"/>
  <c r="AG136" i="4"/>
  <c r="AE136" i="4"/>
  <c r="AC136" i="4"/>
  <c r="AA136" i="4"/>
  <c r="Y136" i="4"/>
  <c r="W136" i="4"/>
  <c r="U136" i="4"/>
  <c r="S136" i="4"/>
  <c r="Q136" i="4"/>
  <c r="O136" i="4"/>
  <c r="M136" i="4"/>
  <c r="K136" i="4"/>
  <c r="I136" i="4"/>
  <c r="G136" i="4"/>
  <c r="E136" i="4"/>
  <c r="AQ135" i="4"/>
  <c r="AO135" i="4"/>
  <c r="AM135" i="4"/>
  <c r="AK135" i="4"/>
  <c r="AI135" i="4"/>
  <c r="AG135" i="4"/>
  <c r="AE135" i="4"/>
  <c r="AC135" i="4"/>
  <c r="AA135" i="4"/>
  <c r="Y135" i="4"/>
  <c r="W135" i="4"/>
  <c r="U135" i="4"/>
  <c r="S135" i="4"/>
  <c r="Q135" i="4"/>
  <c r="O135" i="4"/>
  <c r="M135" i="4"/>
  <c r="K135" i="4"/>
  <c r="I135" i="4"/>
  <c r="G135" i="4"/>
  <c r="E135" i="4"/>
  <c r="AQ134" i="4"/>
  <c r="AO134" i="4"/>
  <c r="AM134" i="4"/>
  <c r="AK134" i="4"/>
  <c r="AI134" i="4"/>
  <c r="AG134" i="4"/>
  <c r="AE134" i="4"/>
  <c r="AC134" i="4"/>
  <c r="AA134" i="4"/>
  <c r="Y134" i="4"/>
  <c r="W134" i="4"/>
  <c r="U134" i="4"/>
  <c r="S134" i="4"/>
  <c r="Q134" i="4"/>
  <c r="O134" i="4"/>
  <c r="M134" i="4"/>
  <c r="K134" i="4"/>
  <c r="I134" i="4"/>
  <c r="G134" i="4"/>
  <c r="E134" i="4"/>
  <c r="AQ133" i="4"/>
  <c r="AO133" i="4"/>
  <c r="AM133" i="4"/>
  <c r="AK133" i="4"/>
  <c r="AI133" i="4"/>
  <c r="AG133" i="4"/>
  <c r="AE133" i="4"/>
  <c r="AC133" i="4"/>
  <c r="AA133" i="4"/>
  <c r="Y133" i="4"/>
  <c r="W133" i="4"/>
  <c r="U133" i="4"/>
  <c r="S133" i="4"/>
  <c r="Q133" i="4"/>
  <c r="O133" i="4"/>
  <c r="M133" i="4"/>
  <c r="K133" i="4"/>
  <c r="I133" i="4"/>
  <c r="G133" i="4"/>
  <c r="E133" i="4"/>
  <c r="AQ132" i="4"/>
  <c r="AO132" i="4"/>
  <c r="AM132" i="4"/>
  <c r="AK132" i="4"/>
  <c r="AI132" i="4"/>
  <c r="AG132" i="4"/>
  <c r="AE132" i="4"/>
  <c r="AC132" i="4"/>
  <c r="AA132" i="4"/>
  <c r="Y132" i="4"/>
  <c r="W132" i="4"/>
  <c r="U132" i="4"/>
  <c r="S132" i="4"/>
  <c r="Q132" i="4"/>
  <c r="O132" i="4"/>
  <c r="M132" i="4"/>
  <c r="K132" i="4"/>
  <c r="I132" i="4"/>
  <c r="G132" i="4"/>
  <c r="E132" i="4"/>
  <c r="AQ131" i="4"/>
  <c r="AO131" i="4"/>
  <c r="AM131" i="4"/>
  <c r="AK131" i="4"/>
  <c r="AI131" i="4"/>
  <c r="AG131" i="4"/>
  <c r="AE131" i="4"/>
  <c r="AC131" i="4"/>
  <c r="AA131" i="4"/>
  <c r="Y131" i="4"/>
  <c r="W131" i="4"/>
  <c r="U131" i="4"/>
  <c r="S131" i="4"/>
  <c r="Q131" i="4"/>
  <c r="O131" i="4"/>
  <c r="M131" i="4"/>
  <c r="K131" i="4"/>
  <c r="I131" i="4"/>
  <c r="G131" i="4"/>
  <c r="E131" i="4"/>
  <c r="AQ130" i="4"/>
  <c r="AO130" i="4"/>
  <c r="AM130" i="4"/>
  <c r="AK130" i="4"/>
  <c r="AI130" i="4"/>
  <c r="AG130" i="4"/>
  <c r="AE130" i="4"/>
  <c r="AC130" i="4"/>
  <c r="AA130" i="4"/>
  <c r="Y130" i="4"/>
  <c r="W130" i="4"/>
  <c r="U130" i="4"/>
  <c r="S130" i="4"/>
  <c r="Q130" i="4"/>
  <c r="O130" i="4"/>
  <c r="M130" i="4"/>
  <c r="K130" i="4"/>
  <c r="I130" i="4"/>
  <c r="G130" i="4"/>
  <c r="E130" i="4"/>
  <c r="AQ129" i="4"/>
  <c r="AO129" i="4"/>
  <c r="AM129" i="4"/>
  <c r="AK129" i="4"/>
  <c r="AI129" i="4"/>
  <c r="AG129" i="4"/>
  <c r="AE129" i="4"/>
  <c r="AC129" i="4"/>
  <c r="AA129" i="4"/>
  <c r="Y129" i="4"/>
  <c r="W129" i="4"/>
  <c r="U129" i="4"/>
  <c r="S129" i="4"/>
  <c r="Q129" i="4"/>
  <c r="O129" i="4"/>
  <c r="M129" i="4"/>
  <c r="K129" i="4"/>
  <c r="I129" i="4"/>
  <c r="G129" i="4"/>
  <c r="E129" i="4"/>
  <c r="AQ128" i="4"/>
  <c r="AO128" i="4"/>
  <c r="AM128" i="4"/>
  <c r="AK128" i="4"/>
  <c r="AI128" i="4"/>
  <c r="AG128" i="4"/>
  <c r="AE128" i="4"/>
  <c r="AC128" i="4"/>
  <c r="AA128" i="4"/>
  <c r="Y128" i="4"/>
  <c r="W128" i="4"/>
  <c r="U128" i="4"/>
  <c r="S128" i="4"/>
  <c r="Q128" i="4"/>
  <c r="O128" i="4"/>
  <c r="M128" i="4"/>
  <c r="K128" i="4"/>
  <c r="I128" i="4"/>
  <c r="G128" i="4"/>
  <c r="E128" i="4"/>
  <c r="AQ127" i="4"/>
  <c r="AO127" i="4"/>
  <c r="AM127" i="4"/>
  <c r="AK127" i="4"/>
  <c r="AI127" i="4"/>
  <c r="AG127" i="4"/>
  <c r="AE127" i="4"/>
  <c r="AC127" i="4"/>
  <c r="AA127" i="4"/>
  <c r="Y127" i="4"/>
  <c r="W127" i="4"/>
  <c r="U127" i="4"/>
  <c r="S127" i="4"/>
  <c r="Q127" i="4"/>
  <c r="O127" i="4"/>
  <c r="M127" i="4"/>
  <c r="K127" i="4"/>
  <c r="I127" i="4"/>
  <c r="G127" i="4"/>
  <c r="E127" i="4"/>
  <c r="AQ126" i="4"/>
  <c r="AO126" i="4"/>
  <c r="AM126" i="4"/>
  <c r="AK126" i="4"/>
  <c r="AI126" i="4"/>
  <c r="AG126" i="4"/>
  <c r="AE126" i="4"/>
  <c r="AC126" i="4"/>
  <c r="AA126" i="4"/>
  <c r="Y126" i="4"/>
  <c r="W126" i="4"/>
  <c r="U126" i="4"/>
  <c r="S126" i="4"/>
  <c r="Q126" i="4"/>
  <c r="O126" i="4"/>
  <c r="M126" i="4"/>
  <c r="K126" i="4"/>
  <c r="I126" i="4"/>
  <c r="G126" i="4"/>
  <c r="E126" i="4"/>
  <c r="AQ125" i="4"/>
  <c r="AO125" i="4"/>
  <c r="AM125" i="4"/>
  <c r="AK125" i="4"/>
  <c r="AI125" i="4"/>
  <c r="AG125" i="4"/>
  <c r="AE125" i="4"/>
  <c r="AC125" i="4"/>
  <c r="AA125" i="4"/>
  <c r="Y125" i="4"/>
  <c r="W125" i="4"/>
  <c r="U125" i="4"/>
  <c r="S125" i="4"/>
  <c r="Q125" i="4"/>
  <c r="O125" i="4"/>
  <c r="M125" i="4"/>
  <c r="K125" i="4"/>
  <c r="I125" i="4"/>
  <c r="G125" i="4"/>
  <c r="E125" i="4"/>
  <c r="AQ124" i="4"/>
  <c r="AO124" i="4"/>
  <c r="AM124" i="4"/>
  <c r="AK124" i="4"/>
  <c r="AI124" i="4"/>
  <c r="AG124" i="4"/>
  <c r="AE124" i="4"/>
  <c r="AC124" i="4"/>
  <c r="AA124" i="4"/>
  <c r="Y124" i="4"/>
  <c r="W124" i="4"/>
  <c r="U124" i="4"/>
  <c r="S124" i="4"/>
  <c r="Q124" i="4"/>
  <c r="O124" i="4"/>
  <c r="M124" i="4"/>
  <c r="K124" i="4"/>
  <c r="I124" i="4"/>
  <c r="G124" i="4"/>
  <c r="E124" i="4"/>
  <c r="AQ123" i="4"/>
  <c r="AO123" i="4"/>
  <c r="AM123" i="4"/>
  <c r="AK123" i="4"/>
  <c r="AI123" i="4"/>
  <c r="AG123" i="4"/>
  <c r="AE123" i="4"/>
  <c r="AC123" i="4"/>
  <c r="AA123" i="4"/>
  <c r="Y123" i="4"/>
  <c r="W123" i="4"/>
  <c r="U123" i="4"/>
  <c r="S123" i="4"/>
  <c r="Q123" i="4"/>
  <c r="O123" i="4"/>
  <c r="M123" i="4"/>
  <c r="K123" i="4"/>
  <c r="I123" i="4"/>
  <c r="G123" i="4"/>
  <c r="E123" i="4"/>
  <c r="AQ122" i="4"/>
  <c r="AO122" i="4"/>
  <c r="AM122" i="4"/>
  <c r="AK122" i="4"/>
  <c r="AI122" i="4"/>
  <c r="AG122" i="4"/>
  <c r="AE122" i="4"/>
  <c r="AC122" i="4"/>
  <c r="AA122" i="4"/>
  <c r="Y122" i="4"/>
  <c r="W122" i="4"/>
  <c r="U122" i="4"/>
  <c r="S122" i="4"/>
  <c r="Q122" i="4"/>
  <c r="O122" i="4"/>
  <c r="M122" i="4"/>
  <c r="K122" i="4"/>
  <c r="I122" i="4"/>
  <c r="G122" i="4"/>
  <c r="E122" i="4"/>
  <c r="AQ121" i="4"/>
  <c r="AO121" i="4"/>
  <c r="AM121" i="4"/>
  <c r="AK121" i="4"/>
  <c r="AI121" i="4"/>
  <c r="AG121" i="4"/>
  <c r="AE121" i="4"/>
  <c r="AC121" i="4"/>
  <c r="AA121" i="4"/>
  <c r="Y121" i="4"/>
  <c r="W121" i="4"/>
  <c r="U121" i="4"/>
  <c r="S121" i="4"/>
  <c r="Q121" i="4"/>
  <c r="O121" i="4"/>
  <c r="M121" i="4"/>
  <c r="K121" i="4"/>
  <c r="I121" i="4"/>
  <c r="G121" i="4"/>
  <c r="E121" i="4"/>
  <c r="AQ120" i="4"/>
  <c r="AO120" i="4"/>
  <c r="AM120" i="4"/>
  <c r="AK120" i="4"/>
  <c r="AI120" i="4"/>
  <c r="AG120" i="4"/>
  <c r="AE120" i="4"/>
  <c r="AC120" i="4"/>
  <c r="AA120" i="4"/>
  <c r="Y120" i="4"/>
  <c r="W120" i="4"/>
  <c r="U120" i="4"/>
  <c r="S120" i="4"/>
  <c r="Q120" i="4"/>
  <c r="O120" i="4"/>
  <c r="M120" i="4"/>
  <c r="K120" i="4"/>
  <c r="I120" i="4"/>
  <c r="G120" i="4"/>
  <c r="E120" i="4"/>
  <c r="AQ119" i="4"/>
  <c r="AO119" i="4"/>
  <c r="AM119" i="4"/>
  <c r="AK119" i="4"/>
  <c r="AI119" i="4"/>
  <c r="AG119" i="4"/>
  <c r="AE119" i="4"/>
  <c r="AC119" i="4"/>
  <c r="AA119" i="4"/>
  <c r="Y119" i="4"/>
  <c r="W119" i="4"/>
  <c r="U119" i="4"/>
  <c r="S119" i="4"/>
  <c r="Q119" i="4"/>
  <c r="O119" i="4"/>
  <c r="M119" i="4"/>
  <c r="K119" i="4"/>
  <c r="I119" i="4"/>
  <c r="G119" i="4"/>
  <c r="E119" i="4"/>
  <c r="AQ118" i="4"/>
  <c r="AO118" i="4"/>
  <c r="AM118" i="4"/>
  <c r="AK118" i="4"/>
  <c r="AI118" i="4"/>
  <c r="AG118" i="4"/>
  <c r="AE118" i="4"/>
  <c r="AC118" i="4"/>
  <c r="AA118" i="4"/>
  <c r="Y118" i="4"/>
  <c r="W118" i="4"/>
  <c r="U118" i="4"/>
  <c r="S118" i="4"/>
  <c r="Q118" i="4"/>
  <c r="O118" i="4"/>
  <c r="M118" i="4"/>
  <c r="K118" i="4"/>
  <c r="I118" i="4"/>
  <c r="G118" i="4"/>
  <c r="E118" i="4"/>
  <c r="AQ117" i="4"/>
  <c r="AO117" i="4"/>
  <c r="AM117" i="4"/>
  <c r="AK117" i="4"/>
  <c r="AI117" i="4"/>
  <c r="AG117" i="4"/>
  <c r="AE117" i="4"/>
  <c r="AC117" i="4"/>
  <c r="AA117" i="4"/>
  <c r="Y117" i="4"/>
  <c r="W117" i="4"/>
  <c r="U117" i="4"/>
  <c r="S117" i="4"/>
  <c r="Q117" i="4"/>
  <c r="O117" i="4"/>
  <c r="M117" i="4"/>
  <c r="K117" i="4"/>
  <c r="I117" i="4"/>
  <c r="G117" i="4"/>
  <c r="E117" i="4"/>
  <c r="AQ116" i="4"/>
  <c r="AO116" i="4"/>
  <c r="AM116" i="4"/>
  <c r="AK116" i="4"/>
  <c r="AI116" i="4"/>
  <c r="AG116" i="4"/>
  <c r="AE116" i="4"/>
  <c r="AC116" i="4"/>
  <c r="AA116" i="4"/>
  <c r="Y116" i="4"/>
  <c r="W116" i="4"/>
  <c r="U116" i="4"/>
  <c r="S116" i="4"/>
  <c r="Q116" i="4"/>
  <c r="O116" i="4"/>
  <c r="M116" i="4"/>
  <c r="K116" i="4"/>
  <c r="I116" i="4"/>
  <c r="G116" i="4"/>
  <c r="E116" i="4"/>
  <c r="AQ115" i="4"/>
  <c r="AO115" i="4"/>
  <c r="AM115" i="4"/>
  <c r="AK115" i="4"/>
  <c r="AI115" i="4"/>
  <c r="AG115" i="4"/>
  <c r="AE115" i="4"/>
  <c r="AC115" i="4"/>
  <c r="AA115" i="4"/>
  <c r="Y115" i="4"/>
  <c r="W115" i="4"/>
  <c r="U115" i="4"/>
  <c r="S115" i="4"/>
  <c r="Q115" i="4"/>
  <c r="O115" i="4"/>
  <c r="M115" i="4"/>
  <c r="K115" i="4"/>
  <c r="I115" i="4"/>
  <c r="G115" i="4"/>
  <c r="E115" i="4"/>
  <c r="AQ114" i="4"/>
  <c r="AO114" i="4"/>
  <c r="AM114" i="4"/>
  <c r="AK114" i="4"/>
  <c r="AI114" i="4"/>
  <c r="AG114" i="4"/>
  <c r="AE114" i="4"/>
  <c r="AC114" i="4"/>
  <c r="AA114" i="4"/>
  <c r="Y114" i="4"/>
  <c r="W114" i="4"/>
  <c r="U114" i="4"/>
  <c r="S114" i="4"/>
  <c r="Q114" i="4"/>
  <c r="O114" i="4"/>
  <c r="M114" i="4"/>
  <c r="K114" i="4"/>
  <c r="I114" i="4"/>
  <c r="G114" i="4"/>
  <c r="E114" i="4"/>
  <c r="AQ113" i="4"/>
  <c r="AO113" i="4"/>
  <c r="AM113" i="4"/>
  <c r="AK113" i="4"/>
  <c r="AI113" i="4"/>
  <c r="AG113" i="4"/>
  <c r="AE113" i="4"/>
  <c r="AC113" i="4"/>
  <c r="AA113" i="4"/>
  <c r="Y113" i="4"/>
  <c r="W113" i="4"/>
  <c r="U113" i="4"/>
  <c r="S113" i="4"/>
  <c r="Q113" i="4"/>
  <c r="O113" i="4"/>
  <c r="M113" i="4"/>
  <c r="K113" i="4"/>
  <c r="I113" i="4"/>
  <c r="G113" i="4"/>
  <c r="E113" i="4"/>
  <c r="AQ112" i="4"/>
  <c r="AO112" i="4"/>
  <c r="AM112" i="4"/>
  <c r="AK112" i="4"/>
  <c r="AI112" i="4"/>
  <c r="AG112" i="4"/>
  <c r="AE112" i="4"/>
  <c r="AC112" i="4"/>
  <c r="AA112" i="4"/>
  <c r="Y112" i="4"/>
  <c r="W112" i="4"/>
  <c r="U112" i="4"/>
  <c r="S112" i="4"/>
  <c r="Q112" i="4"/>
  <c r="O112" i="4"/>
  <c r="M112" i="4"/>
  <c r="K112" i="4"/>
  <c r="I112" i="4"/>
  <c r="G112" i="4"/>
  <c r="E112" i="4"/>
  <c r="AQ111" i="4"/>
  <c r="AO111" i="4"/>
  <c r="AM111" i="4"/>
  <c r="AK111" i="4"/>
  <c r="AI111" i="4"/>
  <c r="AG111" i="4"/>
  <c r="AE111" i="4"/>
  <c r="AC111" i="4"/>
  <c r="AA111" i="4"/>
  <c r="Y111" i="4"/>
  <c r="W111" i="4"/>
  <c r="U111" i="4"/>
  <c r="S111" i="4"/>
  <c r="Q111" i="4"/>
  <c r="O111" i="4"/>
  <c r="M111" i="4"/>
  <c r="K111" i="4"/>
  <c r="I111" i="4"/>
  <c r="G111" i="4"/>
  <c r="E111" i="4"/>
  <c r="AQ110" i="4"/>
  <c r="AO110" i="4"/>
  <c r="AM110" i="4"/>
  <c r="AK110" i="4"/>
  <c r="AI110" i="4"/>
  <c r="AG110" i="4"/>
  <c r="AE110" i="4"/>
  <c r="AC110" i="4"/>
  <c r="AA110" i="4"/>
  <c r="Y110" i="4"/>
  <c r="W110" i="4"/>
  <c r="U110" i="4"/>
  <c r="S110" i="4"/>
  <c r="Q110" i="4"/>
  <c r="O110" i="4"/>
  <c r="M110" i="4"/>
  <c r="K110" i="4"/>
  <c r="I110" i="4"/>
  <c r="G110" i="4"/>
  <c r="E110" i="4"/>
  <c r="AQ109" i="4"/>
  <c r="AO109" i="4"/>
  <c r="AM109" i="4"/>
  <c r="AK109" i="4"/>
  <c r="AI109" i="4"/>
  <c r="AG109" i="4"/>
  <c r="AE109" i="4"/>
  <c r="AC109" i="4"/>
  <c r="AA109" i="4"/>
  <c r="Y109" i="4"/>
  <c r="W109" i="4"/>
  <c r="U109" i="4"/>
  <c r="S109" i="4"/>
  <c r="Q109" i="4"/>
  <c r="O109" i="4"/>
  <c r="M109" i="4"/>
  <c r="K109" i="4"/>
  <c r="I109" i="4"/>
  <c r="G109" i="4"/>
  <c r="E109" i="4"/>
  <c r="AQ108" i="4"/>
  <c r="AO108" i="4"/>
  <c r="AM108" i="4"/>
  <c r="AK108" i="4"/>
  <c r="AI108" i="4"/>
  <c r="AG108" i="4"/>
  <c r="AE108" i="4"/>
  <c r="AC108" i="4"/>
  <c r="AA108" i="4"/>
  <c r="Y108" i="4"/>
  <c r="W108" i="4"/>
  <c r="U108" i="4"/>
  <c r="S108" i="4"/>
  <c r="Q108" i="4"/>
  <c r="O108" i="4"/>
  <c r="M108" i="4"/>
  <c r="K108" i="4"/>
  <c r="I108" i="4"/>
  <c r="G108" i="4"/>
  <c r="E108" i="4"/>
  <c r="AQ107" i="4"/>
  <c r="AO107" i="4"/>
  <c r="AM107" i="4"/>
  <c r="AK107" i="4"/>
  <c r="AI107" i="4"/>
  <c r="AG107" i="4"/>
  <c r="AE107" i="4"/>
  <c r="AC107" i="4"/>
  <c r="AA107" i="4"/>
  <c r="Y107" i="4"/>
  <c r="W107" i="4"/>
  <c r="U107" i="4"/>
  <c r="S107" i="4"/>
  <c r="Q107" i="4"/>
  <c r="O107" i="4"/>
  <c r="M107" i="4"/>
  <c r="K107" i="4"/>
  <c r="I107" i="4"/>
  <c r="G107" i="4"/>
  <c r="E107" i="4"/>
  <c r="AQ106" i="4"/>
  <c r="AO106" i="4"/>
  <c r="AM106" i="4"/>
  <c r="AK106" i="4"/>
  <c r="AI106" i="4"/>
  <c r="AG106" i="4"/>
  <c r="AE106" i="4"/>
  <c r="AC106" i="4"/>
  <c r="AA106" i="4"/>
  <c r="Y106" i="4"/>
  <c r="W106" i="4"/>
  <c r="U106" i="4"/>
  <c r="S106" i="4"/>
  <c r="Q106" i="4"/>
  <c r="O106" i="4"/>
  <c r="M106" i="4"/>
  <c r="K106" i="4"/>
  <c r="I106" i="4"/>
  <c r="G106" i="4"/>
  <c r="E106" i="4"/>
  <c r="AQ105" i="4"/>
  <c r="AO105" i="4"/>
  <c r="AM105" i="4"/>
  <c r="AK105" i="4"/>
  <c r="AI105" i="4"/>
  <c r="AG105" i="4"/>
  <c r="AE105" i="4"/>
  <c r="AC105" i="4"/>
  <c r="AA105" i="4"/>
  <c r="Y105" i="4"/>
  <c r="W105" i="4"/>
  <c r="U105" i="4"/>
  <c r="S105" i="4"/>
  <c r="Q105" i="4"/>
  <c r="O105" i="4"/>
  <c r="M105" i="4"/>
  <c r="K105" i="4"/>
  <c r="I105" i="4"/>
  <c r="G105" i="4"/>
  <c r="E105" i="4"/>
  <c r="AQ104" i="4"/>
  <c r="AO104" i="4"/>
  <c r="AM104" i="4"/>
  <c r="AK104" i="4"/>
  <c r="AI104" i="4"/>
  <c r="AG104" i="4"/>
  <c r="AE104" i="4"/>
  <c r="AC104" i="4"/>
  <c r="AA104" i="4"/>
  <c r="Y104" i="4"/>
  <c r="W104" i="4"/>
  <c r="U104" i="4"/>
  <c r="S104" i="4"/>
  <c r="Q104" i="4"/>
  <c r="O104" i="4"/>
  <c r="M104" i="4"/>
  <c r="K104" i="4"/>
  <c r="I104" i="4"/>
  <c r="G104" i="4"/>
  <c r="E104" i="4"/>
  <c r="AQ103" i="4"/>
  <c r="AO103" i="4"/>
  <c r="AM103" i="4"/>
  <c r="AK103" i="4"/>
  <c r="AI103" i="4"/>
  <c r="AG103" i="4"/>
  <c r="AE103" i="4"/>
  <c r="AC103" i="4"/>
  <c r="AA103" i="4"/>
  <c r="Y103" i="4"/>
  <c r="W103" i="4"/>
  <c r="U103" i="4"/>
  <c r="S103" i="4"/>
  <c r="Q103" i="4"/>
  <c r="O103" i="4"/>
  <c r="M103" i="4"/>
  <c r="K103" i="4"/>
  <c r="I103" i="4"/>
  <c r="G103" i="4"/>
  <c r="E103" i="4"/>
  <c r="AQ102" i="4"/>
  <c r="AO102" i="4"/>
  <c r="AM102" i="4"/>
  <c r="AK102" i="4"/>
  <c r="AI102" i="4"/>
  <c r="AG102" i="4"/>
  <c r="AE102" i="4"/>
  <c r="AC102" i="4"/>
  <c r="AA102" i="4"/>
  <c r="Y102" i="4"/>
  <c r="W102" i="4"/>
  <c r="U102" i="4"/>
  <c r="S102" i="4"/>
  <c r="Q102" i="4"/>
  <c r="O102" i="4"/>
  <c r="M102" i="4"/>
  <c r="K102" i="4"/>
  <c r="I102" i="4"/>
  <c r="G102" i="4"/>
  <c r="E102" i="4"/>
  <c r="AQ101" i="4"/>
  <c r="AO101" i="4"/>
  <c r="AM101" i="4"/>
  <c r="AK101" i="4"/>
  <c r="AI101" i="4"/>
  <c r="AG101" i="4"/>
  <c r="AE101" i="4"/>
  <c r="AC101" i="4"/>
  <c r="AA101" i="4"/>
  <c r="Y101" i="4"/>
  <c r="W101" i="4"/>
  <c r="U101" i="4"/>
  <c r="S101" i="4"/>
  <c r="Q101" i="4"/>
  <c r="O101" i="4"/>
  <c r="M101" i="4"/>
  <c r="K101" i="4"/>
  <c r="I101" i="4"/>
  <c r="G101" i="4"/>
  <c r="E101" i="4"/>
  <c r="AQ100" i="4"/>
  <c r="AO100" i="4"/>
  <c r="AM100" i="4"/>
  <c r="AK100" i="4"/>
  <c r="AI100" i="4"/>
  <c r="AG100" i="4"/>
  <c r="AE100" i="4"/>
  <c r="AC100" i="4"/>
  <c r="AA100" i="4"/>
  <c r="Y100" i="4"/>
  <c r="W100" i="4"/>
  <c r="U100" i="4"/>
  <c r="S100" i="4"/>
  <c r="Q100" i="4"/>
  <c r="O100" i="4"/>
  <c r="M100" i="4"/>
  <c r="K100" i="4"/>
  <c r="I100" i="4"/>
  <c r="G100" i="4"/>
  <c r="E100" i="4"/>
  <c r="AQ99" i="4"/>
  <c r="AO99" i="4"/>
  <c r="AM99" i="4"/>
  <c r="AK99" i="4"/>
  <c r="AI99" i="4"/>
  <c r="AG99" i="4"/>
  <c r="AE99" i="4"/>
  <c r="AC99" i="4"/>
  <c r="AA99" i="4"/>
  <c r="Y99" i="4"/>
  <c r="W99" i="4"/>
  <c r="U99" i="4"/>
  <c r="S99" i="4"/>
  <c r="Q99" i="4"/>
  <c r="O99" i="4"/>
  <c r="M99" i="4"/>
  <c r="K99" i="4"/>
  <c r="I99" i="4"/>
  <c r="G99" i="4"/>
  <c r="E99" i="4"/>
  <c r="AQ98" i="4"/>
  <c r="AO98" i="4"/>
  <c r="AM98" i="4"/>
  <c r="AK98" i="4"/>
  <c r="AI98" i="4"/>
  <c r="AG98" i="4"/>
  <c r="AE98" i="4"/>
  <c r="AC98" i="4"/>
  <c r="AA98" i="4"/>
  <c r="Y98" i="4"/>
  <c r="W98" i="4"/>
  <c r="U98" i="4"/>
  <c r="S98" i="4"/>
  <c r="Q98" i="4"/>
  <c r="O98" i="4"/>
  <c r="M98" i="4"/>
  <c r="K98" i="4"/>
  <c r="I98" i="4"/>
  <c r="G98" i="4"/>
  <c r="E98" i="4"/>
  <c r="AQ97" i="4"/>
  <c r="AO97" i="4"/>
  <c r="AM97" i="4"/>
  <c r="AK97" i="4"/>
  <c r="AI97" i="4"/>
  <c r="AG97" i="4"/>
  <c r="AE97" i="4"/>
  <c r="AC97" i="4"/>
  <c r="AA97" i="4"/>
  <c r="Y97" i="4"/>
  <c r="W97" i="4"/>
  <c r="U97" i="4"/>
  <c r="S97" i="4"/>
  <c r="Q97" i="4"/>
  <c r="O97" i="4"/>
  <c r="M97" i="4"/>
  <c r="K97" i="4"/>
  <c r="I97" i="4"/>
  <c r="G97" i="4"/>
  <c r="E97" i="4"/>
  <c r="AQ96" i="4"/>
  <c r="AO96" i="4"/>
  <c r="AM96" i="4"/>
  <c r="AK96" i="4"/>
  <c r="AI96" i="4"/>
  <c r="AG96" i="4"/>
  <c r="AE96" i="4"/>
  <c r="AC96" i="4"/>
  <c r="AA96" i="4"/>
  <c r="Y96" i="4"/>
  <c r="W96" i="4"/>
  <c r="U96" i="4"/>
  <c r="S96" i="4"/>
  <c r="Q96" i="4"/>
  <c r="O96" i="4"/>
  <c r="M96" i="4"/>
  <c r="K96" i="4"/>
  <c r="I96" i="4"/>
  <c r="G96" i="4"/>
  <c r="E96" i="4"/>
  <c r="AQ95" i="4"/>
  <c r="AO95" i="4"/>
  <c r="AM95" i="4"/>
  <c r="AK95" i="4"/>
  <c r="AI95" i="4"/>
  <c r="AG95" i="4"/>
  <c r="AE95" i="4"/>
  <c r="AC95" i="4"/>
  <c r="AA95" i="4"/>
  <c r="Y95" i="4"/>
  <c r="W95" i="4"/>
  <c r="U95" i="4"/>
  <c r="S95" i="4"/>
  <c r="Q95" i="4"/>
  <c r="O95" i="4"/>
  <c r="M95" i="4"/>
  <c r="K95" i="4"/>
  <c r="I95" i="4"/>
  <c r="G95" i="4"/>
  <c r="E95" i="4"/>
  <c r="AQ94" i="4"/>
  <c r="AO94" i="4"/>
  <c r="AM94" i="4"/>
  <c r="AK94" i="4"/>
  <c r="AI94" i="4"/>
  <c r="AG94" i="4"/>
  <c r="AE94" i="4"/>
  <c r="AC94" i="4"/>
  <c r="AA94" i="4"/>
  <c r="Y94" i="4"/>
  <c r="W94" i="4"/>
  <c r="U94" i="4"/>
  <c r="S94" i="4"/>
  <c r="Q94" i="4"/>
  <c r="O94" i="4"/>
  <c r="M94" i="4"/>
  <c r="K94" i="4"/>
  <c r="I94" i="4"/>
  <c r="G94" i="4"/>
  <c r="E94" i="4"/>
  <c r="AQ93" i="4"/>
  <c r="AO93" i="4"/>
  <c r="AM93" i="4"/>
  <c r="AK93" i="4"/>
  <c r="AI93" i="4"/>
  <c r="AG93" i="4"/>
  <c r="AE93" i="4"/>
  <c r="AC93" i="4"/>
  <c r="AA93" i="4"/>
  <c r="Y93" i="4"/>
  <c r="W93" i="4"/>
  <c r="U93" i="4"/>
  <c r="S93" i="4"/>
  <c r="Q93" i="4"/>
  <c r="O93" i="4"/>
  <c r="M93" i="4"/>
  <c r="K93" i="4"/>
  <c r="I93" i="4"/>
  <c r="G93" i="4"/>
  <c r="E93" i="4"/>
  <c r="AQ92" i="4"/>
  <c r="AO92" i="4"/>
  <c r="AM92" i="4"/>
  <c r="AK92" i="4"/>
  <c r="AI92" i="4"/>
  <c r="AG92" i="4"/>
  <c r="AE92" i="4"/>
  <c r="AC92" i="4"/>
  <c r="AA92" i="4"/>
  <c r="Y92" i="4"/>
  <c r="W92" i="4"/>
  <c r="U92" i="4"/>
  <c r="S92" i="4"/>
  <c r="Q92" i="4"/>
  <c r="O92" i="4"/>
  <c r="M92" i="4"/>
  <c r="K92" i="4"/>
  <c r="I92" i="4"/>
  <c r="G92" i="4"/>
  <c r="E92" i="4"/>
  <c r="AQ91" i="4"/>
  <c r="AO91" i="4"/>
  <c r="AM91" i="4"/>
  <c r="AK91" i="4"/>
  <c r="AI91" i="4"/>
  <c r="AG91" i="4"/>
  <c r="AE91" i="4"/>
  <c r="AC91" i="4"/>
  <c r="AA91" i="4"/>
  <c r="Y91" i="4"/>
  <c r="W91" i="4"/>
  <c r="U91" i="4"/>
  <c r="S91" i="4"/>
  <c r="Q91" i="4"/>
  <c r="O91" i="4"/>
  <c r="M91" i="4"/>
  <c r="K91" i="4"/>
  <c r="I91" i="4"/>
  <c r="G91" i="4"/>
  <c r="E91" i="4"/>
  <c r="AQ90" i="4"/>
  <c r="AO90" i="4"/>
  <c r="AM90" i="4"/>
  <c r="AK90" i="4"/>
  <c r="AI90" i="4"/>
  <c r="AG90" i="4"/>
  <c r="AE90" i="4"/>
  <c r="AC90" i="4"/>
  <c r="AA90" i="4"/>
  <c r="Y90" i="4"/>
  <c r="W90" i="4"/>
  <c r="U90" i="4"/>
  <c r="S90" i="4"/>
  <c r="Q90" i="4"/>
  <c r="O90" i="4"/>
  <c r="M90" i="4"/>
  <c r="K90" i="4"/>
  <c r="I90" i="4"/>
  <c r="G90" i="4"/>
  <c r="E90" i="4"/>
  <c r="AQ89" i="4"/>
  <c r="AO89" i="4"/>
  <c r="AM89" i="4"/>
  <c r="AK89" i="4"/>
  <c r="AI89" i="4"/>
  <c r="AG89" i="4"/>
  <c r="AE89" i="4"/>
  <c r="AC89" i="4"/>
  <c r="AA89" i="4"/>
  <c r="Y89" i="4"/>
  <c r="W89" i="4"/>
  <c r="U89" i="4"/>
  <c r="S89" i="4"/>
  <c r="Q89" i="4"/>
  <c r="O89" i="4"/>
  <c r="M89" i="4"/>
  <c r="K89" i="4"/>
  <c r="I89" i="4"/>
  <c r="G89" i="4"/>
  <c r="E89" i="4"/>
  <c r="AQ88" i="4"/>
  <c r="AO88" i="4"/>
  <c r="AM88" i="4"/>
  <c r="AK88" i="4"/>
  <c r="AI88" i="4"/>
  <c r="AG88" i="4"/>
  <c r="AE88" i="4"/>
  <c r="AC88" i="4"/>
  <c r="AA88" i="4"/>
  <c r="Y88" i="4"/>
  <c r="W88" i="4"/>
  <c r="U88" i="4"/>
  <c r="S88" i="4"/>
  <c r="Q88" i="4"/>
  <c r="O88" i="4"/>
  <c r="M88" i="4"/>
  <c r="K88" i="4"/>
  <c r="I88" i="4"/>
  <c r="G88" i="4"/>
  <c r="E88" i="4"/>
  <c r="AQ87" i="4"/>
  <c r="AO87" i="4"/>
  <c r="AM87" i="4"/>
  <c r="AK87" i="4"/>
  <c r="AI87" i="4"/>
  <c r="AG87" i="4"/>
  <c r="AE87" i="4"/>
  <c r="AC87" i="4"/>
  <c r="AA87" i="4"/>
  <c r="Y87" i="4"/>
  <c r="W87" i="4"/>
  <c r="U87" i="4"/>
  <c r="S87" i="4"/>
  <c r="Q87" i="4"/>
  <c r="O87" i="4"/>
  <c r="M87" i="4"/>
  <c r="K87" i="4"/>
  <c r="I87" i="4"/>
  <c r="G87" i="4"/>
  <c r="E87" i="4"/>
  <c r="AQ86" i="4"/>
  <c r="AO86" i="4"/>
  <c r="AM86" i="4"/>
  <c r="AK86" i="4"/>
  <c r="AI86" i="4"/>
  <c r="AG86" i="4"/>
  <c r="AE86" i="4"/>
  <c r="AC86" i="4"/>
  <c r="AA86" i="4"/>
  <c r="Y86" i="4"/>
  <c r="W86" i="4"/>
  <c r="U86" i="4"/>
  <c r="S86" i="4"/>
  <c r="Q86" i="4"/>
  <c r="O86" i="4"/>
  <c r="M86" i="4"/>
  <c r="K86" i="4"/>
  <c r="I86" i="4"/>
  <c r="G86" i="4"/>
  <c r="E86" i="4"/>
  <c r="AQ85" i="4"/>
  <c r="AO85" i="4"/>
  <c r="AM85" i="4"/>
  <c r="AK85" i="4"/>
  <c r="AI85" i="4"/>
  <c r="AG85" i="4"/>
  <c r="AE85" i="4"/>
  <c r="AC85" i="4"/>
  <c r="AA85" i="4"/>
  <c r="Y85" i="4"/>
  <c r="W85" i="4"/>
  <c r="U85" i="4"/>
  <c r="S85" i="4"/>
  <c r="Q85" i="4"/>
  <c r="O85" i="4"/>
  <c r="M85" i="4"/>
  <c r="K85" i="4"/>
  <c r="I85" i="4"/>
  <c r="G85" i="4"/>
  <c r="E85" i="4"/>
  <c r="AQ84" i="4"/>
  <c r="AO84" i="4"/>
  <c r="AM84" i="4"/>
  <c r="AK84" i="4"/>
  <c r="AI84" i="4"/>
  <c r="AG84" i="4"/>
  <c r="AE84" i="4"/>
  <c r="AC84" i="4"/>
  <c r="AA84" i="4"/>
  <c r="Y84" i="4"/>
  <c r="W84" i="4"/>
  <c r="U84" i="4"/>
  <c r="S84" i="4"/>
  <c r="Q84" i="4"/>
  <c r="O84" i="4"/>
  <c r="M84" i="4"/>
  <c r="K84" i="4"/>
  <c r="I84" i="4"/>
  <c r="G84" i="4"/>
  <c r="E84" i="4"/>
  <c r="AQ83" i="4"/>
  <c r="AO83" i="4"/>
  <c r="AM83" i="4"/>
  <c r="AK83" i="4"/>
  <c r="AI83" i="4"/>
  <c r="AG83" i="4"/>
  <c r="AE83" i="4"/>
  <c r="AC83" i="4"/>
  <c r="AA83" i="4"/>
  <c r="Y83" i="4"/>
  <c r="W83" i="4"/>
  <c r="U83" i="4"/>
  <c r="S83" i="4"/>
  <c r="Q83" i="4"/>
  <c r="O83" i="4"/>
  <c r="M83" i="4"/>
  <c r="K83" i="4"/>
  <c r="I83" i="4"/>
  <c r="G83" i="4"/>
  <c r="E83" i="4"/>
  <c r="AQ82" i="4"/>
  <c r="AO82" i="4"/>
  <c r="AM82" i="4"/>
  <c r="AK82" i="4"/>
  <c r="AI82" i="4"/>
  <c r="AG82" i="4"/>
  <c r="AE82" i="4"/>
  <c r="AC82" i="4"/>
  <c r="AA82" i="4"/>
  <c r="Y82" i="4"/>
  <c r="W82" i="4"/>
  <c r="U82" i="4"/>
  <c r="S82" i="4"/>
  <c r="Q82" i="4"/>
  <c r="O82" i="4"/>
  <c r="M82" i="4"/>
  <c r="K82" i="4"/>
  <c r="I82" i="4"/>
  <c r="G82" i="4"/>
  <c r="E82" i="4"/>
  <c r="AQ81" i="4"/>
  <c r="AO81" i="4"/>
  <c r="AM81" i="4"/>
  <c r="AK81" i="4"/>
  <c r="AI81" i="4"/>
  <c r="AG81" i="4"/>
  <c r="AE81" i="4"/>
  <c r="AC81" i="4"/>
  <c r="AA81" i="4"/>
  <c r="Y81" i="4"/>
  <c r="W81" i="4"/>
  <c r="U81" i="4"/>
  <c r="S81" i="4"/>
  <c r="Q81" i="4"/>
  <c r="O81" i="4"/>
  <c r="M81" i="4"/>
  <c r="K81" i="4"/>
  <c r="I81" i="4"/>
  <c r="G81" i="4"/>
  <c r="E81" i="4"/>
  <c r="AQ80" i="4"/>
  <c r="AO80" i="4"/>
  <c r="AM80" i="4"/>
  <c r="AK80" i="4"/>
  <c r="AI80" i="4"/>
  <c r="AG80" i="4"/>
  <c r="AE80" i="4"/>
  <c r="AC80" i="4"/>
  <c r="AA80" i="4"/>
  <c r="Y80" i="4"/>
  <c r="W80" i="4"/>
  <c r="U80" i="4"/>
  <c r="S80" i="4"/>
  <c r="Q80" i="4"/>
  <c r="O80" i="4"/>
  <c r="M80" i="4"/>
  <c r="K80" i="4"/>
  <c r="I80" i="4"/>
  <c r="G80" i="4"/>
  <c r="E80" i="4"/>
  <c r="AQ79" i="4"/>
  <c r="AO79" i="4"/>
  <c r="AM79" i="4"/>
  <c r="AK79" i="4"/>
  <c r="AI79" i="4"/>
  <c r="AG79" i="4"/>
  <c r="AE79" i="4"/>
  <c r="AC79" i="4"/>
  <c r="AA79" i="4"/>
  <c r="Y79" i="4"/>
  <c r="W79" i="4"/>
  <c r="U79" i="4"/>
  <c r="S79" i="4"/>
  <c r="Q79" i="4"/>
  <c r="O79" i="4"/>
  <c r="M79" i="4"/>
  <c r="K79" i="4"/>
  <c r="I79" i="4"/>
  <c r="G79" i="4"/>
  <c r="E79" i="4"/>
  <c r="AQ78" i="4"/>
  <c r="AO78" i="4"/>
  <c r="AM78" i="4"/>
  <c r="AK78" i="4"/>
  <c r="AI78" i="4"/>
  <c r="AG78" i="4"/>
  <c r="AE78" i="4"/>
  <c r="AC78" i="4"/>
  <c r="AA78" i="4"/>
  <c r="Y78" i="4"/>
  <c r="W78" i="4"/>
  <c r="U78" i="4"/>
  <c r="S78" i="4"/>
  <c r="Q78" i="4"/>
  <c r="O78" i="4"/>
  <c r="M78" i="4"/>
  <c r="K78" i="4"/>
  <c r="I78" i="4"/>
  <c r="G78" i="4"/>
  <c r="E78" i="4"/>
  <c r="AQ77" i="4"/>
  <c r="AO77" i="4"/>
  <c r="AM77" i="4"/>
  <c r="AK77" i="4"/>
  <c r="AI77" i="4"/>
  <c r="AG77" i="4"/>
  <c r="AE77" i="4"/>
  <c r="AC77" i="4"/>
  <c r="AA77" i="4"/>
  <c r="Y77" i="4"/>
  <c r="W77" i="4"/>
  <c r="U77" i="4"/>
  <c r="S77" i="4"/>
  <c r="Q77" i="4"/>
  <c r="O77" i="4"/>
  <c r="M77" i="4"/>
  <c r="K77" i="4"/>
  <c r="I77" i="4"/>
  <c r="G77" i="4"/>
  <c r="E77" i="4"/>
  <c r="AQ76" i="4"/>
  <c r="AO76" i="4"/>
  <c r="AM76" i="4"/>
  <c r="AK76" i="4"/>
  <c r="AI76" i="4"/>
  <c r="AG76" i="4"/>
  <c r="AE76" i="4"/>
  <c r="AC76" i="4"/>
  <c r="AA76" i="4"/>
  <c r="Y76" i="4"/>
  <c r="W76" i="4"/>
  <c r="U76" i="4"/>
  <c r="S76" i="4"/>
  <c r="Q76" i="4"/>
  <c r="O76" i="4"/>
  <c r="M76" i="4"/>
  <c r="K76" i="4"/>
  <c r="I76" i="4"/>
  <c r="G76" i="4"/>
  <c r="E76" i="4"/>
  <c r="AQ75" i="4"/>
  <c r="AO75" i="4"/>
  <c r="AM75" i="4"/>
  <c r="AK75" i="4"/>
  <c r="AI75" i="4"/>
  <c r="AG75" i="4"/>
  <c r="AE75" i="4"/>
  <c r="AC75" i="4"/>
  <c r="AA75" i="4"/>
  <c r="Y75" i="4"/>
  <c r="W75" i="4"/>
  <c r="U75" i="4"/>
  <c r="S75" i="4"/>
  <c r="Q75" i="4"/>
  <c r="O75" i="4"/>
  <c r="M75" i="4"/>
  <c r="K75" i="4"/>
  <c r="I75" i="4"/>
  <c r="G75" i="4"/>
  <c r="E75" i="4"/>
  <c r="AQ74" i="4"/>
  <c r="AO74" i="4"/>
  <c r="AM74" i="4"/>
  <c r="AK74" i="4"/>
  <c r="AI74" i="4"/>
  <c r="AG74" i="4"/>
  <c r="AE74" i="4"/>
  <c r="AC74" i="4"/>
  <c r="AA74" i="4"/>
  <c r="Y74" i="4"/>
  <c r="W74" i="4"/>
  <c r="U74" i="4"/>
  <c r="S74" i="4"/>
  <c r="Q74" i="4"/>
  <c r="O74" i="4"/>
  <c r="M74" i="4"/>
  <c r="K74" i="4"/>
  <c r="I74" i="4"/>
  <c r="G74" i="4"/>
  <c r="E74" i="4"/>
  <c r="AQ73" i="4"/>
  <c r="AO73" i="4"/>
  <c r="AM73" i="4"/>
  <c r="AK73" i="4"/>
  <c r="AI73" i="4"/>
  <c r="AG73" i="4"/>
  <c r="AE73" i="4"/>
  <c r="AC73" i="4"/>
  <c r="AA73" i="4"/>
  <c r="Y73" i="4"/>
  <c r="W73" i="4"/>
  <c r="U73" i="4"/>
  <c r="S73" i="4"/>
  <c r="Q73" i="4"/>
  <c r="O73" i="4"/>
  <c r="M73" i="4"/>
  <c r="K73" i="4"/>
  <c r="I73" i="4"/>
  <c r="G73" i="4"/>
  <c r="E73" i="4"/>
  <c r="AQ72" i="4"/>
  <c r="AO72" i="4"/>
  <c r="AM72" i="4"/>
  <c r="AK72" i="4"/>
  <c r="AI72" i="4"/>
  <c r="AG72" i="4"/>
  <c r="AE72" i="4"/>
  <c r="AC72" i="4"/>
  <c r="AA72" i="4"/>
  <c r="Y72" i="4"/>
  <c r="W72" i="4"/>
  <c r="U72" i="4"/>
  <c r="S72" i="4"/>
  <c r="Q72" i="4"/>
  <c r="O72" i="4"/>
  <c r="M72" i="4"/>
  <c r="K72" i="4"/>
  <c r="I72" i="4"/>
  <c r="G72" i="4"/>
  <c r="E72" i="4"/>
  <c r="AQ71" i="4"/>
  <c r="AO71" i="4"/>
  <c r="AM71" i="4"/>
  <c r="AK71" i="4"/>
  <c r="AI71" i="4"/>
  <c r="AG71" i="4"/>
  <c r="AE71" i="4"/>
  <c r="AC71" i="4"/>
  <c r="AA71" i="4"/>
  <c r="Y71" i="4"/>
  <c r="W71" i="4"/>
  <c r="U71" i="4"/>
  <c r="S71" i="4"/>
  <c r="Q71" i="4"/>
  <c r="O71" i="4"/>
  <c r="M71" i="4"/>
  <c r="K71" i="4"/>
  <c r="I71" i="4"/>
  <c r="G71" i="4"/>
  <c r="E71" i="4"/>
  <c r="AQ70" i="4"/>
  <c r="AO70" i="4"/>
  <c r="AM70" i="4"/>
  <c r="AK70" i="4"/>
  <c r="AI70" i="4"/>
  <c r="AG70" i="4"/>
  <c r="AE70" i="4"/>
  <c r="AC70" i="4"/>
  <c r="AA70" i="4"/>
  <c r="Y70" i="4"/>
  <c r="W70" i="4"/>
  <c r="U70" i="4"/>
  <c r="S70" i="4"/>
  <c r="Q70" i="4"/>
  <c r="O70" i="4"/>
  <c r="M70" i="4"/>
  <c r="K70" i="4"/>
  <c r="I70" i="4"/>
  <c r="G70" i="4"/>
  <c r="E70" i="4"/>
  <c r="AQ69" i="4"/>
  <c r="AO69" i="4"/>
  <c r="AM69" i="4"/>
  <c r="AK69" i="4"/>
  <c r="AI69" i="4"/>
  <c r="AG69" i="4"/>
  <c r="AE69" i="4"/>
  <c r="AC69" i="4"/>
  <c r="AA69" i="4"/>
  <c r="Y69" i="4"/>
  <c r="W69" i="4"/>
  <c r="U69" i="4"/>
  <c r="S69" i="4"/>
  <c r="Q69" i="4"/>
  <c r="O69" i="4"/>
  <c r="M69" i="4"/>
  <c r="K69" i="4"/>
  <c r="I69" i="4"/>
  <c r="G69" i="4"/>
  <c r="E69" i="4"/>
  <c r="AQ68" i="4"/>
  <c r="AO68" i="4"/>
  <c r="AM68" i="4"/>
  <c r="AK68" i="4"/>
  <c r="AI68" i="4"/>
  <c r="AG68" i="4"/>
  <c r="AE68" i="4"/>
  <c r="AC68" i="4"/>
  <c r="AA68" i="4"/>
  <c r="Y68" i="4"/>
  <c r="W68" i="4"/>
  <c r="U68" i="4"/>
  <c r="S68" i="4"/>
  <c r="Q68" i="4"/>
  <c r="O68" i="4"/>
  <c r="M68" i="4"/>
  <c r="K68" i="4"/>
  <c r="I68" i="4"/>
  <c r="G68" i="4"/>
  <c r="E68" i="4"/>
  <c r="AQ67" i="4"/>
  <c r="AO67" i="4"/>
  <c r="AM67" i="4"/>
  <c r="AK67" i="4"/>
  <c r="AI67" i="4"/>
  <c r="AG67" i="4"/>
  <c r="AE67" i="4"/>
  <c r="AC67" i="4"/>
  <c r="AA67" i="4"/>
  <c r="Y67" i="4"/>
  <c r="W67" i="4"/>
  <c r="U67" i="4"/>
  <c r="S67" i="4"/>
  <c r="Q67" i="4"/>
  <c r="O67" i="4"/>
  <c r="M67" i="4"/>
  <c r="K67" i="4"/>
  <c r="I67" i="4"/>
  <c r="G67" i="4"/>
  <c r="E67" i="4"/>
  <c r="AQ66" i="4"/>
  <c r="AO66" i="4"/>
  <c r="AM66" i="4"/>
  <c r="AK66" i="4"/>
  <c r="AI66" i="4"/>
  <c r="AG66" i="4"/>
  <c r="AE66" i="4"/>
  <c r="AC66" i="4"/>
  <c r="AA66" i="4"/>
  <c r="Y66" i="4"/>
  <c r="W66" i="4"/>
  <c r="U66" i="4"/>
  <c r="S66" i="4"/>
  <c r="Q66" i="4"/>
  <c r="O66" i="4"/>
  <c r="M66" i="4"/>
  <c r="K66" i="4"/>
  <c r="I66" i="4"/>
  <c r="G66" i="4"/>
  <c r="E66" i="4"/>
  <c r="AQ65" i="4"/>
  <c r="AO65" i="4"/>
  <c r="AM65" i="4"/>
  <c r="AK65" i="4"/>
  <c r="AI65" i="4"/>
  <c r="AG65" i="4"/>
  <c r="AE65" i="4"/>
  <c r="AC65" i="4"/>
  <c r="AA65" i="4"/>
  <c r="Y65" i="4"/>
  <c r="W65" i="4"/>
  <c r="U65" i="4"/>
  <c r="S65" i="4"/>
  <c r="Q65" i="4"/>
  <c r="O65" i="4"/>
  <c r="M65" i="4"/>
  <c r="K65" i="4"/>
  <c r="I65" i="4"/>
  <c r="G65" i="4"/>
  <c r="E65" i="4"/>
  <c r="AQ64" i="4"/>
  <c r="AO64" i="4"/>
  <c r="AM64" i="4"/>
  <c r="AK64" i="4"/>
  <c r="AI64" i="4"/>
  <c r="AG64" i="4"/>
  <c r="AE64" i="4"/>
  <c r="AC64" i="4"/>
  <c r="AA64" i="4"/>
  <c r="Y64" i="4"/>
  <c r="W64" i="4"/>
  <c r="U64" i="4"/>
  <c r="S64" i="4"/>
  <c r="Q64" i="4"/>
  <c r="O64" i="4"/>
  <c r="M64" i="4"/>
  <c r="K64" i="4"/>
  <c r="I64" i="4"/>
  <c r="G64" i="4"/>
  <c r="E64" i="4"/>
  <c r="AQ63" i="4"/>
  <c r="AO63" i="4"/>
  <c r="AM63" i="4"/>
  <c r="AK63" i="4"/>
  <c r="AI63" i="4"/>
  <c r="AG63" i="4"/>
  <c r="AE63" i="4"/>
  <c r="AC63" i="4"/>
  <c r="AA63" i="4"/>
  <c r="Y63" i="4"/>
  <c r="W63" i="4"/>
  <c r="U63" i="4"/>
  <c r="S63" i="4"/>
  <c r="Q63" i="4"/>
  <c r="O63" i="4"/>
  <c r="M63" i="4"/>
  <c r="K63" i="4"/>
  <c r="I63" i="4"/>
  <c r="G63" i="4"/>
  <c r="E63" i="4"/>
  <c r="AQ62" i="4"/>
  <c r="AO62" i="4"/>
  <c r="AM62" i="4"/>
  <c r="AK62" i="4"/>
  <c r="AI62" i="4"/>
  <c r="AG62" i="4"/>
  <c r="AE62" i="4"/>
  <c r="AC62" i="4"/>
  <c r="AA62" i="4"/>
  <c r="Y62" i="4"/>
  <c r="W62" i="4"/>
  <c r="U62" i="4"/>
  <c r="S62" i="4"/>
  <c r="Q62" i="4"/>
  <c r="O62" i="4"/>
  <c r="M62" i="4"/>
  <c r="K62" i="4"/>
  <c r="I62" i="4"/>
  <c r="G62" i="4"/>
  <c r="E62" i="4"/>
  <c r="AQ61" i="4"/>
  <c r="AO61" i="4"/>
  <c r="AM61" i="4"/>
  <c r="AK61" i="4"/>
  <c r="AI61" i="4"/>
  <c r="AG61" i="4"/>
  <c r="AE61" i="4"/>
  <c r="AC61" i="4"/>
  <c r="AA61" i="4"/>
  <c r="Y61" i="4"/>
  <c r="W61" i="4"/>
  <c r="U61" i="4"/>
  <c r="S61" i="4"/>
  <c r="Q61" i="4"/>
  <c r="O61" i="4"/>
  <c r="M61" i="4"/>
  <c r="K61" i="4"/>
  <c r="I61" i="4"/>
  <c r="G61" i="4"/>
  <c r="E61" i="4"/>
  <c r="AQ60" i="4"/>
  <c r="AO60" i="4"/>
  <c r="AM60" i="4"/>
  <c r="AK60" i="4"/>
  <c r="AI60" i="4"/>
  <c r="AG60" i="4"/>
  <c r="AE60" i="4"/>
  <c r="AC60" i="4"/>
  <c r="AA60" i="4"/>
  <c r="Y60" i="4"/>
  <c r="W60" i="4"/>
  <c r="U60" i="4"/>
  <c r="S60" i="4"/>
  <c r="Q60" i="4"/>
  <c r="O60" i="4"/>
  <c r="M60" i="4"/>
  <c r="K60" i="4"/>
  <c r="I60" i="4"/>
  <c r="G60" i="4"/>
  <c r="E60" i="4"/>
  <c r="AQ59" i="4"/>
  <c r="AO59" i="4"/>
  <c r="AM59" i="4"/>
  <c r="AK59" i="4"/>
  <c r="AI59" i="4"/>
  <c r="AG59" i="4"/>
  <c r="AE59" i="4"/>
  <c r="AC59" i="4"/>
  <c r="AA59" i="4"/>
  <c r="Y59" i="4"/>
  <c r="W59" i="4"/>
  <c r="U59" i="4"/>
  <c r="S59" i="4"/>
  <c r="Q59" i="4"/>
  <c r="O59" i="4"/>
  <c r="M59" i="4"/>
  <c r="K59" i="4"/>
  <c r="I59" i="4"/>
  <c r="G59" i="4"/>
  <c r="E59" i="4"/>
  <c r="AQ58" i="4"/>
  <c r="AO58" i="4"/>
  <c r="AM58" i="4"/>
  <c r="AK58" i="4"/>
  <c r="AI58" i="4"/>
  <c r="AG58" i="4"/>
  <c r="AE58" i="4"/>
  <c r="AC58" i="4"/>
  <c r="AA58" i="4"/>
  <c r="Y58" i="4"/>
  <c r="W58" i="4"/>
  <c r="U58" i="4"/>
  <c r="S58" i="4"/>
  <c r="Q58" i="4"/>
  <c r="O58" i="4"/>
  <c r="M58" i="4"/>
  <c r="K58" i="4"/>
  <c r="I58" i="4"/>
  <c r="G58" i="4"/>
  <c r="E58" i="4"/>
  <c r="AQ57" i="4"/>
  <c r="AO57" i="4"/>
  <c r="AM57" i="4"/>
  <c r="AK57" i="4"/>
  <c r="AI57" i="4"/>
  <c r="AG57" i="4"/>
  <c r="AE57" i="4"/>
  <c r="AC57" i="4"/>
  <c r="AA57" i="4"/>
  <c r="Y57" i="4"/>
  <c r="W57" i="4"/>
  <c r="U57" i="4"/>
  <c r="S57" i="4"/>
  <c r="Q57" i="4"/>
  <c r="O57" i="4"/>
  <c r="M57" i="4"/>
  <c r="K57" i="4"/>
  <c r="I57" i="4"/>
  <c r="G57" i="4"/>
  <c r="E57" i="4"/>
  <c r="AQ56" i="4"/>
  <c r="AO56" i="4"/>
  <c r="AM56" i="4"/>
  <c r="AK56" i="4"/>
  <c r="AI56" i="4"/>
  <c r="AG56" i="4"/>
  <c r="AE56" i="4"/>
  <c r="AC56" i="4"/>
  <c r="AA56" i="4"/>
  <c r="Y56" i="4"/>
  <c r="W56" i="4"/>
  <c r="U56" i="4"/>
  <c r="S56" i="4"/>
  <c r="Q56" i="4"/>
  <c r="O56" i="4"/>
  <c r="M56" i="4"/>
  <c r="K56" i="4"/>
  <c r="I56" i="4"/>
  <c r="G56" i="4"/>
  <c r="E56" i="4"/>
  <c r="AQ55" i="4"/>
  <c r="AO55" i="4"/>
  <c r="AM55" i="4"/>
  <c r="AK55" i="4"/>
  <c r="AI55" i="4"/>
  <c r="AG55" i="4"/>
  <c r="AE55" i="4"/>
  <c r="AC55" i="4"/>
  <c r="AA55" i="4"/>
  <c r="Y55" i="4"/>
  <c r="W55" i="4"/>
  <c r="U55" i="4"/>
  <c r="S55" i="4"/>
  <c r="Q55" i="4"/>
  <c r="O55" i="4"/>
  <c r="M55" i="4"/>
  <c r="K55" i="4"/>
  <c r="I55" i="4"/>
  <c r="G55" i="4"/>
  <c r="E55" i="4"/>
  <c r="AQ54" i="4"/>
  <c r="AO54" i="4"/>
  <c r="AM54" i="4"/>
  <c r="AK54" i="4"/>
  <c r="AI54" i="4"/>
  <c r="AG54" i="4"/>
  <c r="AE54" i="4"/>
  <c r="AC54" i="4"/>
  <c r="AA54" i="4"/>
  <c r="Y54" i="4"/>
  <c r="W54" i="4"/>
  <c r="U54" i="4"/>
  <c r="S54" i="4"/>
  <c r="Q54" i="4"/>
  <c r="O54" i="4"/>
  <c r="M54" i="4"/>
  <c r="K54" i="4"/>
  <c r="I54" i="4"/>
  <c r="G54" i="4"/>
  <c r="E54" i="4"/>
  <c r="AQ53" i="4"/>
  <c r="AO53" i="4"/>
  <c r="AM53" i="4"/>
  <c r="AK53" i="4"/>
  <c r="AI53" i="4"/>
  <c r="AG53" i="4"/>
  <c r="AE53" i="4"/>
  <c r="AC53" i="4"/>
  <c r="AA53" i="4"/>
  <c r="Y53" i="4"/>
  <c r="W53" i="4"/>
  <c r="U53" i="4"/>
  <c r="S53" i="4"/>
  <c r="Q53" i="4"/>
  <c r="O53" i="4"/>
  <c r="M53" i="4"/>
  <c r="K53" i="4"/>
  <c r="I53" i="4"/>
  <c r="G53" i="4"/>
  <c r="E53" i="4"/>
  <c r="AQ52" i="4"/>
  <c r="AO52" i="4"/>
  <c r="AM52" i="4"/>
  <c r="AK52" i="4"/>
  <c r="AI52" i="4"/>
  <c r="AG52" i="4"/>
  <c r="AE52" i="4"/>
  <c r="AC52" i="4"/>
  <c r="AA52" i="4"/>
  <c r="Y52" i="4"/>
  <c r="W52" i="4"/>
  <c r="U52" i="4"/>
  <c r="S52" i="4"/>
  <c r="Q52" i="4"/>
  <c r="O52" i="4"/>
  <c r="M52" i="4"/>
  <c r="K52" i="4"/>
  <c r="I52" i="4"/>
  <c r="G52" i="4"/>
  <c r="E52" i="4"/>
  <c r="AQ51" i="4"/>
  <c r="AO51" i="4"/>
  <c r="AM51" i="4"/>
  <c r="AK51" i="4"/>
  <c r="AI51" i="4"/>
  <c r="AG51" i="4"/>
  <c r="AE51" i="4"/>
  <c r="AC51" i="4"/>
  <c r="AA51" i="4"/>
  <c r="Y51" i="4"/>
  <c r="W51" i="4"/>
  <c r="U51" i="4"/>
  <c r="S51" i="4"/>
  <c r="Q51" i="4"/>
  <c r="O51" i="4"/>
  <c r="M51" i="4"/>
  <c r="K51" i="4"/>
  <c r="I51" i="4"/>
  <c r="G51" i="4"/>
  <c r="E51" i="4"/>
  <c r="AQ50" i="4"/>
  <c r="AO50" i="4"/>
  <c r="AM50" i="4"/>
  <c r="AK50" i="4"/>
  <c r="AI50" i="4"/>
  <c r="AG50" i="4"/>
  <c r="AE50" i="4"/>
  <c r="AC50" i="4"/>
  <c r="AA50" i="4"/>
  <c r="Y50" i="4"/>
  <c r="W50" i="4"/>
  <c r="U50" i="4"/>
  <c r="S50" i="4"/>
  <c r="Q50" i="4"/>
  <c r="O50" i="4"/>
  <c r="M50" i="4"/>
  <c r="K50" i="4"/>
  <c r="I50" i="4"/>
  <c r="G50" i="4"/>
  <c r="E50" i="4"/>
  <c r="AQ49" i="4"/>
  <c r="AO49" i="4"/>
  <c r="AM49" i="4"/>
  <c r="AK49" i="4"/>
  <c r="AI49" i="4"/>
  <c r="AG49" i="4"/>
  <c r="AE49" i="4"/>
  <c r="AC49" i="4"/>
  <c r="AA49" i="4"/>
  <c r="Y49" i="4"/>
  <c r="W49" i="4"/>
  <c r="U49" i="4"/>
  <c r="S49" i="4"/>
  <c r="Q49" i="4"/>
  <c r="O49" i="4"/>
  <c r="M49" i="4"/>
  <c r="K49" i="4"/>
  <c r="I49" i="4"/>
  <c r="G49" i="4"/>
  <c r="E49" i="4"/>
  <c r="AQ48" i="4"/>
  <c r="AO48" i="4"/>
  <c r="AM48" i="4"/>
  <c r="AK48" i="4"/>
  <c r="AI48" i="4"/>
  <c r="AG48" i="4"/>
  <c r="AE48" i="4"/>
  <c r="AC48" i="4"/>
  <c r="AA48" i="4"/>
  <c r="Y48" i="4"/>
  <c r="W48" i="4"/>
  <c r="U48" i="4"/>
  <c r="S48" i="4"/>
  <c r="Q48" i="4"/>
  <c r="O48" i="4"/>
  <c r="M48" i="4"/>
  <c r="K48" i="4"/>
  <c r="I48" i="4"/>
  <c r="G48" i="4"/>
  <c r="E48" i="4"/>
  <c r="AQ47" i="4"/>
  <c r="AO47" i="4"/>
  <c r="AM47" i="4"/>
  <c r="AK47" i="4"/>
  <c r="AI47" i="4"/>
  <c r="AG47" i="4"/>
  <c r="AE47" i="4"/>
  <c r="AC47" i="4"/>
  <c r="AA47" i="4"/>
  <c r="Y47" i="4"/>
  <c r="W47" i="4"/>
  <c r="U47" i="4"/>
  <c r="S47" i="4"/>
  <c r="Q47" i="4"/>
  <c r="O47" i="4"/>
  <c r="M47" i="4"/>
  <c r="K47" i="4"/>
  <c r="I47" i="4"/>
  <c r="G47" i="4"/>
  <c r="E47" i="4"/>
  <c r="AQ46" i="4"/>
  <c r="AO46" i="4"/>
  <c r="AM46" i="4"/>
  <c r="AK46" i="4"/>
  <c r="AI46" i="4"/>
  <c r="AG46" i="4"/>
  <c r="AE46" i="4"/>
  <c r="AC46" i="4"/>
  <c r="AA46" i="4"/>
  <c r="Y46" i="4"/>
  <c r="W46" i="4"/>
  <c r="U46" i="4"/>
  <c r="S46" i="4"/>
  <c r="Q46" i="4"/>
  <c r="O46" i="4"/>
  <c r="M46" i="4"/>
  <c r="K46" i="4"/>
  <c r="I46" i="4"/>
  <c r="G46" i="4"/>
  <c r="E46" i="4"/>
  <c r="AQ45" i="4"/>
  <c r="AO45" i="4"/>
  <c r="AM45" i="4"/>
  <c r="AK45" i="4"/>
  <c r="AI45" i="4"/>
  <c r="AG45" i="4"/>
  <c r="AE45" i="4"/>
  <c r="AC45" i="4"/>
  <c r="AA45" i="4"/>
  <c r="Y45" i="4"/>
  <c r="W45" i="4"/>
  <c r="U45" i="4"/>
  <c r="S45" i="4"/>
  <c r="Q45" i="4"/>
  <c r="O45" i="4"/>
  <c r="M45" i="4"/>
  <c r="K45" i="4"/>
  <c r="I45" i="4"/>
  <c r="G45" i="4"/>
  <c r="E45" i="4"/>
  <c r="AQ44" i="4"/>
  <c r="AO44" i="4"/>
  <c r="AM44" i="4"/>
  <c r="AK44" i="4"/>
  <c r="AI44" i="4"/>
  <c r="AG44" i="4"/>
  <c r="AE44" i="4"/>
  <c r="AC44" i="4"/>
  <c r="AA44" i="4"/>
  <c r="Y44" i="4"/>
  <c r="W44" i="4"/>
  <c r="U44" i="4"/>
  <c r="S44" i="4"/>
  <c r="Q44" i="4"/>
  <c r="O44" i="4"/>
  <c r="M44" i="4"/>
  <c r="K44" i="4"/>
  <c r="I44" i="4"/>
  <c r="G44" i="4"/>
  <c r="E44" i="4"/>
  <c r="AQ43" i="4"/>
  <c r="AO43" i="4"/>
  <c r="AM43" i="4"/>
  <c r="AK43" i="4"/>
  <c r="AI43" i="4"/>
  <c r="AG43" i="4"/>
  <c r="AE43" i="4"/>
  <c r="AC43" i="4"/>
  <c r="AA43" i="4"/>
  <c r="Y43" i="4"/>
  <c r="W43" i="4"/>
  <c r="U43" i="4"/>
  <c r="S43" i="4"/>
  <c r="Q43" i="4"/>
  <c r="O43" i="4"/>
  <c r="M43" i="4"/>
  <c r="K43" i="4"/>
  <c r="I43" i="4"/>
  <c r="G43" i="4"/>
  <c r="E43" i="4"/>
  <c r="AQ42" i="4"/>
  <c r="AO42" i="4"/>
  <c r="AM42" i="4"/>
  <c r="AK42" i="4"/>
  <c r="AI42" i="4"/>
  <c r="AG42" i="4"/>
  <c r="AE42" i="4"/>
  <c r="AC42" i="4"/>
  <c r="AA42" i="4"/>
  <c r="Y42" i="4"/>
  <c r="W42" i="4"/>
  <c r="U42" i="4"/>
  <c r="S42" i="4"/>
  <c r="Q42" i="4"/>
  <c r="O42" i="4"/>
  <c r="M42" i="4"/>
  <c r="K42" i="4"/>
  <c r="I42" i="4"/>
  <c r="G42" i="4"/>
  <c r="E42" i="4"/>
  <c r="AQ41" i="4"/>
  <c r="AO41" i="4"/>
  <c r="AM41" i="4"/>
  <c r="AK41" i="4"/>
  <c r="AI41" i="4"/>
  <c r="AG41" i="4"/>
  <c r="AE41" i="4"/>
  <c r="AC41" i="4"/>
  <c r="AA41" i="4"/>
  <c r="Y41" i="4"/>
  <c r="W41" i="4"/>
  <c r="U41" i="4"/>
  <c r="S41" i="4"/>
  <c r="Q41" i="4"/>
  <c r="O41" i="4"/>
  <c r="M41" i="4"/>
  <c r="K41" i="4"/>
  <c r="I41" i="4"/>
  <c r="G41" i="4"/>
  <c r="E41" i="4"/>
  <c r="AQ40" i="4"/>
  <c r="AO40" i="4"/>
  <c r="AM40" i="4"/>
  <c r="AK40" i="4"/>
  <c r="AI40" i="4"/>
  <c r="AG40" i="4"/>
  <c r="AE40" i="4"/>
  <c r="AC40" i="4"/>
  <c r="AA40" i="4"/>
  <c r="Y40" i="4"/>
  <c r="W40" i="4"/>
  <c r="U40" i="4"/>
  <c r="S40" i="4"/>
  <c r="Q40" i="4"/>
  <c r="O40" i="4"/>
  <c r="M40" i="4"/>
  <c r="K40" i="4"/>
  <c r="I40" i="4"/>
  <c r="G40" i="4"/>
  <c r="E40" i="4"/>
  <c r="AQ39" i="4"/>
  <c r="AO39" i="4"/>
  <c r="AM39" i="4"/>
  <c r="AK39" i="4"/>
  <c r="AI39" i="4"/>
  <c r="AG39" i="4"/>
  <c r="AE39" i="4"/>
  <c r="AC39" i="4"/>
  <c r="AA39" i="4"/>
  <c r="Y39" i="4"/>
  <c r="W39" i="4"/>
  <c r="U39" i="4"/>
  <c r="S39" i="4"/>
  <c r="Q39" i="4"/>
  <c r="O39" i="4"/>
  <c r="M39" i="4"/>
  <c r="K39" i="4"/>
  <c r="I39" i="4"/>
  <c r="G39" i="4"/>
  <c r="E39" i="4"/>
  <c r="AQ38" i="4"/>
  <c r="AO38" i="4"/>
  <c r="AM38" i="4"/>
  <c r="AK38" i="4"/>
  <c r="AI38" i="4"/>
  <c r="AG38" i="4"/>
  <c r="AE38" i="4"/>
  <c r="AC38" i="4"/>
  <c r="AA38" i="4"/>
  <c r="Y38" i="4"/>
  <c r="W38" i="4"/>
  <c r="U38" i="4"/>
  <c r="S38" i="4"/>
  <c r="Q38" i="4"/>
  <c r="O38" i="4"/>
  <c r="M38" i="4"/>
  <c r="K38" i="4"/>
  <c r="I38" i="4"/>
  <c r="G38" i="4"/>
  <c r="E38" i="4"/>
  <c r="AQ37" i="4"/>
  <c r="AQ1" i="4" s="1"/>
  <c r="AQ2" i="4" s="1"/>
  <c r="AM37" i="4"/>
  <c r="AM6" i="4" s="1"/>
  <c r="AK37" i="4"/>
  <c r="AK1" i="4" s="1"/>
  <c r="AK3" i="4" s="1"/>
  <c r="AA37" i="4"/>
  <c r="W37" i="4"/>
  <c r="W1" i="4" s="1"/>
  <c r="W2" i="4" s="1"/>
  <c r="U37" i="4"/>
  <c r="U1" i="4" s="1"/>
  <c r="U3" i="4" s="1"/>
  <c r="K37" i="4"/>
  <c r="K1" i="4" s="1"/>
  <c r="K2" i="4" s="1"/>
  <c r="G37" i="4"/>
  <c r="G1" i="4" s="1"/>
  <c r="G2" i="4" s="1"/>
  <c r="E37" i="4"/>
  <c r="E1" i="4" s="1"/>
  <c r="E3" i="4" s="1"/>
  <c r="AQ36" i="4"/>
  <c r="AO36" i="4"/>
  <c r="AM36" i="4"/>
  <c r="AK36" i="4"/>
  <c r="AI36" i="4"/>
  <c r="AG36" i="4"/>
  <c r="AE36" i="4"/>
  <c r="AC36" i="4"/>
  <c r="AA36" i="4"/>
  <c r="Y36" i="4"/>
  <c r="W36" i="4"/>
  <c r="U36" i="4"/>
  <c r="S36" i="4"/>
  <c r="Q36" i="4"/>
  <c r="O36" i="4"/>
  <c r="M36" i="4"/>
  <c r="K36" i="4"/>
  <c r="I36" i="4"/>
  <c r="G36" i="4"/>
  <c r="E36" i="4"/>
  <c r="AQ35" i="4"/>
  <c r="AO35" i="4"/>
  <c r="AM35" i="4"/>
  <c r="AK35" i="4"/>
  <c r="AI35" i="4"/>
  <c r="AG35" i="4"/>
  <c r="AE35" i="4"/>
  <c r="AC35" i="4"/>
  <c r="AA35" i="4"/>
  <c r="Y35" i="4"/>
  <c r="W35" i="4"/>
  <c r="U35" i="4"/>
  <c r="S35" i="4"/>
  <c r="Q35" i="4"/>
  <c r="O35" i="4"/>
  <c r="M35" i="4"/>
  <c r="K35" i="4"/>
  <c r="I35" i="4"/>
  <c r="G35" i="4"/>
  <c r="E35" i="4"/>
  <c r="AQ34" i="4"/>
  <c r="AO34" i="4"/>
  <c r="AM34" i="4"/>
  <c r="AK34" i="4"/>
  <c r="AI34" i="4"/>
  <c r="AG34" i="4"/>
  <c r="AE34" i="4"/>
  <c r="AC34" i="4"/>
  <c r="AA34" i="4"/>
  <c r="Y34" i="4"/>
  <c r="W34" i="4"/>
  <c r="U34" i="4"/>
  <c r="S34" i="4"/>
  <c r="Q34" i="4"/>
  <c r="O34" i="4"/>
  <c r="M34" i="4"/>
  <c r="K34" i="4"/>
  <c r="I34" i="4"/>
  <c r="G34" i="4"/>
  <c r="E34" i="4"/>
  <c r="AQ33" i="4"/>
  <c r="AO33" i="4"/>
  <c r="AM33" i="4"/>
  <c r="AK33" i="4"/>
  <c r="AI33" i="4"/>
  <c r="AG33" i="4"/>
  <c r="AE33" i="4"/>
  <c r="AC33" i="4"/>
  <c r="AA33" i="4"/>
  <c r="Y33" i="4"/>
  <c r="W33" i="4"/>
  <c r="U33" i="4"/>
  <c r="S33" i="4"/>
  <c r="Q33" i="4"/>
  <c r="O33" i="4"/>
  <c r="M33" i="4"/>
  <c r="K33" i="4"/>
  <c r="I33" i="4"/>
  <c r="G33" i="4"/>
  <c r="E33" i="4"/>
  <c r="AQ32" i="4"/>
  <c r="AO32" i="4"/>
  <c r="AM32" i="4"/>
  <c r="AK32" i="4"/>
  <c r="AI32" i="4"/>
  <c r="AG32" i="4"/>
  <c r="AE32" i="4"/>
  <c r="AC32" i="4"/>
  <c r="AA32" i="4"/>
  <c r="Y32" i="4"/>
  <c r="W32" i="4"/>
  <c r="U32" i="4"/>
  <c r="S32" i="4"/>
  <c r="Q32" i="4"/>
  <c r="O32" i="4"/>
  <c r="M32" i="4"/>
  <c r="K32" i="4"/>
  <c r="I32" i="4"/>
  <c r="G32" i="4"/>
  <c r="E32" i="4"/>
  <c r="AQ31" i="4"/>
  <c r="AO31" i="4"/>
  <c r="AM31" i="4"/>
  <c r="AK31" i="4"/>
  <c r="AI31" i="4"/>
  <c r="AG31" i="4"/>
  <c r="AE31" i="4"/>
  <c r="AC31" i="4"/>
  <c r="AA31" i="4"/>
  <c r="Y31" i="4"/>
  <c r="W31" i="4"/>
  <c r="U31" i="4"/>
  <c r="S31" i="4"/>
  <c r="Q31" i="4"/>
  <c r="O31" i="4"/>
  <c r="M31" i="4"/>
  <c r="K31" i="4"/>
  <c r="I31" i="4"/>
  <c r="G31" i="4"/>
  <c r="E31" i="4"/>
  <c r="AQ30" i="4"/>
  <c r="AO30" i="4"/>
  <c r="AM30" i="4"/>
  <c r="AK30" i="4"/>
  <c r="AI30" i="4"/>
  <c r="AG30" i="4"/>
  <c r="AE30" i="4"/>
  <c r="AC30" i="4"/>
  <c r="AA30" i="4"/>
  <c r="Y30" i="4"/>
  <c r="W30" i="4"/>
  <c r="U30" i="4"/>
  <c r="S30" i="4"/>
  <c r="Q30" i="4"/>
  <c r="O30" i="4"/>
  <c r="M30" i="4"/>
  <c r="K30" i="4"/>
  <c r="I30" i="4"/>
  <c r="G30" i="4"/>
  <c r="E30" i="4"/>
  <c r="AQ29" i="4"/>
  <c r="AO29" i="4"/>
  <c r="AM29" i="4"/>
  <c r="AK29" i="4"/>
  <c r="AI29" i="4"/>
  <c r="AG29" i="4"/>
  <c r="AE29" i="4"/>
  <c r="AC29" i="4"/>
  <c r="AA29" i="4"/>
  <c r="Y29" i="4"/>
  <c r="W29" i="4"/>
  <c r="U29" i="4"/>
  <c r="S29" i="4"/>
  <c r="Q29" i="4"/>
  <c r="O29" i="4"/>
  <c r="M29" i="4"/>
  <c r="K29" i="4"/>
  <c r="I29" i="4"/>
  <c r="G29" i="4"/>
  <c r="E29" i="4"/>
  <c r="AQ28" i="4"/>
  <c r="AO28" i="4"/>
  <c r="AM28" i="4"/>
  <c r="AK28" i="4"/>
  <c r="AI28" i="4"/>
  <c r="AG28" i="4"/>
  <c r="AE28" i="4"/>
  <c r="AC28" i="4"/>
  <c r="AA28" i="4"/>
  <c r="Y28" i="4"/>
  <c r="W28" i="4"/>
  <c r="U28" i="4"/>
  <c r="S28" i="4"/>
  <c r="Q28" i="4"/>
  <c r="O28" i="4"/>
  <c r="M28" i="4"/>
  <c r="K28" i="4"/>
  <c r="I28" i="4"/>
  <c r="G28" i="4"/>
  <c r="E28" i="4"/>
  <c r="AQ27" i="4"/>
  <c r="AO27" i="4"/>
  <c r="AM27" i="4"/>
  <c r="AK27" i="4"/>
  <c r="AI27" i="4"/>
  <c r="AG27" i="4"/>
  <c r="AE27" i="4"/>
  <c r="AC27" i="4"/>
  <c r="AA27" i="4"/>
  <c r="Y27" i="4"/>
  <c r="W27" i="4"/>
  <c r="U27" i="4"/>
  <c r="S27" i="4"/>
  <c r="Q27" i="4"/>
  <c r="O27" i="4"/>
  <c r="M27" i="4"/>
  <c r="K27" i="4"/>
  <c r="I27" i="4"/>
  <c r="G27" i="4"/>
  <c r="E27" i="4"/>
  <c r="AQ26" i="4"/>
  <c r="AO26" i="4"/>
  <c r="AM26" i="4"/>
  <c r="AK26" i="4"/>
  <c r="AI26" i="4"/>
  <c r="AG26" i="4"/>
  <c r="AE26" i="4"/>
  <c r="AC26" i="4"/>
  <c r="AA26" i="4"/>
  <c r="Y26" i="4"/>
  <c r="W26" i="4"/>
  <c r="U26" i="4"/>
  <c r="S26" i="4"/>
  <c r="Q26" i="4"/>
  <c r="O26" i="4"/>
  <c r="M26" i="4"/>
  <c r="K26" i="4"/>
  <c r="I26" i="4"/>
  <c r="G26" i="4"/>
  <c r="E26" i="4"/>
  <c r="AQ25" i="4"/>
  <c r="AO25" i="4"/>
  <c r="AM25" i="4"/>
  <c r="AK25" i="4"/>
  <c r="AI25" i="4"/>
  <c r="AG25" i="4"/>
  <c r="AE25" i="4"/>
  <c r="AC25" i="4"/>
  <c r="AA25" i="4"/>
  <c r="Y25" i="4"/>
  <c r="W25" i="4"/>
  <c r="U25" i="4"/>
  <c r="S25" i="4"/>
  <c r="Q25" i="4"/>
  <c r="O25" i="4"/>
  <c r="M25" i="4"/>
  <c r="K25" i="4"/>
  <c r="I25" i="4"/>
  <c r="G25" i="4"/>
  <c r="E25" i="4"/>
  <c r="AQ24" i="4"/>
  <c r="AO24" i="4"/>
  <c r="AM24" i="4"/>
  <c r="AK24" i="4"/>
  <c r="AI24" i="4"/>
  <c r="AG24" i="4"/>
  <c r="AE24" i="4"/>
  <c r="AC24" i="4"/>
  <c r="AA24" i="4"/>
  <c r="Y24" i="4"/>
  <c r="W24" i="4"/>
  <c r="U24" i="4"/>
  <c r="S24" i="4"/>
  <c r="Q24" i="4"/>
  <c r="O24" i="4"/>
  <c r="M24" i="4"/>
  <c r="K24" i="4"/>
  <c r="I24" i="4"/>
  <c r="G24" i="4"/>
  <c r="E24" i="4"/>
  <c r="AQ23" i="4"/>
  <c r="AO23" i="4"/>
  <c r="AM23" i="4"/>
  <c r="AK23" i="4"/>
  <c r="AI23" i="4"/>
  <c r="AG23" i="4"/>
  <c r="AE23" i="4"/>
  <c r="AC23" i="4"/>
  <c r="AA23" i="4"/>
  <c r="Y23" i="4"/>
  <c r="W23" i="4"/>
  <c r="U23" i="4"/>
  <c r="S23" i="4"/>
  <c r="Q23" i="4"/>
  <c r="O23" i="4"/>
  <c r="M23" i="4"/>
  <c r="K23" i="4"/>
  <c r="I23" i="4"/>
  <c r="G23" i="4"/>
  <c r="E23" i="4"/>
  <c r="AQ22" i="4"/>
  <c r="AO22" i="4"/>
  <c r="AM22" i="4"/>
  <c r="AK22" i="4"/>
  <c r="AI22" i="4"/>
  <c r="AG22" i="4"/>
  <c r="AE22" i="4"/>
  <c r="AC22" i="4"/>
  <c r="AA22" i="4"/>
  <c r="Y22" i="4"/>
  <c r="W22" i="4"/>
  <c r="U22" i="4"/>
  <c r="S22" i="4"/>
  <c r="Q22" i="4"/>
  <c r="O22" i="4"/>
  <c r="M22" i="4"/>
  <c r="K22" i="4"/>
  <c r="I22" i="4"/>
  <c r="G22" i="4"/>
  <c r="E22" i="4"/>
  <c r="AQ21" i="4"/>
  <c r="AO21" i="4"/>
  <c r="AM21" i="4"/>
  <c r="AK21" i="4"/>
  <c r="AI21" i="4"/>
  <c r="AG21" i="4"/>
  <c r="AE21" i="4"/>
  <c r="AC21" i="4"/>
  <c r="AA21" i="4"/>
  <c r="Y21" i="4"/>
  <c r="W21" i="4"/>
  <c r="U21" i="4"/>
  <c r="S21" i="4"/>
  <c r="Q21" i="4"/>
  <c r="O21" i="4"/>
  <c r="M21" i="4"/>
  <c r="K21" i="4"/>
  <c r="I21" i="4"/>
  <c r="G21" i="4"/>
  <c r="E21" i="4"/>
  <c r="AQ20" i="4"/>
  <c r="AO20" i="4"/>
  <c r="AM20" i="4"/>
  <c r="AK20" i="4"/>
  <c r="AI20" i="4"/>
  <c r="AG20" i="4"/>
  <c r="AE20" i="4"/>
  <c r="AC20" i="4"/>
  <c r="AA20" i="4"/>
  <c r="Y20" i="4"/>
  <c r="W20" i="4"/>
  <c r="U20" i="4"/>
  <c r="S20" i="4"/>
  <c r="Q20" i="4"/>
  <c r="O20" i="4"/>
  <c r="M20" i="4"/>
  <c r="K20" i="4"/>
  <c r="I20" i="4"/>
  <c r="G20" i="4"/>
  <c r="E20" i="4"/>
  <c r="AQ19" i="4"/>
  <c r="AO19" i="4"/>
  <c r="AM19" i="4"/>
  <c r="AK19" i="4"/>
  <c r="AI19" i="4"/>
  <c r="AG19" i="4"/>
  <c r="AE19" i="4"/>
  <c r="AC19" i="4"/>
  <c r="AA19" i="4"/>
  <c r="Y19" i="4"/>
  <c r="W19" i="4"/>
  <c r="U19" i="4"/>
  <c r="S19" i="4"/>
  <c r="Q19" i="4"/>
  <c r="O19" i="4"/>
  <c r="M19" i="4"/>
  <c r="K19" i="4"/>
  <c r="I19" i="4"/>
  <c r="G19" i="4"/>
  <c r="E19" i="4"/>
  <c r="AQ18" i="4"/>
  <c r="AO18" i="4"/>
  <c r="AM18" i="4"/>
  <c r="AK18" i="4"/>
  <c r="AI18" i="4"/>
  <c r="AG18" i="4"/>
  <c r="AE18" i="4"/>
  <c r="AC18" i="4"/>
  <c r="AA18" i="4"/>
  <c r="Y18" i="4"/>
  <c r="W18" i="4"/>
  <c r="U18" i="4"/>
  <c r="S18" i="4"/>
  <c r="Q18" i="4"/>
  <c r="O18" i="4"/>
  <c r="M18" i="4"/>
  <c r="K18" i="4"/>
  <c r="I18" i="4"/>
  <c r="G18" i="4"/>
  <c r="E18" i="4"/>
  <c r="AQ17" i="4"/>
  <c r="AO17" i="4"/>
  <c r="AM17" i="4"/>
  <c r="AK17" i="4"/>
  <c r="AI17" i="4"/>
  <c r="AG17" i="4"/>
  <c r="AE17" i="4"/>
  <c r="AC17" i="4"/>
  <c r="AA17" i="4"/>
  <c r="Y17" i="4"/>
  <c r="W17" i="4"/>
  <c r="U17" i="4"/>
  <c r="S17" i="4"/>
  <c r="Q17" i="4"/>
  <c r="O17" i="4"/>
  <c r="M17" i="4"/>
  <c r="K17" i="4"/>
  <c r="I17" i="4"/>
  <c r="G17" i="4"/>
  <c r="E17" i="4"/>
  <c r="AQ16" i="4"/>
  <c r="AO16" i="4"/>
  <c r="AM16" i="4"/>
  <c r="AK16" i="4"/>
  <c r="AI16" i="4"/>
  <c r="AG16" i="4"/>
  <c r="AE16" i="4"/>
  <c r="AC16" i="4"/>
  <c r="AA16" i="4"/>
  <c r="Y16" i="4"/>
  <c r="W16" i="4"/>
  <c r="U16" i="4"/>
  <c r="S16" i="4"/>
  <c r="Q16" i="4"/>
  <c r="O16" i="4"/>
  <c r="M16" i="4"/>
  <c r="K16" i="4"/>
  <c r="I16" i="4"/>
  <c r="G16" i="4"/>
  <c r="E16" i="4"/>
  <c r="AQ15" i="4"/>
  <c r="AO15" i="4"/>
  <c r="AM15" i="4"/>
  <c r="AK15" i="4"/>
  <c r="AI15" i="4"/>
  <c r="AG15" i="4"/>
  <c r="AE15" i="4"/>
  <c r="AC15" i="4"/>
  <c r="AA15" i="4"/>
  <c r="Y15" i="4"/>
  <c r="W15" i="4"/>
  <c r="U15" i="4"/>
  <c r="S15" i="4"/>
  <c r="Q15" i="4"/>
  <c r="O15" i="4"/>
  <c r="M15" i="4"/>
  <c r="K15" i="4"/>
  <c r="I15" i="4"/>
  <c r="G15" i="4"/>
  <c r="E15" i="4"/>
  <c r="AQ14" i="4"/>
  <c r="AO14" i="4"/>
  <c r="AM14" i="4"/>
  <c r="AK14" i="4"/>
  <c r="AI14" i="4"/>
  <c r="AG14" i="4"/>
  <c r="AE14" i="4"/>
  <c r="AC14" i="4"/>
  <c r="AA14" i="4"/>
  <c r="Y14" i="4"/>
  <c r="W14" i="4"/>
  <c r="U14" i="4"/>
  <c r="S14" i="4"/>
  <c r="Q14" i="4"/>
  <c r="O14" i="4"/>
  <c r="M14" i="4"/>
  <c r="K14" i="4"/>
  <c r="I14" i="4"/>
  <c r="G14" i="4"/>
  <c r="E14" i="4"/>
  <c r="AQ13" i="4"/>
  <c r="AO13" i="4"/>
  <c r="AM13" i="4"/>
  <c r="AK13" i="4"/>
  <c r="AI13" i="4"/>
  <c r="AG13" i="4"/>
  <c r="AE13" i="4"/>
  <c r="AC13" i="4"/>
  <c r="AA13" i="4"/>
  <c r="Y13" i="4"/>
  <c r="W13" i="4"/>
  <c r="U13" i="4"/>
  <c r="S13" i="4"/>
  <c r="Q13" i="4"/>
  <c r="O13" i="4"/>
  <c r="M13" i="4"/>
  <c r="K13" i="4"/>
  <c r="I13" i="4"/>
  <c r="G13" i="4"/>
  <c r="E13" i="4"/>
  <c r="AQ12" i="4"/>
  <c r="AO12" i="4"/>
  <c r="AM12" i="4"/>
  <c r="AK12" i="4"/>
  <c r="AI12" i="4"/>
  <c r="AG12" i="4"/>
  <c r="AE12" i="4"/>
  <c r="AC12" i="4"/>
  <c r="AA12" i="4"/>
  <c r="Y12" i="4"/>
  <c r="W12" i="4"/>
  <c r="U12" i="4"/>
  <c r="S12" i="4"/>
  <c r="Q12" i="4"/>
  <c r="O12" i="4"/>
  <c r="M12" i="4"/>
  <c r="K12" i="4"/>
  <c r="I12" i="4"/>
  <c r="G12" i="4"/>
  <c r="E12" i="4"/>
  <c r="AQ10" i="4"/>
  <c r="AO10" i="4"/>
  <c r="AM10" i="4"/>
  <c r="AK10" i="4"/>
  <c r="AI10" i="4"/>
  <c r="AG10" i="4"/>
  <c r="AE10" i="4"/>
  <c r="AC10" i="4"/>
  <c r="AA10" i="4"/>
  <c r="Y10" i="4"/>
  <c r="W10" i="4"/>
  <c r="U10" i="4"/>
  <c r="S10" i="4"/>
  <c r="Q10" i="4"/>
  <c r="O10" i="4"/>
  <c r="M10" i="4"/>
  <c r="K10" i="4"/>
  <c r="I10" i="4"/>
  <c r="G10" i="4"/>
  <c r="E10" i="4"/>
  <c r="AM4" i="4"/>
  <c r="AA1" i="4"/>
  <c r="AA2" i="4" s="1"/>
  <c r="F12" i="11" l="1"/>
  <c r="T18" i="11"/>
  <c r="L20" i="11"/>
  <c r="L22" i="11" s="1"/>
  <c r="L30" i="11" s="1"/>
  <c r="S32" i="11"/>
  <c r="S34" i="11" s="1"/>
  <c r="S38" i="11" s="1"/>
  <c r="S39" i="11" s="1"/>
  <c r="C7" i="9"/>
  <c r="C8" i="9" s="1"/>
  <c r="C47" i="7"/>
  <c r="C48" i="7"/>
  <c r="AI4" i="4"/>
  <c r="AI6" i="4"/>
  <c r="AI3" i="4"/>
  <c r="AI1" i="4"/>
  <c r="AI5" i="4"/>
  <c r="AI2" i="4"/>
  <c r="I37" i="4"/>
  <c r="Y37" i="4"/>
  <c r="Y1" i="4" s="1"/>
  <c r="Y2" i="4" s="1"/>
  <c r="AO37" i="4"/>
  <c r="AO1" i="4" s="1"/>
  <c r="AO2" i="4" s="1"/>
  <c r="AM2" i="4"/>
  <c r="AM5" i="4"/>
  <c r="M37" i="4"/>
  <c r="AC37" i="4"/>
  <c r="O37" i="4"/>
  <c r="O1" i="4" s="1"/>
  <c r="O3" i="4" s="1"/>
  <c r="AE37" i="4"/>
  <c r="AE1" i="4" s="1"/>
  <c r="AE3" i="4" s="1"/>
  <c r="AM1" i="4"/>
  <c r="AM3" i="4"/>
  <c r="Q37" i="4"/>
  <c r="Q1" i="4" s="1"/>
  <c r="Q3" i="4" s="1"/>
  <c r="AG37" i="4"/>
  <c r="AG1" i="4" s="1"/>
  <c r="AG3" i="4" s="1"/>
  <c r="S37" i="4"/>
  <c r="S1" i="4" s="1"/>
  <c r="S3" i="4" s="1"/>
  <c r="G3" i="4"/>
  <c r="G4" i="4" s="1"/>
  <c r="W3" i="4"/>
  <c r="W6" i="4" s="1"/>
  <c r="K3" i="4"/>
  <c r="K5" i="4" s="1"/>
  <c r="AA3" i="4"/>
  <c r="AA6" i="4" s="1"/>
  <c r="AQ3" i="4"/>
  <c r="AQ6" i="4" s="1"/>
  <c r="M1" i="4"/>
  <c r="M2" i="4" s="1"/>
  <c r="AC1" i="4"/>
  <c r="AC2" i="4" s="1"/>
  <c r="E2" i="4"/>
  <c r="E5" i="4" s="1"/>
  <c r="U2" i="4"/>
  <c r="U5" i="4" s="1"/>
  <c r="AK2" i="4"/>
  <c r="AK5" i="4" s="1"/>
  <c r="L32" i="11" l="1"/>
  <c r="L33" i="11" s="1"/>
  <c r="L43" i="11"/>
  <c r="S41" i="11"/>
  <c r="M3" i="4"/>
  <c r="M5" i="4" s="1"/>
  <c r="Q2" i="4"/>
  <c r="Q4" i="4" s="1"/>
  <c r="AE2" i="4"/>
  <c r="AE4" i="4" s="1"/>
  <c r="AK4" i="4"/>
  <c r="O2" i="4"/>
  <c r="O5" i="4" s="1"/>
  <c r="S2" i="4"/>
  <c r="S5" i="4" s="1"/>
  <c r="I4" i="4"/>
  <c r="I2" i="4"/>
  <c r="I6" i="4"/>
  <c r="I1" i="4"/>
  <c r="I3" i="4"/>
  <c r="I5" i="4"/>
  <c r="AO3" i="4"/>
  <c r="AO4" i="4" s="1"/>
  <c r="G5" i="4"/>
  <c r="Y3" i="4"/>
  <c r="Y6" i="4" s="1"/>
  <c r="G6" i="4"/>
  <c r="AG2" i="4"/>
  <c r="AG5" i="4" s="1"/>
  <c r="AA5" i="4"/>
  <c r="E6" i="4"/>
  <c r="AQ4" i="4"/>
  <c r="U4" i="4"/>
  <c r="W5" i="4"/>
  <c r="K6" i="4"/>
  <c r="AA4" i="4"/>
  <c r="E4" i="4"/>
  <c r="W4" i="4"/>
  <c r="AK6" i="4"/>
  <c r="K4" i="4"/>
  <c r="AC3" i="4"/>
  <c r="AC4" i="4" s="1"/>
  <c r="U6" i="4"/>
  <c r="AQ5" i="4"/>
  <c r="AE6" i="4" l="1"/>
  <c r="AE5" i="4"/>
  <c r="M4" i="4"/>
  <c r="L35" i="11"/>
  <c r="L37" i="11" s="1"/>
  <c r="L41" i="11" s="1"/>
  <c r="L42" i="11" s="1"/>
  <c r="L44" i="11" s="1"/>
  <c r="O4" i="4"/>
  <c r="O6" i="4"/>
  <c r="M6" i="4"/>
  <c r="S4" i="4"/>
  <c r="S6" i="4"/>
  <c r="Q6" i="4"/>
  <c r="Q5" i="4"/>
  <c r="Y5" i="4"/>
  <c r="AG4" i="4"/>
  <c r="AG6" i="4"/>
  <c r="Y4" i="4"/>
  <c r="AO6" i="4"/>
  <c r="AO5" i="4"/>
  <c r="AC6" i="4"/>
  <c r="AC5" i="4"/>
  <c r="CI56" i="2" l="1"/>
  <c r="CI52" i="2"/>
  <c r="CI58" i="2" s="1"/>
  <c r="CA56" i="2"/>
  <c r="CB56" i="2"/>
  <c r="CC56" i="2"/>
  <c r="CD56" i="2"/>
  <c r="CE56" i="2"/>
  <c r="CF56" i="2"/>
  <c r="CG56" i="2"/>
  <c r="BZ56" i="2"/>
  <c r="CA55" i="2"/>
  <c r="CB55" i="2"/>
  <c r="CC55" i="2"/>
  <c r="CD55" i="2"/>
  <c r="CE55" i="2"/>
  <c r="CF55" i="2"/>
  <c r="CG55" i="2"/>
  <c r="BZ37" i="2"/>
  <c r="BZ55" i="2"/>
  <c r="BZ52" i="2"/>
  <c r="BZ51" i="2"/>
  <c r="CI41" i="2"/>
  <c r="CI37" i="2"/>
  <c r="CI43" i="2" s="1"/>
  <c r="CA41" i="2"/>
  <c r="CB41" i="2"/>
  <c r="CC41" i="2"/>
  <c r="CD41" i="2"/>
  <c r="CE41" i="2"/>
  <c r="CF41" i="2"/>
  <c r="CG41" i="2"/>
  <c r="BZ41" i="2"/>
  <c r="CA40" i="2"/>
  <c r="CB40" i="2"/>
  <c r="CC40" i="2"/>
  <c r="CD40" i="2"/>
  <c r="CE40" i="2"/>
  <c r="CF40" i="2"/>
  <c r="CG40" i="2"/>
  <c r="BZ40" i="2"/>
  <c r="BZ36" i="2"/>
  <c r="BZ19" i="2" l="1"/>
  <c r="BZ20" i="2"/>
  <c r="CI20" i="2"/>
  <c r="BZ24" i="2"/>
  <c r="CA24" i="2"/>
  <c r="CI24" i="2" s="1"/>
  <c r="CI26" i="2" s="1"/>
  <c r="CB24" i="2"/>
  <c r="CC24" i="2"/>
  <c r="CD24" i="2"/>
  <c r="CE24" i="2"/>
  <c r="CF24" i="2"/>
  <c r="CG24" i="2"/>
  <c r="D4" i="6" l="1"/>
  <c r="E5" i="6" l="1"/>
  <c r="F5" i="6" s="1"/>
  <c r="E4" i="6"/>
  <c r="E6" i="6" s="1"/>
  <c r="I11" i="5"/>
  <c r="I12" i="5"/>
  <c r="I6" i="5"/>
  <c r="I7" i="5"/>
  <c r="I8" i="5" s="1"/>
  <c r="I13" i="5"/>
  <c r="I9" i="5"/>
  <c r="I10" i="5" s="1"/>
  <c r="F4" i="6" l="1"/>
  <c r="F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44DB33F6-922A-412D-86CD-1F7F4C79D707}">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sharedStrings.xml><?xml version="1.0" encoding="utf-8"?>
<sst xmlns="http://schemas.openxmlformats.org/spreadsheetml/2006/main" count="530" uniqueCount="427">
  <si>
    <t>Source:</t>
  </si>
  <si>
    <t>BLS / OES</t>
  </si>
  <si>
    <t>Position</t>
  </si>
  <si>
    <t>53 Percentile</t>
  </si>
  <si>
    <t>Common model titles (not all inclusive)</t>
  </si>
  <si>
    <t>Minimum Education and/or certification/Training/Experience</t>
  </si>
  <si>
    <t>BLS Occupational Code(s)</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</si>
  <si>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</si>
  <si>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</si>
  <si>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</si>
  <si>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</si>
  <si>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</si>
  <si>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</si>
  <si>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</si>
  <si>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21-1094, 21-1015, 21-1018, 21-1023, 39-1022</t>
  </si>
  <si>
    <t>Direct Care III (annual)</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</si>
  <si>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</si>
  <si>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</si>
  <si>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</si>
  <si>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</si>
  <si>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</si>
  <si>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</si>
  <si>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</si>
  <si>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</si>
  <si>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</si>
  <si>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</si>
  <si>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</si>
  <si>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</si>
  <si>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</si>
  <si>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</si>
  <si>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</si>
  <si>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</si>
  <si>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</si>
  <si>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</si>
  <si>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</si>
  <si>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</si>
  <si>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</si>
  <si>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</si>
  <si>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</si>
  <si>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</si>
  <si>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</si>
  <si>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</si>
  <si>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</si>
  <si>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</si>
  <si>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</si>
  <si>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</si>
  <si>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</si>
  <si>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</si>
  <si>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</si>
  <si>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</si>
  <si>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</si>
  <si>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</si>
  <si>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Therapists</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</si>
  <si>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</si>
  <si>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</si>
  <si>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</si>
  <si>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</si>
  <si>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</si>
  <si>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</si>
  <si>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</si>
  <si>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</si>
  <si>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</si>
  <si>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</si>
  <si>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</si>
  <si>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</si>
  <si>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</si>
  <si>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</si>
  <si>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</si>
  <si>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</si>
  <si>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</si>
  <si>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 xml:space="preserve">Tax and Fringe =  </t>
  </si>
  <si>
    <t xml:space="preserve">Terminal leave, and  retirement.  Does include Paid Family Medical Leave tax.
Includes and additional 2% to be used at providers descretion for retirement and/or other benefits
</t>
  </si>
  <si>
    <t>Days</t>
  </si>
  <si>
    <t>Hours</t>
  </si>
  <si>
    <t>Admin Allocation</t>
  </si>
  <si>
    <t>C.257 Benchmark</t>
  </si>
  <si>
    <t>Misc. BLS benchmarks</t>
  </si>
  <si>
    <t>training</t>
  </si>
  <si>
    <t>Medical Director</t>
  </si>
  <si>
    <t>Physician Assistants</t>
  </si>
  <si>
    <t>CAF:</t>
  </si>
  <si>
    <t>2025Q4</t>
  </si>
  <si>
    <t>2025Q3</t>
  </si>
  <si>
    <t>2025Q2</t>
  </si>
  <si>
    <t>2025Q1</t>
  </si>
  <si>
    <t>2024Q4</t>
  </si>
  <si>
    <t>2024Q3</t>
  </si>
  <si>
    <t>2024Q2</t>
  </si>
  <si>
    <t>2024Q1</t>
  </si>
  <si>
    <t>January 1, 2024 - December 31, 2025</t>
  </si>
  <si>
    <t xml:space="preserve">Prospective rate period: </t>
  </si>
  <si>
    <t>Average</t>
  </si>
  <si>
    <t>FY24</t>
  </si>
  <si>
    <t xml:space="preserve">Base period: </t>
  </si>
  <si>
    <t>Assumption for new rates that are to be promulgated January 2024</t>
  </si>
  <si>
    <t>New Rates</t>
  </si>
  <si>
    <t>CPIPESSMA</t>
  </si>
  <si>
    <t>CPI--PESSIMISTIC SCENARIO (1982-84=1)</t>
  </si>
  <si>
    <t>CPIOPTMA</t>
  </si>
  <si>
    <t>CPI--OPTIMISTIC SCENARIO (1982-84=1)</t>
  </si>
  <si>
    <t>CPIBASEMA</t>
  </si>
  <si>
    <t>CPI--BASELINE SCENARIO (1982-84=1)</t>
  </si>
  <si>
    <t>2028Q4</t>
  </si>
  <si>
    <t>2028Q3</t>
  </si>
  <si>
    <t>2028Q2</t>
  </si>
  <si>
    <t>2028Q1</t>
  </si>
  <si>
    <t>2027Q4</t>
  </si>
  <si>
    <t>2027Q3</t>
  </si>
  <si>
    <t>2027Q2</t>
  </si>
  <si>
    <t>2027Q1</t>
  </si>
  <si>
    <t>2026Q4</t>
  </si>
  <si>
    <t>2026Q3</t>
  </si>
  <si>
    <t>2026Q2</t>
  </si>
  <si>
    <t>2026Q1</t>
  </si>
  <si>
    <t>2023Q4</t>
  </si>
  <si>
    <t>2023Q3</t>
  </si>
  <si>
    <t>2023Q2</t>
  </si>
  <si>
    <t>2023Q1</t>
  </si>
  <si>
    <t>2022Q4</t>
  </si>
  <si>
    <t>2022Q3</t>
  </si>
  <si>
    <t>2022Q2</t>
  </si>
  <si>
    <t>2022Q1</t>
  </si>
  <si>
    <t>2021Q4</t>
  </si>
  <si>
    <t>2021Q3</t>
  </si>
  <si>
    <t>2021Q2</t>
  </si>
  <si>
    <t>2021Q1</t>
  </si>
  <si>
    <t>2020Q4</t>
  </si>
  <si>
    <t>2020Q3</t>
  </si>
  <si>
    <t>2020Q2</t>
  </si>
  <si>
    <t>2020Q1</t>
  </si>
  <si>
    <t>2019Q4</t>
  </si>
  <si>
    <t>2019Q3</t>
  </si>
  <si>
    <t>2019Q2</t>
  </si>
  <si>
    <t>2019Q1</t>
  </si>
  <si>
    <t>2018Q4</t>
  </si>
  <si>
    <t>2018Q3</t>
  </si>
  <si>
    <t>2018Q2</t>
  </si>
  <si>
    <t>2018Q1</t>
  </si>
  <si>
    <t>2017Q4</t>
  </si>
  <si>
    <t>2017Q3</t>
  </si>
  <si>
    <t>2017Q2</t>
  </si>
  <si>
    <t>2017Q1</t>
  </si>
  <si>
    <t>2016Q4</t>
  </si>
  <si>
    <t>2016Q3</t>
  </si>
  <si>
    <t>2016Q2</t>
  </si>
  <si>
    <t>2016Q1</t>
  </si>
  <si>
    <t>2015Q4</t>
  </si>
  <si>
    <t>2015Q3</t>
  </si>
  <si>
    <t>2015Q2</t>
  </si>
  <si>
    <t>2015Q1</t>
  </si>
  <si>
    <t>2014Q4</t>
  </si>
  <si>
    <t>2014Q3</t>
  </si>
  <si>
    <t>2014Q2</t>
  </si>
  <si>
    <t>2014Q1</t>
  </si>
  <si>
    <t>2013Q4</t>
  </si>
  <si>
    <t>2013Q3</t>
  </si>
  <si>
    <t>2013Q2</t>
  </si>
  <si>
    <t>2013Q1</t>
  </si>
  <si>
    <t>2012Q4</t>
  </si>
  <si>
    <t>2012Q3</t>
  </si>
  <si>
    <t>2012Q2</t>
  </si>
  <si>
    <t>2012Q1</t>
  </si>
  <si>
    <t>2011Q4</t>
  </si>
  <si>
    <t>2011Q3</t>
  </si>
  <si>
    <t>2011Q2</t>
  </si>
  <si>
    <t>2011Q1</t>
  </si>
  <si>
    <t>2010Q4</t>
  </si>
  <si>
    <t>2010Q3</t>
  </si>
  <si>
    <t>2010Q2</t>
  </si>
  <si>
    <t>2010Q1</t>
  </si>
  <si>
    <t>2009Q4</t>
  </si>
  <si>
    <t>2009Q3</t>
  </si>
  <si>
    <t>2009Q2</t>
  </si>
  <si>
    <t>2009Q1</t>
  </si>
  <si>
    <t>2008Q4</t>
  </si>
  <si>
    <t>2008Q3</t>
  </si>
  <si>
    <t>2008Q2</t>
  </si>
  <si>
    <t>2008Q1</t>
  </si>
  <si>
    <t>2007Q4</t>
  </si>
  <si>
    <t>2007Q3</t>
  </si>
  <si>
    <t>2007Q2</t>
  </si>
  <si>
    <t>2007Q1</t>
  </si>
  <si>
    <t>2006Q4</t>
  </si>
  <si>
    <t>2006Q3</t>
  </si>
  <si>
    <t>2006Q2</t>
  </si>
  <si>
    <t>2006Q1</t>
  </si>
  <si>
    <t>2005Q4</t>
  </si>
  <si>
    <t>2005Q3</t>
  </si>
  <si>
    <t>2005Q2</t>
  </si>
  <si>
    <t>2005Q1</t>
  </si>
  <si>
    <t>2004Q4</t>
  </si>
  <si>
    <t>2004Q3</t>
  </si>
  <si>
    <t>2004Q2</t>
  </si>
  <si>
    <t>2004Q1</t>
  </si>
  <si>
    <t>NAME</t>
  </si>
  <si>
    <t>FY26</t>
  </si>
  <si>
    <t>FY25</t>
  </si>
  <si>
    <t>FY23</t>
  </si>
  <si>
    <t>FY21</t>
  </si>
  <si>
    <t>Prepared by Michael Lynch, 781-301-9129</t>
  </si>
  <si>
    <t>S&amp;P Global Market Intelligence, Spring 2023 Forecast</t>
  </si>
  <si>
    <t>Massachusetts Economic Indicators</t>
  </si>
  <si>
    <t>Rate-to-rate CAF</t>
  </si>
  <si>
    <t>(FY23 and FY24)</t>
  </si>
  <si>
    <t>sep</t>
  </si>
  <si>
    <t>dec</t>
  </si>
  <si>
    <t>mar</t>
  </si>
  <si>
    <t>june</t>
  </si>
  <si>
    <t>1/1/24 - 12/31/25</t>
  </si>
  <si>
    <t>Assumption for Rate Reviews that are to be promulgated  January 1, 2024</t>
  </si>
  <si>
    <t>Assumption for Rate Reviews that are to be promulgated  July 1, 2024</t>
  </si>
  <si>
    <t>FY24Q4</t>
  </si>
  <si>
    <t>7/1/24 - 6/30/25</t>
  </si>
  <si>
    <t>Master Look-Up Data</t>
  </si>
  <si>
    <t xml:space="preserve">Model </t>
  </si>
  <si>
    <t>Max Productivity Hours Calcs</t>
  </si>
  <si>
    <t>FTE: 2080 hours</t>
  </si>
  <si>
    <t xml:space="preserve">Model Budget </t>
  </si>
  <si>
    <t>Model Budget (2022 Rate Review)</t>
  </si>
  <si>
    <t xml:space="preserve">vacation                    </t>
  </si>
  <si>
    <t xml:space="preserve">sick/ personal           </t>
  </si>
  <si>
    <t>Salary</t>
  </si>
  <si>
    <t>FTE</t>
  </si>
  <si>
    <t>Expense</t>
  </si>
  <si>
    <t>Program Director</t>
  </si>
  <si>
    <t>Clinical Team Leader (LICSW)</t>
  </si>
  <si>
    <t>Registered Nurse</t>
  </si>
  <si>
    <t>Occupational therapist</t>
  </si>
  <si>
    <t>Physical therapist</t>
  </si>
  <si>
    <t>Speech pathologist</t>
  </si>
  <si>
    <t>non-direct subtotal:</t>
  </si>
  <si>
    <t>Maximum # productivity hours/FTE</t>
  </si>
  <si>
    <t>Psychologist</t>
  </si>
  <si>
    <t>Nutritionist</t>
  </si>
  <si>
    <t>Direct Care Consultant Services</t>
  </si>
  <si>
    <t>Secretarial</t>
  </si>
  <si>
    <t>Benchmark Expenses</t>
  </si>
  <si>
    <t>Clerical -billing etc</t>
  </si>
  <si>
    <t>Occupancy</t>
  </si>
  <si>
    <t>Total Staffing costs:</t>
  </si>
  <si>
    <t>Other Program Expenses</t>
  </si>
  <si>
    <t>PFLMA Trust Contribution</t>
  </si>
  <si>
    <t>Prg Supplies and materials</t>
  </si>
  <si>
    <t>Tax &amp; fringe %:</t>
  </si>
  <si>
    <t>Tax &amp; fringe</t>
  </si>
  <si>
    <t>Admin. Allocation (includes prof ins./fees)</t>
  </si>
  <si>
    <t>c.257 Benchmark</t>
  </si>
  <si>
    <t>Total Compensation:</t>
  </si>
  <si>
    <t>CAF Rate</t>
  </si>
  <si>
    <t>per FTE basis:</t>
  </si>
  <si>
    <t>Other Program Expense</t>
  </si>
  <si>
    <t>(staff training;staff travel; meals, etc)</t>
  </si>
  <si>
    <t>Prg Supplies and Materials</t>
  </si>
  <si>
    <t>Total Reimb excl M&amp;G</t>
  </si>
  <si>
    <t>Prg Supplies,Supp, Prof.fees</t>
  </si>
  <si>
    <t>Admin. Allocation</t>
  </si>
  <si>
    <t>TOTAL</t>
  </si>
  <si>
    <t>(a prospective CAF)</t>
  </si>
  <si>
    <t>Total Reimb exp with CAF:</t>
  </si>
  <si>
    <t>Max product.hrs</t>
  </si>
  <si>
    <t>FTE product #:</t>
  </si>
  <si>
    <t>Tot productive hrs:</t>
  </si>
  <si>
    <t>Weekley non Billable Hours</t>
  </si>
  <si>
    <t>per hour rate:</t>
  </si>
  <si>
    <t>Weekly Billable Hours</t>
  </si>
  <si>
    <t>Per 15 minutes</t>
  </si>
  <si>
    <t>Scheduled Hours</t>
  </si>
  <si>
    <t>Productivity</t>
  </si>
  <si>
    <t xml:space="preserve">Model -  </t>
  </si>
  <si>
    <t>Rate Review model effective 7/1/24</t>
  </si>
  <si>
    <t>FY24 &amp; FY25</t>
  </si>
  <si>
    <t>Tax &amp; Fringe</t>
  </si>
  <si>
    <t>Developmental specialist (50% DC III, 50% LCSWs)</t>
  </si>
  <si>
    <t>Rate Review model effective 7/1/22 POST PH</t>
  </si>
  <si>
    <t>travel  (7.5hrs/wk, 44.9 work weeks)</t>
  </si>
  <si>
    <t>supervision                (2.5 hrs/44.9 wks.)</t>
  </si>
  <si>
    <t>admin/clinical pprwk (5 hrs/44.9 wks)</t>
  </si>
  <si>
    <t>case mngt /consult  (2.25 hr/44.9wks)</t>
  </si>
  <si>
    <t>CAF: Prospective FY24 &amp; FY25</t>
  </si>
  <si>
    <t>average pre-exclusions</t>
  </si>
  <si>
    <t>floor</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</si>
  <si>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</si>
  <si>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ceiling</t>
  </si>
  <si>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</si>
  <si>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</si>
  <si>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</si>
  <si>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</si>
  <si>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</si>
  <si>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</si>
  <si>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</si>
  <si>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</si>
  <si>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</si>
  <si>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</si>
  <si>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</si>
  <si>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</si>
  <si>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</si>
  <si>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</si>
  <si>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</si>
  <si>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</si>
  <si>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</si>
  <si>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</si>
  <si>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</si>
  <si>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</si>
  <si>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</si>
  <si>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</si>
  <si>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</si>
  <si>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</si>
  <si>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</si>
  <si>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</si>
  <si>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</si>
  <si>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</si>
  <si>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</si>
  <si>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</si>
  <si>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</si>
  <si>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</si>
  <si>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</si>
  <si>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</si>
  <si>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</si>
  <si>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</si>
  <si>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</si>
  <si>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</si>
  <si>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</si>
  <si>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</si>
  <si>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</si>
  <si>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</si>
  <si>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</si>
  <si>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</si>
  <si>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FTE</t>
  </si>
  <si>
    <t>Sum of Actual</t>
  </si>
  <si>
    <t>Aspire Developmental Services, Inc.</t>
  </si>
  <si>
    <t>Bay Cove Human Services, Inc.</t>
  </si>
  <si>
    <t>Brockton Area Multi-Services, Inc.</t>
  </si>
  <si>
    <t>Cerebral Palsy Council of Greater New Bedford, Inc.</t>
  </si>
  <si>
    <t>Criterion Child Enrichment, Inc.</t>
  </si>
  <si>
    <t>Douglas A. Thom Clinic, Inc.</t>
  </si>
  <si>
    <t>Eliot Community Human Services, Inc.</t>
  </si>
  <si>
    <t>Kennedy-Donovan Center, Inc.</t>
  </si>
  <si>
    <t>May Institute, Inc.</t>
  </si>
  <si>
    <t>Minute Man Arc for Human Services, Inc.</t>
  </si>
  <si>
    <t>North Suffolk Mental Health Assoc. Inc.</t>
  </si>
  <si>
    <t>Northeast Arc, Inc.</t>
  </si>
  <si>
    <t>People Incorporated</t>
  </si>
  <si>
    <t>Pernet Family Health Service, Inc.</t>
  </si>
  <si>
    <t>ServiceNet, Inc.</t>
  </si>
  <si>
    <t>South Shore Mental Health Center, Inc.</t>
  </si>
  <si>
    <t>The Arc of the South Shore</t>
  </si>
  <si>
    <t>The Professional Center for Handicapped Children, Inc.</t>
  </si>
  <si>
    <t>UCP of Western Massachusetts, Inc.</t>
  </si>
  <si>
    <t>FY22UFR Wtg Avg</t>
  </si>
  <si>
    <t>FY22 &amp; FY23</t>
  </si>
  <si>
    <t>Code</t>
  </si>
  <si>
    <t>Service Description</t>
  </si>
  <si>
    <t>Current Rate per unit</t>
  </si>
  <si>
    <t>H2015</t>
  </si>
  <si>
    <t>Child visist - day care</t>
  </si>
  <si>
    <t>Child visist - Hospital</t>
  </si>
  <si>
    <t>Child Visit</t>
  </si>
  <si>
    <t>T1015</t>
  </si>
  <si>
    <t xml:space="preserve">Center based Individual </t>
  </si>
  <si>
    <t>96165-U1</t>
  </si>
  <si>
    <t>EI-only child group (15 Minute rate)</t>
  </si>
  <si>
    <t>96164-U1</t>
  </si>
  <si>
    <t>EI-only child group (30 Minute rate)</t>
  </si>
  <si>
    <t>96165-U2</t>
  </si>
  <si>
    <t>Community Child group (15 Minute rate)</t>
  </si>
  <si>
    <t>Community Child group (30 Minute rate)</t>
  </si>
  <si>
    <t>T1027</t>
  </si>
  <si>
    <t>parent focused group</t>
  </si>
  <si>
    <t>T1023</t>
  </si>
  <si>
    <t>screening</t>
  </si>
  <si>
    <t>T1024</t>
  </si>
  <si>
    <t>Assessment</t>
  </si>
  <si>
    <r>
      <rPr>
        <b/>
        <sz val="20"/>
        <color rgb="FFFF0000"/>
        <rFont val="Calibri"/>
        <family val="2"/>
        <scheme val="minor"/>
      </rPr>
      <t>**PLEASE SEE NOTE BELOW</t>
    </r>
    <r>
      <rPr>
        <sz val="20"/>
        <color theme="1"/>
        <rFont val="Calibri"/>
        <family val="2"/>
        <scheme val="minor"/>
      </rPr>
      <t xml:space="preserve">
21-1093, 31-1120, 31-2022, 31-9099</t>
    </r>
  </si>
  <si>
    <t>Developmental Specialist,  Triage Specialist, Medical Assistant</t>
  </si>
  <si>
    <t>Occupational Therapist (hourly) *</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</si>
  <si>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</si>
  <si>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</si>
  <si>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</si>
  <si>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</si>
  <si>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</si>
  <si>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r>
      <t xml:space="preserve">Clerical, Support &amp; Direct Care Relief Staff are benched to Direct Care </t>
    </r>
    <r>
      <rPr>
        <b/>
        <i/>
        <sz val="20"/>
        <color theme="1"/>
        <rFont val="Calibri"/>
        <family val="2"/>
        <scheme val="minor"/>
      </rPr>
      <t>**</t>
    </r>
  </si>
  <si>
    <t>Psychiatrist *</t>
  </si>
  <si>
    <t>M2021 BLS  NAICS 623200 (Nat'l)   Intellectual and Developmental Disability,   Residential, Mental Health, and Substance Abuse Facilities</t>
  </si>
  <si>
    <t>M2022 BLS  (29-1222 Physicians) National Annual Mean</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</si>
  <si>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</si>
  <si>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</si>
  <si>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</si>
  <si>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</si>
  <si>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</si>
  <si>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</si>
  <si>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</si>
  <si>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</si>
  <si>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</si>
  <si>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</si>
  <si>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</si>
  <si>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</si>
  <si>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</si>
  <si>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</si>
  <si>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</si>
  <si>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</si>
  <si>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</si>
  <si>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</si>
  <si>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current rate</t>
  </si>
  <si>
    <t xml:space="preserve">Benchmarked to FY24 (approved) Commonwealth (office of the Comptroller) T&amp;F rate, less </t>
  </si>
  <si>
    <t xml:space="preserve">work weeks </t>
  </si>
  <si>
    <t>Chart for calculating work weeks</t>
  </si>
  <si>
    <t>Weeks per year</t>
  </si>
  <si>
    <t>Weekdays per week</t>
  </si>
  <si>
    <t>Work Days before PTO</t>
  </si>
  <si>
    <t>Days off from Model Budget</t>
  </si>
  <si>
    <t>incluced 10 sick/personal</t>
  </si>
  <si>
    <t>Remaining Work Days</t>
  </si>
  <si>
    <t>Work Weeks</t>
  </si>
  <si>
    <t>Program Support</t>
  </si>
  <si>
    <t>Recently Hired Staff</t>
  </si>
  <si>
    <t>Professional Fees (42E)</t>
  </si>
  <si>
    <t>Program Support (48E)</t>
  </si>
  <si>
    <r>
      <t>Social Worker</t>
    </r>
    <r>
      <rPr>
        <sz val="11"/>
        <color indexed="8"/>
        <rFont val="Calibri"/>
        <family val="2"/>
        <scheme val="minor"/>
      </rPr>
      <t xml:space="preserve"> (40% LICSWs, 60% LCSWs, )</t>
    </r>
  </si>
  <si>
    <t>FY23 SPEND</t>
  </si>
  <si>
    <t>Projected Rate Increase %</t>
  </si>
  <si>
    <t>Projected Add'l Spend</t>
  </si>
  <si>
    <t>Total Proj Spend</t>
  </si>
  <si>
    <t>Social Worker (40% LICSWs, 60% LCSWs, )</t>
  </si>
  <si>
    <t>15 Min rate</t>
  </si>
  <si>
    <t>DPH</t>
  </si>
  <si>
    <t>MH</t>
  </si>
  <si>
    <t>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</si>
</sst>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mmmm\ d\,\ yyyy;@"/>
    <numFmt numFmtId="165" formatCode="&quot;$&quot;#,##0.00"/>
    <numFmt numFmtId="166" formatCode="&quot;$&quot;#,##0"/>
    <numFmt numFmtId="167" formatCode="\$#,##0"/>
    <numFmt numFmtId="168" formatCode="0.0"/>
    <numFmt numFmtId="169" formatCode="0.0%"/>
    <numFmt numFmtId="170" formatCode="0.000"/>
    <numFmt numFmtId="171" formatCode="\$#,##0.00"/>
    <numFmt numFmtId="172" formatCode="_(* #,##0_);_(* \(#,##0\);_(* &quot;-&quot;??_);_(@_)"/>
    <numFmt numFmtId="173" formatCode="&quot;$&quot;#,##0.000_);\(&quot;$&quot;#,##0.000\)"/>
  </numFmts>
  <fonts count="54"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Arial"/>
      <family val="2"/>
    </font>
    <font>
      <sz val="11"/>
      <color indexed="8"/>
      <name val="Calibri"/>
      <family val="2"/>
    </font>
    <font>
      <sz val="10"/>
      <name val="Arial"/>
      <family val="2"/>
    </font>
    <font>
      <b/>
      <sz val="10"/>
      <name val="Arial"/>
      <family val="2"/>
    </font>
    <font>
      <sz val="10"/>
      <color theme="1"/>
      <name val="Arial"/>
      <family val="2"/>
    </font>
    <font>
      <b/>
      <u/>
      <sz val="10"/>
      <name val="Arial"/>
      <family val="2"/>
    </font>
    <font>
      <sz val="10"/>
      <color rgb="FFFF0000"/>
      <name val="Arial"/>
      <family val="2"/>
    </font>
    <font>
      <b/>
      <sz val="10"/>
      <color rgb="FFFF0000"/>
      <name val="Arial"/>
      <family val="2"/>
    </font>
    <font>
      <sz val="10"/>
      <color theme="0"/>
      <name val="Arial"/>
      <family val="2"/>
    </font>
    <font>
      <b/>
      <sz val="11"/>
      <name val="Arial"/>
      <family val="2"/>
    </font>
    <font>
      <b/>
      <sz val="12"/>
      <name val="Arial"/>
      <family val="2"/>
    </font>
    <font>
      <sz val="11"/>
      <name val="Arial"/>
      <family val="2"/>
    </font>
    <font>
      <sz val="11"/>
      <color theme="1"/>
      <name val="Calibri"/>
      <family val="2"/>
    </font>
    <font>
      <sz val="11"/>
      <name val="Arial"/>
      <family val="2"/>
    </font>
    <font>
      <sz val="11"/>
      <color rgb="FFFF0000"/>
      <name val="Calibri"/>
      <family val="2"/>
      <scheme val="minor"/>
    </font>
    <font>
      <sz val="10"/>
      <name val="Arial"/>
      <family val="2"/>
    </font>
    <font>
      <b/>
      <sz val="10"/>
      <color theme="1"/>
      <name val="Calibri"/>
      <family val="2"/>
      <scheme val="minor"/>
    </font>
    <font>
      <i/>
      <sz val="11"/>
      <color rgb="FFFF0000"/>
      <name val="Calibri"/>
      <family val="2"/>
      <scheme val="minor"/>
    </font>
    <font>
      <b/>
      <sz val="11"/>
      <color theme="1"/>
      <name val="Calibri"/>
      <family val="2"/>
      <scheme val="minor"/>
    </font>
    <font>
      <sz val="11"/>
      <color theme="1"/>
      <name val="Times New Roman"/>
      <family val="1"/>
    </font>
    <font>
      <sz val="8"/>
      <name val="Arial"/>
      <family val="2"/>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
      <sz val="11"/>
      <color theme="0"/>
      <name val="Calibri"/>
      <family val="2"/>
      <scheme val="minor"/>
    </font>
    <font>
      <sz val="11"/>
      <color indexed="8"/>
      <name val="Calibri"/>
      <family val="2"/>
      <scheme val="minor"/>
    </font>
    <font>
      <b/>
      <sz val="11"/>
      <name val="Calibri"/>
      <family val="2"/>
      <scheme val="minor"/>
    </font>
    <font>
      <i/>
      <sz val="11"/>
      <color indexed="8"/>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sz val="11"/>
      <color indexed="17"/>
      <name val="Calibri"/>
      <family val="2"/>
      <scheme val="minor"/>
    </font>
    <font>
      <sz val="11"/>
      <color indexed="30"/>
      <name val="Calibri"/>
      <family val="2"/>
      <scheme val="minor"/>
    </font>
    <font>
      <sz val="11"/>
      <color theme="3" tint="0.39997558519241921"/>
      <name val="Calibri"/>
      <family val="2"/>
      <scheme val="minor"/>
    </font>
    <font>
      <b/>
      <sz val="11"/>
      <color rgb="FF000000"/>
      <name val="Calibri"/>
      <family val="2"/>
      <scheme val="minor"/>
    </font>
    <font>
      <sz val="11"/>
      <color rgb="FF00B050"/>
      <name val="Calibri"/>
      <family val="2"/>
      <scheme val="minor"/>
    </font>
    <font>
      <u/>
      <sz val="11"/>
      <color indexed="8"/>
      <name val="Calibri"/>
      <family val="2"/>
      <scheme val="minor"/>
    </font>
    <font>
      <b/>
      <sz val="11"/>
      <color indexed="30"/>
      <name val="Calibri"/>
      <family val="2"/>
      <scheme val="minor"/>
    </font>
    <font>
      <sz val="11"/>
      <color rgb="FF000000"/>
      <name val="Calibri"/>
      <family val="2"/>
      <scheme val="minor"/>
    </font>
    <font>
      <i/>
      <sz val="11"/>
      <name val="Calibri"/>
      <family val="2"/>
      <scheme val="minor"/>
    </font>
    <font>
      <u/>
      <sz val="1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
      <patternFill patternType="solid">
        <fgColor indexed="22"/>
        <bgColor indexed="64"/>
      </patternFill>
    </fill>
    <fill>
      <patternFill patternType="solid">
        <fgColor rgb="FF00B0F0"/>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92D050"/>
        <bgColor indexed="64"/>
      </patternFill>
    </fill>
    <fill>
      <patternFill patternType="solid">
        <fgColor theme="8" tint="0.79995117038483843"/>
        <bgColor indexed="64"/>
      </patternFill>
    </fill>
    <fill>
      <patternFill patternType="solid">
        <fgColor theme="2" tint="-9.9978637043366805E-2"/>
        <bgColor indexed="64"/>
      </patternFill>
    </fill>
    <fill>
      <patternFill patternType="solid">
        <fgColor theme="2"/>
        <bgColor indexed="64"/>
      </patternFill>
    </fill>
  </fills>
  <borders count="43">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FF0000"/>
      </left>
      <right/>
      <top style="thin">
        <color rgb="FFFF0000"/>
      </top>
      <bottom style="thin">
        <color rgb="FFFF0000"/>
      </bottom>
      <diagonal/>
    </border>
    <border>
      <left style="thin">
        <color rgb="FFFF0000"/>
      </left>
      <right/>
      <top/>
      <bottom/>
      <diagonal/>
    </border>
    <border>
      <left style="thin">
        <color rgb="FF00B050"/>
      </left>
      <right/>
      <top style="thin">
        <color rgb="FF00B050"/>
      </top>
      <bottom style="thin">
        <color rgb="FF00B050"/>
      </bottom>
      <diagonal/>
    </border>
    <border>
      <left/>
      <right style="medium">
        <color indexed="64"/>
      </right>
      <top style="double">
        <color indexed="64"/>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bottom style="medium">
        <color indexed="64"/>
      </bottom>
      <diagonal/>
    </border>
    <border>
      <left/>
      <right style="medium">
        <color indexed="64"/>
      </right>
      <top/>
      <bottom style="double">
        <color indexed="64"/>
      </bottom>
      <diagonal/>
    </border>
  </borders>
  <cellStyleXfs count="43">
    <xf numFmtId="0" fontId="0" fillId="0" borderId="0"/>
    <xf numFmtId="0" fontId="7" fillId="0" borderId="0"/>
    <xf numFmtId="0" fontId="7" fillId="0" borderId="0"/>
    <xf numFmtId="9" fontId="7" fillId="0" borderId="0" applyFont="0" applyFill="0" applyBorder="0" applyAlignment="0" applyProtection="0"/>
    <xf numFmtId="9" fontId="9" fillId="0" borderId="0" applyFont="0" applyFill="0" applyBorder="0" applyAlignment="0" applyProtection="0"/>
    <xf numFmtId="0" fontId="10" fillId="0" borderId="0"/>
    <xf numFmtId="0" fontId="12" fillId="0" borderId="0">
      <alignment horizontal="left" vertical="center" wrapText="1"/>
    </xf>
    <xf numFmtId="9" fontId="12" fillId="0" borderId="0" applyFont="0" applyFill="0" applyBorder="0" applyAlignment="0" applyProtection="0"/>
    <xf numFmtId="3" fontId="10" fillId="0" borderId="0">
      <alignment horizontal="left" vertical="top" wrapText="1"/>
    </xf>
    <xf numFmtId="0" fontId="10"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20" fillId="0" borderId="0"/>
    <xf numFmtId="9" fontId="6"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23" fillId="0" borderId="0"/>
    <xf numFmtId="9" fontId="5"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2" fillId="0" borderId="0"/>
  </cellStyleXfs>
  <cellXfs count="349">
    <xf numFmtId="0" fontId="0" fillId="0" borderId="0" xfId="0"/>
    <xf numFmtId="0" fontId="10" fillId="0" borderId="0" xfId="5"/>
    <xf numFmtId="0" fontId="11" fillId="0" borderId="0" xfId="5" applyFont="1"/>
    <xf numFmtId="0" fontId="12" fillId="0" borderId="13" xfId="6" applyBorder="1" applyAlignment="1"/>
    <xf numFmtId="0" fontId="12" fillId="0" borderId="11" xfId="6" applyBorder="1" applyAlignment="1"/>
    <xf numFmtId="0" fontId="12" fillId="0" borderId="14" xfId="6" applyBorder="1" applyAlignment="1"/>
    <xf numFmtId="10" fontId="11" fillId="2" borderId="15" xfId="7" applyNumberFormat="1" applyFont="1" applyFill="1" applyBorder="1" applyAlignment="1">
      <alignment horizontal="center"/>
    </xf>
    <xf numFmtId="0" fontId="11" fillId="2" borderId="0" xfId="6" applyFont="1" applyFill="1" applyAlignment="1">
      <alignment horizontal="right"/>
    </xf>
    <xf numFmtId="0" fontId="12" fillId="0" borderId="0" xfId="6" applyAlignment="1"/>
    <xf numFmtId="0" fontId="12" fillId="0" borderId="16" xfId="6" applyBorder="1" applyAlignment="1"/>
    <xf numFmtId="0" fontId="12" fillId="0" borderId="15" xfId="6" applyBorder="1" applyAlignment="1">
      <alignment horizontal="center"/>
    </xf>
    <xf numFmtId="170" fontId="12" fillId="0" borderId="15" xfId="6" applyNumberFormat="1" applyBorder="1" applyAlignment="1">
      <alignment horizontal="center"/>
    </xf>
    <xf numFmtId="170" fontId="10" fillId="0" borderId="17" xfId="8" applyNumberFormat="1" applyBorder="1" applyAlignment="1"/>
    <xf numFmtId="0" fontId="12" fillId="0" borderId="0" xfId="6" applyAlignment="1">
      <alignment horizontal="right"/>
    </xf>
    <xf numFmtId="0" fontId="12" fillId="0" borderId="16" xfId="6" applyBorder="1" applyAlignment="1">
      <alignment horizontal="right"/>
    </xf>
    <xf numFmtId="170" fontId="10" fillId="0" borderId="0" xfId="8" applyNumberFormat="1" applyAlignment="1"/>
    <xf numFmtId="170" fontId="10" fillId="0" borderId="18" xfId="8" applyNumberFormat="1" applyBorder="1" applyAlignment="1"/>
    <xf numFmtId="0" fontId="13" fillId="0" borderId="15" xfId="6" applyFont="1" applyBorder="1" applyAlignment="1">
      <alignment horizontal="center"/>
    </xf>
    <xf numFmtId="3" fontId="11" fillId="0" borderId="0" xfId="8" applyFont="1" applyAlignment="1"/>
    <xf numFmtId="0" fontId="12" fillId="0" borderId="15" xfId="6" applyBorder="1" applyAlignment="1"/>
    <xf numFmtId="0" fontId="11" fillId="0" borderId="0" xfId="6" applyFont="1" applyAlignment="1">
      <alignment horizontal="center"/>
    </xf>
    <xf numFmtId="0" fontId="12" fillId="0" borderId="19" xfId="6" applyBorder="1" applyAlignment="1"/>
    <xf numFmtId="0" fontId="12" fillId="0" borderId="20" xfId="6" applyBorder="1" applyAlignment="1"/>
    <xf numFmtId="0" fontId="12" fillId="0" borderId="21" xfId="6" applyBorder="1" applyAlignment="1"/>
    <xf numFmtId="168" fontId="10" fillId="0" borderId="0" xfId="5" applyNumberFormat="1"/>
    <xf numFmtId="0" fontId="14" fillId="0" borderId="0" xfId="6" applyFont="1" applyAlignment="1"/>
    <xf numFmtId="0" fontId="15" fillId="0" borderId="0" xfId="6" applyFont="1" applyAlignment="1"/>
    <xf numFmtId="0" fontId="11" fillId="0" borderId="0" xfId="6" applyFont="1" applyAlignment="1"/>
    <xf numFmtId="170" fontId="10" fillId="0" borderId="0" xfId="5" applyNumberFormat="1"/>
    <xf numFmtId="2" fontId="10" fillId="0" borderId="0" xfId="5" applyNumberFormat="1"/>
    <xf numFmtId="14" fontId="11" fillId="0" borderId="0" xfId="5" applyNumberFormat="1" applyFont="1"/>
    <xf numFmtId="0" fontId="16" fillId="3" borderId="0" xfId="9" applyFont="1" applyFill="1"/>
    <xf numFmtId="0" fontId="16" fillId="0" borderId="0" xfId="9" applyFont="1"/>
    <xf numFmtId="0" fontId="11" fillId="4" borderId="7" xfId="5" applyFont="1" applyFill="1" applyBorder="1"/>
    <xf numFmtId="0" fontId="17" fillId="4" borderId="6" xfId="5" applyFont="1" applyFill="1" applyBorder="1"/>
    <xf numFmtId="0" fontId="11" fillId="4" borderId="9" xfId="5" applyFont="1" applyFill="1" applyBorder="1"/>
    <xf numFmtId="0" fontId="18" fillId="4" borderId="0" xfId="5" applyFont="1" applyFill="1"/>
    <xf numFmtId="0" fontId="10" fillId="0" borderId="0" xfId="18" applyAlignment="1">
      <alignment horizontal="right"/>
    </xf>
    <xf numFmtId="3" fontId="16" fillId="5" borderId="0" xfId="8" applyFont="1" applyFill="1" applyAlignment="1">
      <alignment horizontal="center"/>
    </xf>
    <xf numFmtId="3" fontId="16" fillId="7" borderId="0" xfId="8" applyFont="1" applyFill="1" applyAlignment="1">
      <alignment horizontal="center"/>
    </xf>
    <xf numFmtId="3" fontId="16" fillId="6" borderId="0" xfId="8" applyFont="1" applyFill="1" applyAlignment="1">
      <alignment horizontal="center"/>
    </xf>
    <xf numFmtId="0" fontId="11" fillId="0" borderId="0" xfId="18" applyFont="1"/>
    <xf numFmtId="0" fontId="10" fillId="0" borderId="0" xfId="18"/>
    <xf numFmtId="0" fontId="15" fillId="0" borderId="0" xfId="18" applyFont="1"/>
    <xf numFmtId="0" fontId="14" fillId="0" borderId="0" xfId="18" applyFont="1"/>
    <xf numFmtId="0" fontId="10" fillId="0" borderId="21" xfId="18" applyBorder="1"/>
    <xf numFmtId="0" fontId="10" fillId="0" borderId="20" xfId="18" applyBorder="1"/>
    <xf numFmtId="0" fontId="10" fillId="0" borderId="19" xfId="18" applyBorder="1"/>
    <xf numFmtId="0" fontId="10" fillId="0" borderId="16" xfId="18" applyBorder="1"/>
    <xf numFmtId="0" fontId="10" fillId="0" borderId="15" xfId="18" applyBorder="1"/>
    <xf numFmtId="0" fontId="13" fillId="0" borderId="15" xfId="18" applyFont="1" applyBorder="1" applyAlignment="1">
      <alignment horizontal="center"/>
    </xf>
    <xf numFmtId="0" fontId="10" fillId="0" borderId="15" xfId="18" applyBorder="1" applyAlignment="1">
      <alignment horizontal="center"/>
    </xf>
    <xf numFmtId="0" fontId="11" fillId="2" borderId="0" xfId="18" applyFont="1" applyFill="1" applyAlignment="1">
      <alignment horizontal="right"/>
    </xf>
    <xf numFmtId="0" fontId="10" fillId="0" borderId="14" xfId="18" applyBorder="1"/>
    <xf numFmtId="0" fontId="10" fillId="0" borderId="11" xfId="18" applyBorder="1"/>
    <xf numFmtId="0" fontId="10" fillId="0" borderId="13" xfId="18" applyBorder="1"/>
    <xf numFmtId="0" fontId="11" fillId="0" borderId="0" xfId="20" applyFont="1"/>
    <xf numFmtId="14" fontId="11" fillId="0" borderId="0" xfId="20" applyNumberFormat="1" applyFont="1"/>
    <xf numFmtId="170" fontId="10" fillId="0" borderId="22" xfId="20" applyNumberFormat="1" applyBorder="1"/>
    <xf numFmtId="0" fontId="10" fillId="0" borderId="23" xfId="18" applyBorder="1"/>
    <xf numFmtId="170" fontId="10" fillId="0" borderId="24" xfId="20" applyNumberFormat="1" applyBorder="1"/>
    <xf numFmtId="0" fontId="10" fillId="0" borderId="0" xfId="20"/>
    <xf numFmtId="0" fontId="24" fillId="0" borderId="0" xfId="0" applyFont="1"/>
    <xf numFmtId="0" fontId="24" fillId="0" borderId="0" xfId="0" applyFont="1" applyAlignment="1">
      <alignment horizontal="right"/>
    </xf>
    <xf numFmtId="44" fontId="0" fillId="0" borderId="0" xfId="0" applyNumberFormat="1"/>
    <xf numFmtId="0" fontId="6" fillId="0" borderId="0" xfId="19"/>
    <xf numFmtId="44" fontId="0" fillId="0" borderId="38" xfId="0" applyNumberFormat="1" applyBorder="1"/>
    <xf numFmtId="44" fontId="0" fillId="0" borderId="39" xfId="0" applyNumberFormat="1" applyBorder="1"/>
    <xf numFmtId="44" fontId="0" fillId="0" borderId="36" xfId="0" applyNumberFormat="1" applyBorder="1"/>
    <xf numFmtId="0" fontId="0" fillId="9" borderId="0" xfId="0" applyFill="1"/>
    <xf numFmtId="0" fontId="0" fillId="0" borderId="0" xfId="0" applyAlignment="1">
      <alignment wrapText="1"/>
    </xf>
    <xf numFmtId="0" fontId="0" fillId="9" borderId="0" xfId="0" applyFill="1" applyAlignment="1">
      <alignment wrapText="1"/>
    </xf>
    <xf numFmtId="0" fontId="0" fillId="9" borderId="39" xfId="0" applyFill="1" applyBorder="1"/>
    <xf numFmtId="43" fontId="0" fillId="0" borderId="0" xfId="26" applyFont="1"/>
    <xf numFmtId="43" fontId="0" fillId="9" borderId="39" xfId="26" applyFont="1" applyFill="1" applyBorder="1"/>
    <xf numFmtId="44" fontId="0" fillId="8" borderId="39" xfId="0" applyNumberFormat="1" applyFill="1" applyBorder="1"/>
    <xf numFmtId="0" fontId="26" fillId="0" borderId="0" xfId="35" applyFont="1" applyAlignment="1">
      <alignment horizontal="center" wrapText="1"/>
    </xf>
    <xf numFmtId="0" fontId="4" fillId="0" borderId="0" xfId="35"/>
    <xf numFmtId="0" fontId="26" fillId="0" borderId="0" xfId="35" applyFont="1"/>
    <xf numFmtId="0" fontId="4" fillId="0" borderId="0" xfId="35" applyAlignment="1">
      <alignment wrapText="1"/>
    </xf>
    <xf numFmtId="2" fontId="4" fillId="0" borderId="0" xfId="35" applyNumberFormat="1"/>
    <xf numFmtId="0" fontId="4" fillId="0" borderId="17" xfId="35" applyBorder="1"/>
    <xf numFmtId="0" fontId="27" fillId="0" borderId="17" xfId="35" applyFont="1" applyBorder="1" applyAlignment="1">
      <alignment vertical="center" wrapText="1"/>
    </xf>
    <xf numFmtId="165" fontId="26" fillId="11" borderId="17" xfId="35" applyNumberFormat="1" applyFont="1" applyFill="1" applyBorder="1"/>
    <xf numFmtId="10" fontId="4" fillId="0" borderId="0" xfId="35" applyNumberFormat="1"/>
    <xf numFmtId="0" fontId="26" fillId="0" borderId="0" xfId="35" applyFont="1" applyAlignment="1">
      <alignment horizontal="center"/>
    </xf>
    <xf numFmtId="165" fontId="26" fillId="2" borderId="17" xfId="35" applyNumberFormat="1" applyFont="1" applyFill="1" applyBorder="1"/>
    <xf numFmtId="0" fontId="29" fillId="0" borderId="0" xfId="40" applyFont="1"/>
    <xf numFmtId="0" fontId="30" fillId="0" borderId="0" xfId="40" applyFont="1" applyAlignment="1">
      <alignment horizontal="center"/>
    </xf>
    <xf numFmtId="0" fontId="29" fillId="0" borderId="0" xfId="40" applyFont="1" applyAlignment="1">
      <alignment wrapText="1"/>
    </xf>
    <xf numFmtId="17" fontId="31" fillId="0" borderId="0" xfId="40" applyNumberFormat="1" applyFont="1" applyAlignment="1">
      <alignment horizontal="center"/>
    </xf>
    <xf numFmtId="164" fontId="32" fillId="0" borderId="0" xfId="40" applyNumberFormat="1" applyFont="1" applyAlignment="1">
      <alignment horizontal="left" vertical="top"/>
    </xf>
    <xf numFmtId="0" fontId="32" fillId="0" borderId="0" xfId="40" applyFont="1" applyAlignment="1">
      <alignment horizontal="center"/>
    </xf>
    <xf numFmtId="0" fontId="32" fillId="0" borderId="0" xfId="40" applyFont="1"/>
    <xf numFmtId="9" fontId="32" fillId="0" borderId="0" xfId="40" applyNumberFormat="1" applyFont="1" applyAlignment="1">
      <alignment horizontal="center" wrapText="1"/>
    </xf>
    <xf numFmtId="0" fontId="32" fillId="0" borderId="0" xfId="40" applyFont="1" applyAlignment="1">
      <alignment horizontal="left" wrapText="1"/>
    </xf>
    <xf numFmtId="0" fontId="33" fillId="0" borderId="1" xfId="40" applyFont="1" applyBorder="1"/>
    <xf numFmtId="165" fontId="29" fillId="0" borderId="2" xfId="40" applyNumberFormat="1" applyFont="1" applyBorder="1" applyAlignment="1">
      <alignment horizontal="center"/>
    </xf>
    <xf numFmtId="0" fontId="33" fillId="0" borderId="5" xfId="40" applyFont="1" applyBorder="1"/>
    <xf numFmtId="166" fontId="29" fillId="0" borderId="6" xfId="40" applyNumberFormat="1" applyFont="1" applyBorder="1" applyAlignment="1">
      <alignment horizontal="center"/>
    </xf>
    <xf numFmtId="0" fontId="29" fillId="0" borderId="1" xfId="40" applyFont="1" applyBorder="1"/>
    <xf numFmtId="0" fontId="29" fillId="0" borderId="3" xfId="40" applyFont="1" applyBorder="1"/>
    <xf numFmtId="0" fontId="29" fillId="0" borderId="8" xfId="40" applyFont="1" applyBorder="1"/>
    <xf numFmtId="166" fontId="29" fillId="0" borderId="0" xfId="40" applyNumberFormat="1" applyFont="1" applyAlignment="1">
      <alignment horizontal="center"/>
    </xf>
    <xf numFmtId="0" fontId="29" fillId="0" borderId="5" xfId="40" applyFont="1" applyBorder="1"/>
    <xf numFmtId="0" fontId="29" fillId="0" borderId="6" xfId="40" applyFont="1" applyBorder="1"/>
    <xf numFmtId="0" fontId="29" fillId="0" borderId="1" xfId="40" applyFont="1" applyBorder="1" applyAlignment="1">
      <alignment wrapText="1"/>
    </xf>
    <xf numFmtId="0" fontId="29" fillId="0" borderId="5" xfId="40" applyFont="1" applyBorder="1" applyAlignment="1">
      <alignment wrapText="1"/>
    </xf>
    <xf numFmtId="165" fontId="29" fillId="0" borderId="3" xfId="40" applyNumberFormat="1" applyFont="1" applyBorder="1" applyAlignment="1">
      <alignment horizontal="center"/>
    </xf>
    <xf numFmtId="165" fontId="29" fillId="0" borderId="0" xfId="40" applyNumberFormat="1" applyFont="1" applyAlignment="1">
      <alignment horizontal="center"/>
    </xf>
    <xf numFmtId="0" fontId="33" fillId="0" borderId="8" xfId="40" applyFont="1" applyBorder="1"/>
    <xf numFmtId="0" fontId="34" fillId="0" borderId="0" xfId="40" applyFont="1" applyAlignment="1">
      <alignment horizontal="right" wrapText="1"/>
    </xf>
    <xf numFmtId="0" fontId="29" fillId="0" borderId="0" xfId="40" applyFont="1" applyAlignment="1">
      <alignment horizontal="center"/>
    </xf>
    <xf numFmtId="0" fontId="29" fillId="0" borderId="0" xfId="40" applyFont="1" applyAlignment="1">
      <alignment horizontal="right"/>
    </xf>
    <xf numFmtId="10" fontId="29" fillId="0" borderId="0" xfId="41" applyNumberFormat="1" applyFont="1" applyAlignment="1">
      <alignment horizontal="center"/>
    </xf>
    <xf numFmtId="9" fontId="29" fillId="0" borderId="0" xfId="41" applyFont="1" applyAlignment="1">
      <alignment horizontal="center"/>
    </xf>
    <xf numFmtId="9" fontId="29" fillId="0" borderId="0" xfId="41" applyFont="1"/>
    <xf numFmtId="0" fontId="33" fillId="0" borderId="0" xfId="40" applyFont="1" applyAlignment="1">
      <alignment horizontal="right"/>
    </xf>
    <xf numFmtId="6" fontId="29" fillId="0" borderId="0" xfId="40" applyNumberFormat="1" applyFont="1" applyAlignment="1">
      <alignment horizontal="center"/>
    </xf>
    <xf numFmtId="0" fontId="32" fillId="0" borderId="0" xfId="40" applyFont="1" applyAlignment="1">
      <alignment horizontal="right"/>
    </xf>
    <xf numFmtId="0" fontId="32" fillId="0" borderId="0" xfId="40" applyFont="1" applyAlignment="1">
      <alignment horizontal="right" vertical="top"/>
    </xf>
    <xf numFmtId="0" fontId="2" fillId="0" borderId="0" xfId="42"/>
    <xf numFmtId="0" fontId="1" fillId="0" borderId="0" xfId="32" applyFont="1"/>
    <xf numFmtId="0" fontId="40" fillId="0" borderId="0" xfId="32" applyFont="1"/>
    <xf numFmtId="0" fontId="41" fillId="0" borderId="0" xfId="0" applyFont="1"/>
    <xf numFmtId="0" fontId="39" fillId="0" borderId="1" xfId="32" applyFont="1" applyBorder="1"/>
    <xf numFmtId="0" fontId="39" fillId="0" borderId="3" xfId="32" applyFont="1" applyBorder="1" applyAlignment="1">
      <alignment horizontal="center"/>
    </xf>
    <xf numFmtId="167" fontId="39" fillId="0" borderId="3" xfId="32" applyNumberFormat="1" applyFont="1" applyBorder="1" applyAlignment="1">
      <alignment horizontal="center"/>
    </xf>
    <xf numFmtId="1" fontId="39" fillId="0" borderId="3" xfId="32" applyNumberFormat="1" applyFont="1" applyBorder="1" applyAlignment="1">
      <alignment horizontal="left"/>
    </xf>
    <xf numFmtId="0" fontId="39" fillId="0" borderId="25" xfId="32" applyFont="1" applyBorder="1" applyAlignment="1">
      <alignment horizontal="center"/>
    </xf>
    <xf numFmtId="0" fontId="1" fillId="0" borderId="8" xfId="32" applyFont="1" applyBorder="1"/>
    <xf numFmtId="0" fontId="41" fillId="0" borderId="8" xfId="32" applyFont="1" applyBorder="1"/>
    <xf numFmtId="0" fontId="41" fillId="0" borderId="0" xfId="32" applyFont="1" applyAlignment="1">
      <alignment horizontal="center"/>
    </xf>
    <xf numFmtId="1" fontId="39" fillId="0" borderId="0" xfId="32" applyNumberFormat="1" applyFont="1" applyAlignment="1">
      <alignment horizontal="right"/>
    </xf>
    <xf numFmtId="168" fontId="41" fillId="0" borderId="9" xfId="32" applyNumberFormat="1" applyFont="1" applyBorder="1" applyAlignment="1">
      <alignment horizontal="center"/>
    </xf>
    <xf numFmtId="0" fontId="26" fillId="0" borderId="0" xfId="32" applyFont="1"/>
    <xf numFmtId="0" fontId="40" fillId="10" borderId="8" xfId="32" applyFont="1" applyFill="1" applyBorder="1"/>
    <xf numFmtId="0" fontId="38" fillId="10" borderId="0" xfId="32" applyFont="1" applyFill="1"/>
    <xf numFmtId="0" fontId="38" fillId="10" borderId="0" xfId="32" applyFont="1" applyFill="1" applyAlignment="1">
      <alignment horizontal="center"/>
    </xf>
    <xf numFmtId="0" fontId="38" fillId="10" borderId="9" xfId="32" applyFont="1" applyFill="1" applyBorder="1" applyAlignment="1">
      <alignment horizontal="right"/>
    </xf>
    <xf numFmtId="0" fontId="42" fillId="10" borderId="10" xfId="32" applyFont="1" applyFill="1" applyBorder="1"/>
    <xf numFmtId="0" fontId="42" fillId="10" borderId="11" xfId="32" applyFont="1" applyFill="1" applyBorder="1"/>
    <xf numFmtId="0" fontId="42" fillId="10" borderId="11" xfId="32" applyFont="1" applyFill="1" applyBorder="1" applyAlignment="1">
      <alignment horizontal="center"/>
    </xf>
    <xf numFmtId="0" fontId="42" fillId="10" borderId="12" xfId="32" applyFont="1" applyFill="1" applyBorder="1" applyAlignment="1">
      <alignment horizontal="right"/>
    </xf>
    <xf numFmtId="0" fontId="41" fillId="0" borderId="8" xfId="32" applyFont="1" applyBorder="1" applyAlignment="1">
      <alignment horizontal="left"/>
    </xf>
    <xf numFmtId="1" fontId="39" fillId="0" borderId="0" xfId="32" applyNumberFormat="1" applyFont="1" applyAlignment="1">
      <alignment horizontal="center"/>
    </xf>
    <xf numFmtId="0" fontId="41" fillId="0" borderId="37" xfId="32" applyFont="1" applyBorder="1"/>
    <xf numFmtId="5" fontId="45" fillId="0" borderId="0" xfId="32" applyNumberFormat="1" applyFont="1" applyAlignment="1">
      <alignment horizontal="right"/>
    </xf>
    <xf numFmtId="0" fontId="41" fillId="10" borderId="37" xfId="32" applyFont="1" applyFill="1" applyBorder="1"/>
    <xf numFmtId="6" fontId="44" fillId="10" borderId="0" xfId="32" applyNumberFormat="1" applyFont="1" applyFill="1" applyAlignment="1">
      <alignment horizontal="center"/>
    </xf>
    <xf numFmtId="4" fontId="45" fillId="10" borderId="0" xfId="32" applyNumberFormat="1" applyFont="1" applyFill="1" applyAlignment="1">
      <alignment horizontal="center"/>
    </xf>
    <xf numFmtId="5" fontId="45" fillId="10" borderId="9" xfId="32" applyNumberFormat="1" applyFont="1" applyFill="1" applyBorder="1" applyAlignment="1">
      <alignment horizontal="right"/>
    </xf>
    <xf numFmtId="168" fontId="39" fillId="0" borderId="0" xfId="32" applyNumberFormat="1" applyFont="1" applyAlignment="1">
      <alignment horizontal="right"/>
    </xf>
    <xf numFmtId="0" fontId="41" fillId="10" borderId="8" xfId="32" applyFont="1" applyFill="1" applyBorder="1"/>
    <xf numFmtId="169" fontId="41" fillId="0" borderId="0" xfId="25" applyNumberFormat="1" applyFont="1" applyFill="1" applyBorder="1" applyAlignment="1">
      <alignment horizontal="center"/>
    </xf>
    <xf numFmtId="0" fontId="41" fillId="0" borderId="0" xfId="32" applyFont="1"/>
    <xf numFmtId="0" fontId="39" fillId="0" borderId="0" xfId="32" applyFont="1"/>
    <xf numFmtId="167" fontId="39" fillId="0" borderId="0" xfId="32" applyNumberFormat="1" applyFont="1" applyAlignment="1">
      <alignment horizontal="center"/>
    </xf>
    <xf numFmtId="167" fontId="41" fillId="0" borderId="0" xfId="32" applyNumberFormat="1" applyFont="1"/>
    <xf numFmtId="6" fontId="41" fillId="0" borderId="0" xfId="32" applyNumberFormat="1" applyFont="1" applyAlignment="1">
      <alignment horizontal="right"/>
    </xf>
    <xf numFmtId="0" fontId="42" fillId="10" borderId="0" xfId="32" applyFont="1" applyFill="1"/>
    <xf numFmtId="6" fontId="22" fillId="10" borderId="0" xfId="32" applyNumberFormat="1" applyFont="1" applyFill="1" applyAlignment="1">
      <alignment horizontal="center"/>
    </xf>
    <xf numFmtId="0" fontId="39" fillId="0" borderId="5" xfId="32" applyFont="1" applyBorder="1"/>
    <xf numFmtId="0" fontId="39" fillId="0" borderId="6" xfId="32" applyFont="1" applyBorder="1"/>
    <xf numFmtId="167" fontId="39" fillId="0" borderId="6" xfId="32" applyNumberFormat="1" applyFont="1" applyBorder="1" applyAlignment="1">
      <alignment horizontal="center"/>
    </xf>
    <xf numFmtId="168" fontId="41" fillId="0" borderId="7" xfId="32" applyNumberFormat="1" applyFont="1" applyBorder="1" applyAlignment="1">
      <alignment horizontal="center"/>
    </xf>
    <xf numFmtId="0" fontId="38" fillId="10" borderId="8" xfId="32" applyFont="1" applyFill="1" applyBorder="1"/>
    <xf numFmtId="167" fontId="39" fillId="0" borderId="8" xfId="32" applyNumberFormat="1" applyFont="1" applyBorder="1"/>
    <xf numFmtId="2" fontId="46" fillId="0" borderId="0" xfId="32" applyNumberFormat="1" applyFont="1" applyAlignment="1">
      <alignment horizontal="center"/>
    </xf>
    <xf numFmtId="2" fontId="46" fillId="0" borderId="9" xfId="32" applyNumberFormat="1" applyFont="1" applyBorder="1" applyAlignment="1">
      <alignment horizontal="center"/>
    </xf>
    <xf numFmtId="167" fontId="41" fillId="0" borderId="8" xfId="32" applyNumberFormat="1" applyFont="1" applyBorder="1"/>
    <xf numFmtId="172" fontId="46" fillId="0" borderId="0" xfId="30" applyNumberFormat="1" applyFont="1" applyFill="1" applyBorder="1" applyAlignment="1">
      <alignment horizontal="center"/>
    </xf>
    <xf numFmtId="0" fontId="41" fillId="0" borderId="9" xfId="32" applyFont="1" applyBorder="1"/>
    <xf numFmtId="0" fontId="47" fillId="0" borderId="8" xfId="32" applyFont="1" applyBorder="1"/>
    <xf numFmtId="0" fontId="47" fillId="0" borderId="0" xfId="32" applyFont="1"/>
    <xf numFmtId="0" fontId="38" fillId="10" borderId="10" xfId="32" applyFont="1" applyFill="1" applyBorder="1"/>
    <xf numFmtId="6" fontId="44" fillId="10" borderId="11" xfId="32" applyNumberFormat="1" applyFont="1" applyFill="1" applyBorder="1" applyAlignment="1">
      <alignment horizontal="center"/>
    </xf>
    <xf numFmtId="4" fontId="45" fillId="10" borderId="11" xfId="32" applyNumberFormat="1" applyFont="1" applyFill="1" applyBorder="1" applyAlignment="1">
      <alignment horizontal="center"/>
    </xf>
    <xf numFmtId="5" fontId="45" fillId="10" borderId="12" xfId="32" applyNumberFormat="1" applyFont="1" applyFill="1" applyBorder="1" applyAlignment="1">
      <alignment horizontal="right"/>
    </xf>
    <xf numFmtId="6" fontId="48" fillId="0" borderId="0" xfId="13" applyNumberFormat="1" applyFont="1" applyFill="1" applyBorder="1"/>
    <xf numFmtId="0" fontId="38" fillId="10" borderId="10" xfId="32" applyFont="1" applyFill="1" applyBorder="1" applyAlignment="1">
      <alignment horizontal="right"/>
    </xf>
    <xf numFmtId="42" fontId="44" fillId="10" borderId="13" xfId="32" applyNumberFormat="1" applyFont="1" applyFill="1" applyBorder="1"/>
    <xf numFmtId="0" fontId="41" fillId="10" borderId="8" xfId="32" applyFont="1" applyFill="1" applyBorder="1" applyAlignment="1">
      <alignment horizontal="right"/>
    </xf>
    <xf numFmtId="10" fontId="44" fillId="10" borderId="0" xfId="32" applyNumberFormat="1" applyFont="1" applyFill="1" applyAlignment="1">
      <alignment horizontal="center"/>
    </xf>
    <xf numFmtId="44" fontId="42" fillId="10" borderId="0" xfId="32" applyNumberFormat="1" applyFont="1" applyFill="1" applyAlignment="1">
      <alignment horizontal="center"/>
    </xf>
    <xf numFmtId="5" fontId="41" fillId="10" borderId="9" xfId="32" applyNumberFormat="1" applyFont="1" applyFill="1" applyBorder="1" applyAlignment="1">
      <alignment horizontal="right"/>
    </xf>
    <xf numFmtId="10" fontId="44" fillId="10" borderId="11" xfId="32" applyNumberFormat="1" applyFont="1" applyFill="1" applyBorder="1" applyAlignment="1">
      <alignment horizontal="center"/>
    </xf>
    <xf numFmtId="44" fontId="42" fillId="10" borderId="11" xfId="32" applyNumberFormat="1" applyFont="1" applyFill="1" applyBorder="1" applyAlignment="1">
      <alignment horizontal="center"/>
    </xf>
    <xf numFmtId="0" fontId="38" fillId="10" borderId="11" xfId="32" applyFont="1" applyFill="1" applyBorder="1"/>
    <xf numFmtId="0" fontId="38" fillId="10" borderId="11" xfId="32" applyFont="1" applyFill="1" applyBorder="1" applyAlignment="1">
      <alignment horizontal="center"/>
    </xf>
    <xf numFmtId="5" fontId="45" fillId="10" borderId="33" xfId="32" applyNumberFormat="1" applyFont="1" applyFill="1" applyBorder="1" applyAlignment="1">
      <alignment horizontal="right"/>
    </xf>
    <xf numFmtId="167" fontId="38" fillId="10" borderId="8" xfId="32" applyNumberFormat="1" applyFont="1" applyFill="1" applyBorder="1"/>
    <xf numFmtId="10" fontId="48" fillId="0" borderId="0" xfId="32" applyNumberFormat="1" applyFont="1"/>
    <xf numFmtId="6" fontId="38" fillId="10" borderId="0" xfId="32" applyNumberFormat="1" applyFont="1" applyFill="1" applyAlignment="1">
      <alignment horizontal="center"/>
    </xf>
    <xf numFmtId="10" fontId="41" fillId="0" borderId="0" xfId="32" applyNumberFormat="1" applyFont="1"/>
    <xf numFmtId="0" fontId="41" fillId="0" borderId="12" xfId="32" applyFont="1" applyBorder="1"/>
    <xf numFmtId="166" fontId="38" fillId="10" borderId="0" xfId="32" applyNumberFormat="1" applyFont="1" applyFill="1" applyAlignment="1">
      <alignment horizontal="center"/>
    </xf>
    <xf numFmtId="0" fontId="41" fillId="0" borderId="28" xfId="32" applyFont="1" applyBorder="1"/>
    <xf numFmtId="0" fontId="41" fillId="0" borderId="29" xfId="32" applyFont="1" applyBorder="1"/>
    <xf numFmtId="10" fontId="37" fillId="0" borderId="29" xfId="32" applyNumberFormat="1" applyFont="1" applyBorder="1"/>
    <xf numFmtId="0" fontId="38" fillId="0" borderId="0" xfId="32" applyFont="1" applyAlignment="1">
      <alignment horizontal="right"/>
    </xf>
    <xf numFmtId="0" fontId="38" fillId="10" borderId="8" xfId="32" applyFont="1" applyFill="1" applyBorder="1" applyAlignment="1">
      <alignment horizontal="right" vertical="center"/>
    </xf>
    <xf numFmtId="10" fontId="46" fillId="0" borderId="0" xfId="25" applyNumberFormat="1" applyFont="1" applyFill="1" applyBorder="1"/>
    <xf numFmtId="5" fontId="1" fillId="0" borderId="0" xfId="32" applyNumberFormat="1" applyFont="1"/>
    <xf numFmtId="0" fontId="42" fillId="10" borderId="34" xfId="32" applyFont="1" applyFill="1" applyBorder="1"/>
    <xf numFmtId="0" fontId="42" fillId="10" borderId="26" xfId="32" applyFont="1" applyFill="1" applyBorder="1"/>
    <xf numFmtId="0" fontId="42" fillId="10" borderId="26" xfId="32" applyFont="1" applyFill="1" applyBorder="1" applyAlignment="1">
      <alignment horizontal="center"/>
    </xf>
    <xf numFmtId="0" fontId="38" fillId="10" borderId="27" xfId="32" applyFont="1" applyFill="1" applyBorder="1" applyAlignment="1">
      <alignment horizontal="right"/>
    </xf>
    <xf numFmtId="10" fontId="44" fillId="10" borderId="0" xfId="32" applyNumberFormat="1" applyFont="1" applyFill="1"/>
    <xf numFmtId="10" fontId="45" fillId="10" borderId="0" xfId="32" applyNumberFormat="1" applyFont="1" applyFill="1"/>
    <xf numFmtId="10" fontId="38" fillId="10" borderId="0" xfId="34" applyNumberFormat="1" applyFont="1" applyFill="1" applyBorder="1" applyAlignment="1">
      <alignment horizontal="center"/>
    </xf>
    <xf numFmtId="5" fontId="49" fillId="0" borderId="0" xfId="32" applyNumberFormat="1" applyFont="1" applyAlignment="1">
      <alignment horizontal="right"/>
    </xf>
    <xf numFmtId="168" fontId="41" fillId="10" borderId="0" xfId="32" applyNumberFormat="1" applyFont="1" applyFill="1" applyAlignment="1">
      <alignment horizontal="center"/>
    </xf>
    <xf numFmtId="5" fontId="49" fillId="10" borderId="9" xfId="32" applyNumberFormat="1" applyFont="1" applyFill="1" applyBorder="1" applyAlignment="1">
      <alignment horizontal="right"/>
    </xf>
    <xf numFmtId="44" fontId="41" fillId="0" borderId="0" xfId="14" applyFont="1" applyFill="1" applyBorder="1" applyAlignment="1">
      <alignment horizontal="right"/>
    </xf>
    <xf numFmtId="171" fontId="41" fillId="10" borderId="8" xfId="32" applyNumberFormat="1" applyFont="1" applyFill="1" applyBorder="1"/>
    <xf numFmtId="9" fontId="41" fillId="10" borderId="0" xfId="32" applyNumberFormat="1" applyFont="1" applyFill="1"/>
    <xf numFmtId="167" fontId="41" fillId="10" borderId="0" xfId="32" applyNumberFormat="1" applyFont="1" applyFill="1"/>
    <xf numFmtId="2" fontId="41" fillId="10" borderId="0" xfId="14" applyNumberFormat="1" applyFont="1" applyFill="1" applyBorder="1" applyAlignment="1">
      <alignment horizontal="center"/>
    </xf>
    <xf numFmtId="44" fontId="41" fillId="10" borderId="9" xfId="14" applyFont="1" applyFill="1" applyBorder="1" applyAlignment="1">
      <alignment horizontal="right"/>
    </xf>
    <xf numFmtId="0" fontId="49" fillId="0" borderId="0" xfId="32" applyFont="1" applyAlignment="1">
      <alignment horizontal="right"/>
    </xf>
    <xf numFmtId="3" fontId="41" fillId="10" borderId="0" xfId="30" applyNumberFormat="1" applyFont="1" applyFill="1" applyBorder="1" applyAlignment="1">
      <alignment horizontal="center"/>
    </xf>
    <xf numFmtId="0" fontId="49" fillId="10" borderId="9" xfId="32" applyFont="1" applyFill="1" applyBorder="1" applyAlignment="1">
      <alignment horizontal="right"/>
    </xf>
    <xf numFmtId="173" fontId="38" fillId="10" borderId="5" xfId="32" applyNumberFormat="1" applyFont="1" applyFill="1" applyBorder="1"/>
    <xf numFmtId="9" fontId="38" fillId="10" borderId="6" xfId="32" applyNumberFormat="1" applyFont="1" applyFill="1" applyBorder="1"/>
    <xf numFmtId="0" fontId="42" fillId="10" borderId="6" xfId="32" applyFont="1" applyFill="1" applyBorder="1" applyAlignment="1">
      <alignment horizontal="right"/>
    </xf>
    <xf numFmtId="44" fontId="41" fillId="10" borderId="6" xfId="14" applyFont="1" applyFill="1" applyBorder="1" applyAlignment="1">
      <alignment horizontal="center"/>
    </xf>
    <xf numFmtId="7" fontId="50" fillId="10" borderId="35" xfId="32" applyNumberFormat="1" applyFont="1" applyFill="1" applyBorder="1" applyAlignment="1">
      <alignment horizontal="right"/>
    </xf>
    <xf numFmtId="2" fontId="1" fillId="10" borderId="0" xfId="32" applyNumberFormat="1" applyFont="1" applyFill="1"/>
    <xf numFmtId="0" fontId="1" fillId="10" borderId="0" xfId="32" applyFont="1" applyFill="1"/>
    <xf numFmtId="6" fontId="1" fillId="10" borderId="0" xfId="32" applyNumberFormat="1" applyFont="1" applyFill="1" applyAlignment="1">
      <alignment horizontal="right"/>
    </xf>
    <xf numFmtId="7" fontId="1" fillId="10" borderId="0" xfId="32" applyNumberFormat="1" applyFont="1" applyFill="1" applyAlignment="1">
      <alignment horizontal="right"/>
    </xf>
    <xf numFmtId="6" fontId="1" fillId="10" borderId="0" xfId="32" applyNumberFormat="1" applyFont="1" applyFill="1" applyAlignment="1">
      <alignment horizontal="center"/>
    </xf>
    <xf numFmtId="10" fontId="1" fillId="0" borderId="0" xfId="34" applyNumberFormat="1" applyFont="1"/>
    <xf numFmtId="10" fontId="1" fillId="10" borderId="0" xfId="34" applyNumberFormat="1" applyFont="1" applyFill="1" applyBorder="1"/>
    <xf numFmtId="171" fontId="41" fillId="0" borderId="8" xfId="32" applyNumberFormat="1" applyFont="1" applyBorder="1"/>
    <xf numFmtId="44" fontId="41" fillId="0" borderId="9" xfId="14" applyFont="1" applyFill="1" applyBorder="1" applyAlignment="1">
      <alignment horizontal="right"/>
    </xf>
    <xf numFmtId="3" fontId="41" fillId="0" borderId="0" xfId="30" applyNumberFormat="1" applyFont="1" applyFill="1" applyBorder="1" applyAlignment="1">
      <alignment horizontal="center"/>
    </xf>
    <xf numFmtId="0" fontId="41" fillId="10" borderId="1" xfId="0" applyFont="1" applyFill="1" applyBorder="1"/>
    <xf numFmtId="0" fontId="22" fillId="10" borderId="3" xfId="0" applyFont="1" applyFill="1" applyBorder="1"/>
    <xf numFmtId="0" fontId="41" fillId="10" borderId="4" xfId="0" applyFont="1" applyFill="1" applyBorder="1"/>
    <xf numFmtId="44" fontId="41" fillId="0" borderId="6" xfId="14" applyFont="1" applyFill="1" applyBorder="1" applyAlignment="1">
      <alignment horizontal="center"/>
    </xf>
    <xf numFmtId="0" fontId="41" fillId="10" borderId="8" xfId="0" applyFont="1" applyFill="1" applyBorder="1"/>
    <xf numFmtId="0" fontId="22" fillId="10" borderId="0" xfId="0" applyFont="1" applyFill="1"/>
    <xf numFmtId="0" fontId="41" fillId="10" borderId="9" xfId="0" applyFont="1" applyFill="1" applyBorder="1"/>
    <xf numFmtId="10" fontId="41" fillId="0" borderId="0" xfId="28" applyNumberFormat="1" applyFont="1"/>
    <xf numFmtId="9" fontId="38" fillId="0" borderId="0" xfId="32" applyNumberFormat="1" applyFont="1"/>
    <xf numFmtId="0" fontId="42" fillId="0" borderId="0" xfId="32" applyFont="1" applyAlignment="1">
      <alignment horizontal="right"/>
    </xf>
    <xf numFmtId="0" fontId="41" fillId="10" borderId="0" xfId="0" applyFont="1" applyFill="1"/>
    <xf numFmtId="8" fontId="1" fillId="0" borderId="0" xfId="32" applyNumberFormat="1" applyFont="1"/>
    <xf numFmtId="44" fontId="1" fillId="0" borderId="0" xfId="32" applyNumberFormat="1" applyFont="1"/>
    <xf numFmtId="0" fontId="41" fillId="10" borderId="5" xfId="0" applyFont="1" applyFill="1" applyBorder="1"/>
    <xf numFmtId="0" fontId="41" fillId="10" borderId="6" xfId="0" applyFont="1" applyFill="1" applyBorder="1"/>
    <xf numFmtId="0" fontId="41" fillId="10" borderId="7" xfId="0" applyFont="1" applyFill="1" applyBorder="1"/>
    <xf numFmtId="8" fontId="51" fillId="0" borderId="5" xfId="0" applyNumberFormat="1" applyFont="1" applyBorder="1"/>
    <xf numFmtId="10" fontId="41" fillId="0" borderId="6" xfId="0" applyNumberFormat="1" applyFont="1" applyBorder="1"/>
    <xf numFmtId="8" fontId="41" fillId="0" borderId="6" xfId="0" applyNumberFormat="1" applyFont="1" applyBorder="1"/>
    <xf numFmtId="8" fontId="41" fillId="0" borderId="7" xfId="0" applyNumberFormat="1" applyFont="1" applyBorder="1"/>
    <xf numFmtId="7" fontId="50" fillId="0" borderId="0" xfId="32" applyNumberFormat="1" applyFont="1" applyAlignment="1">
      <alignment horizontal="right"/>
    </xf>
    <xf numFmtId="168" fontId="41" fillId="0" borderId="0" xfId="32" applyNumberFormat="1" applyFont="1" applyAlignment="1">
      <alignment horizontal="center"/>
    </xf>
    <xf numFmtId="9" fontId="41" fillId="0" borderId="0" xfId="32" applyNumberFormat="1" applyFont="1"/>
    <xf numFmtId="0" fontId="52" fillId="0" borderId="8" xfId="32" applyFont="1" applyBorder="1"/>
    <xf numFmtId="0" fontId="41" fillId="0" borderId="9" xfId="32" applyFont="1" applyBorder="1" applyAlignment="1">
      <alignment horizontal="right"/>
    </xf>
    <xf numFmtId="0" fontId="39" fillId="0" borderId="10" xfId="32" applyFont="1" applyBorder="1"/>
    <xf numFmtId="0" fontId="39" fillId="0" borderId="11" xfId="32" applyFont="1" applyBorder="1"/>
    <xf numFmtId="0" fontId="39" fillId="0" borderId="11" xfId="32" applyFont="1" applyBorder="1" applyAlignment="1">
      <alignment horizontal="center"/>
    </xf>
    <xf numFmtId="0" fontId="39" fillId="0" borderId="12" xfId="32" applyFont="1" applyBorder="1" applyAlignment="1">
      <alignment horizontal="right"/>
    </xf>
    <xf numFmtId="6" fontId="41" fillId="0" borderId="0" xfId="32" applyNumberFormat="1" applyFont="1" applyAlignment="1">
      <alignment horizontal="center"/>
    </xf>
    <xf numFmtId="5" fontId="41" fillId="0" borderId="9" xfId="32" applyNumberFormat="1" applyFont="1" applyBorder="1" applyAlignment="1">
      <alignment horizontal="right"/>
    </xf>
    <xf numFmtId="0" fontId="41" fillId="0" borderId="10" xfId="32" applyFont="1" applyBorder="1"/>
    <xf numFmtId="6" fontId="41" fillId="0" borderId="11" xfId="32" applyNumberFormat="1" applyFont="1" applyBorder="1" applyAlignment="1">
      <alignment horizontal="center"/>
    </xf>
    <xf numFmtId="4" fontId="41" fillId="0" borderId="11" xfId="32" applyNumberFormat="1" applyFont="1" applyBorder="1" applyAlignment="1">
      <alignment horizontal="center"/>
    </xf>
    <xf numFmtId="5" fontId="41" fillId="0" borderId="12" xfId="32" applyNumberFormat="1" applyFont="1" applyBorder="1" applyAlignment="1">
      <alignment horizontal="right"/>
    </xf>
    <xf numFmtId="0" fontId="41" fillId="0" borderId="10" xfId="32" applyFont="1" applyBorder="1" applyAlignment="1">
      <alignment horizontal="right"/>
    </xf>
    <xf numFmtId="42" fontId="41" fillId="0" borderId="13" xfId="32" applyNumberFormat="1" applyFont="1" applyBorder="1"/>
    <xf numFmtId="10" fontId="41" fillId="0" borderId="11" xfId="32" applyNumberFormat="1" applyFont="1" applyBorder="1" applyAlignment="1">
      <alignment horizontal="center"/>
    </xf>
    <xf numFmtId="44" fontId="39" fillId="0" borderId="11" xfId="32" applyNumberFormat="1" applyFont="1" applyBorder="1" applyAlignment="1">
      <alignment horizontal="center"/>
    </xf>
    <xf numFmtId="0" fontId="41" fillId="0" borderId="11" xfId="32" applyFont="1" applyBorder="1"/>
    <xf numFmtId="0" fontId="41" fillId="0" borderId="11" xfId="32" applyFont="1" applyBorder="1" applyAlignment="1">
      <alignment horizontal="center"/>
    </xf>
    <xf numFmtId="5" fontId="41" fillId="0" borderId="33" xfId="32" applyNumberFormat="1" applyFont="1" applyBorder="1" applyAlignment="1">
      <alignment horizontal="right"/>
    </xf>
    <xf numFmtId="166" fontId="41" fillId="0" borderId="0" xfId="32" applyNumberFormat="1" applyFont="1" applyAlignment="1">
      <alignment horizontal="center"/>
    </xf>
    <xf numFmtId="0" fontId="41" fillId="0" borderId="8" xfId="32" applyFont="1" applyBorder="1" applyAlignment="1">
      <alignment horizontal="right" vertical="center"/>
    </xf>
    <xf numFmtId="44" fontId="39" fillId="0" borderId="0" xfId="32" applyNumberFormat="1" applyFont="1" applyAlignment="1">
      <alignment horizontal="center"/>
    </xf>
    <xf numFmtId="0" fontId="39" fillId="0" borderId="34" xfId="32" applyFont="1" applyBorder="1"/>
    <xf numFmtId="0" fontId="39" fillId="0" borderId="26" xfId="32" applyFont="1" applyBorder="1"/>
    <xf numFmtId="0" fontId="39" fillId="0" borderId="26" xfId="32" applyFont="1" applyBorder="1" applyAlignment="1">
      <alignment horizontal="center"/>
    </xf>
    <xf numFmtId="0" fontId="41" fillId="0" borderId="27" xfId="32" applyFont="1" applyBorder="1" applyAlignment="1">
      <alignment horizontal="right"/>
    </xf>
    <xf numFmtId="10" fontId="41" fillId="0" borderId="0" xfId="28" applyNumberFormat="1" applyFont="1" applyFill="1" applyBorder="1" applyAlignment="1">
      <alignment horizontal="center"/>
    </xf>
    <xf numFmtId="5" fontId="41" fillId="0" borderId="42" xfId="32" applyNumberFormat="1" applyFont="1" applyBorder="1" applyAlignment="1">
      <alignment horizontal="right"/>
    </xf>
    <xf numFmtId="5" fontId="53" fillId="0" borderId="9" xfId="32" applyNumberFormat="1" applyFont="1" applyBorder="1" applyAlignment="1">
      <alignment horizontal="right"/>
    </xf>
    <xf numFmtId="0" fontId="53" fillId="0" borderId="9" xfId="32" applyFont="1" applyBorder="1" applyAlignment="1">
      <alignment horizontal="right"/>
    </xf>
    <xf numFmtId="173" fontId="41" fillId="0" borderId="5" xfId="32" applyNumberFormat="1" applyFont="1" applyBorder="1"/>
    <xf numFmtId="9" fontId="41" fillId="0" borderId="6" xfId="32" applyNumberFormat="1" applyFont="1" applyBorder="1"/>
    <xf numFmtId="0" fontId="39" fillId="0" borderId="6" xfId="32" applyFont="1" applyBorder="1" applyAlignment="1">
      <alignment horizontal="right"/>
    </xf>
    <xf numFmtId="7" fontId="39" fillId="10" borderId="35" xfId="32" applyNumberFormat="1" applyFont="1" applyFill="1" applyBorder="1" applyAlignment="1">
      <alignment horizontal="right"/>
    </xf>
    <xf numFmtId="44" fontId="41" fillId="0" borderId="0" xfId="27" applyFont="1" applyFill="1" applyBorder="1" applyAlignment="1">
      <alignment horizontal="right"/>
    </xf>
    <xf numFmtId="44" fontId="43" fillId="2" borderId="35" xfId="27" applyFont="1" applyFill="1" applyBorder="1" applyAlignment="1">
      <alignment horizontal="right"/>
    </xf>
    <xf numFmtId="8" fontId="41" fillId="0" borderId="0" xfId="0" applyNumberFormat="1" applyFont="1"/>
    <xf numFmtId="44" fontId="0" fillId="0" borderId="0" xfId="27" applyFont="1"/>
    <xf numFmtId="0" fontId="29" fillId="0" borderId="4" xfId="40" applyFont="1" applyBorder="1" applyAlignment="1">
      <alignment horizontal="left" vertical="center" wrapText="1"/>
    </xf>
    <xf numFmtId="0" fontId="29" fillId="0" borderId="7" xfId="40" applyFont="1" applyBorder="1" applyAlignment="1">
      <alignment horizontal="left" vertical="center" wrapText="1"/>
    </xf>
    <xf numFmtId="0" fontId="29" fillId="0" borderId="3" xfId="40" applyFont="1" applyBorder="1" applyAlignment="1">
      <alignment horizontal="left" vertical="top" wrapText="1"/>
    </xf>
    <xf numFmtId="0" fontId="29" fillId="0" borderId="6" xfId="40" applyFont="1" applyBorder="1" applyAlignment="1">
      <alignment horizontal="left" vertical="top" wrapText="1"/>
    </xf>
    <xf numFmtId="0" fontId="29" fillId="0" borderId="9" xfId="40" applyFont="1" applyBorder="1" applyAlignment="1">
      <alignment horizontal="left" vertical="center" wrapText="1"/>
    </xf>
    <xf numFmtId="49" fontId="29" fillId="0" borderId="4" xfId="40" applyNumberFormat="1" applyFont="1" applyBorder="1" applyAlignment="1">
      <alignment horizontal="left" vertical="center" wrapText="1"/>
    </xf>
    <xf numFmtId="49" fontId="29" fillId="0" borderId="7" xfId="40" applyNumberFormat="1" applyFont="1" applyBorder="1" applyAlignment="1">
      <alignment horizontal="left" vertical="center" wrapText="1"/>
    </xf>
    <xf numFmtId="0" fontId="29" fillId="0" borderId="3" xfId="40" applyFont="1" applyBorder="1" applyAlignment="1">
      <alignment vertical="top" wrapText="1"/>
    </xf>
    <xf numFmtId="0" fontId="29" fillId="0" borderId="6" xfId="40" applyFont="1" applyBorder="1" applyAlignment="1">
      <alignment vertical="top" wrapText="1"/>
    </xf>
    <xf numFmtId="0" fontId="29" fillId="0" borderId="0" xfId="40" applyFont="1" applyAlignment="1">
      <alignment horizontal="left" vertical="top" wrapText="1"/>
    </xf>
    <xf numFmtId="0" fontId="29" fillId="0" borderId="0" xfId="40" applyFont="1" applyAlignment="1">
      <alignment horizontal="center"/>
    </xf>
    <xf numFmtId="0" fontId="31" fillId="0" borderId="0" xfId="40" applyFont="1" applyAlignment="1">
      <alignment horizontal="center"/>
    </xf>
    <xf numFmtId="0" fontId="8" fillId="4" borderId="3" xfId="5" applyFont="1" applyFill="1" applyBorder="1" applyAlignment="1">
      <alignment horizontal="left"/>
    </xf>
    <xf numFmtId="0" fontId="8" fillId="4" borderId="4" xfId="5" applyFont="1" applyFill="1" applyBorder="1" applyAlignment="1">
      <alignment horizontal="left"/>
    </xf>
    <xf numFmtId="0" fontId="12" fillId="0" borderId="16" xfId="6" applyBorder="1" applyAlignment="1">
      <alignment horizontal="right"/>
    </xf>
    <xf numFmtId="0" fontId="12" fillId="0" borderId="0" xfId="6" applyAlignment="1">
      <alignment horizontal="right"/>
    </xf>
    <xf numFmtId="0" fontId="10" fillId="0" borderId="16" xfId="18" applyBorder="1" applyAlignment="1">
      <alignment horizontal="right"/>
    </xf>
    <xf numFmtId="0" fontId="10" fillId="0" borderId="0" xfId="18" applyAlignment="1">
      <alignment horizontal="right"/>
    </xf>
    <xf numFmtId="0" fontId="43" fillId="0" borderId="1" xfId="32" applyFont="1" applyBorder="1" applyAlignment="1">
      <alignment horizontal="center"/>
    </xf>
    <xf numFmtId="0" fontId="43" fillId="0" borderId="3" xfId="32" applyFont="1" applyBorder="1" applyAlignment="1">
      <alignment horizontal="center"/>
    </xf>
    <xf numFmtId="0" fontId="43" fillId="0" borderId="4" xfId="32" applyFont="1" applyBorder="1" applyAlignment="1">
      <alignment horizontal="center"/>
    </xf>
    <xf numFmtId="0" fontId="26" fillId="10" borderId="0" xfId="32" applyFont="1" applyFill="1" applyAlignment="1">
      <alignment horizontal="center"/>
    </xf>
    <xf numFmtId="0" fontId="42" fillId="10" borderId="6" xfId="32" applyFont="1" applyFill="1" applyBorder="1" applyAlignment="1">
      <alignment horizontal="center"/>
    </xf>
    <xf numFmtId="0" fontId="42" fillId="10" borderId="41" xfId="32" applyFont="1" applyFill="1" applyBorder="1" applyAlignment="1">
      <alignment horizontal="center"/>
    </xf>
    <xf numFmtId="167" fontId="39" fillId="0" borderId="40" xfId="32" applyNumberFormat="1" applyFont="1" applyBorder="1" applyAlignment="1">
      <alignment horizontal="center"/>
    </xf>
    <xf numFmtId="0" fontId="26" fillId="0" borderId="0" xfId="32" applyFont="1" applyAlignment="1">
      <alignment horizontal="center"/>
    </xf>
    <xf numFmtId="0" fontId="42" fillId="0" borderId="31" xfId="32" applyFont="1" applyBorder="1" applyAlignment="1">
      <alignment horizontal="center"/>
    </xf>
    <xf numFmtId="0" fontId="42" fillId="0" borderId="30" xfId="32" applyFont="1" applyBorder="1" applyAlignment="1">
      <alignment horizontal="center"/>
    </xf>
    <xf numFmtId="0" fontId="42" fillId="0" borderId="32" xfId="32" applyFont="1" applyBorder="1" applyAlignment="1">
      <alignment horizontal="center"/>
    </xf>
    <xf numFmtId="0" fontId="43" fillId="10" borderId="1" xfId="32" applyFont="1" applyFill="1" applyBorder="1" applyAlignment="1">
      <alignment horizontal="center"/>
    </xf>
    <xf numFmtId="0" fontId="43" fillId="10" borderId="3" xfId="32" applyFont="1" applyFill="1" applyBorder="1" applyAlignment="1">
      <alignment horizontal="center"/>
    </xf>
    <xf numFmtId="0" fontId="43" fillId="10" borderId="4" xfId="32" applyFont="1" applyFill="1" applyBorder="1" applyAlignment="1">
      <alignment horizontal="center"/>
    </xf>
    <xf numFmtId="0" fontId="22" fillId="0" borderId="0" xfId="0" applyFont="1" applyAlignment="1">
      <alignment wrapText="1"/>
    </xf>
    <xf numFmtId="0" fontId="41" fillId="0" borderId="1"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0" xfId="32" applyFont="1" applyFill="1" applyAlignment="1">
      <alignment horizontal="center"/>
    </xf>
    <xf numFmtId="0" fontId="41" fillId="0" borderId="8" xfId="0" applyFont="1" applyFill="1" applyBorder="1"/>
    <xf numFmtId="0" fontId="41" fillId="0" borderId="0" xfId="32" applyFont="1" applyFill="1"/>
    <xf numFmtId="0" fontId="41" fillId="0" borderId="9" xfId="32" applyFont="1" applyFill="1" applyBorder="1"/>
    <xf numFmtId="166" fontId="41" fillId="0" borderId="0" xfId="32" applyNumberFormat="1" applyFont="1"/>
    <xf numFmtId="166" fontId="41" fillId="0" borderId="0" xfId="32" applyNumberFormat="1" applyFont="1" applyFill="1"/>
    <xf numFmtId="10" fontId="41" fillId="0" borderId="29" xfId="25" applyNumberFormat="1" applyFont="1" applyFill="1" applyBorder="1"/>
    <xf numFmtId="0" fontId="41" fillId="0" borderId="7" xfId="32" applyFont="1" applyBorder="1"/>
    <xf numFmtId="4" fontId="41" fillId="0" borderId="0" xfId="32" applyNumberFormat="1" applyFont="1" applyFill="1" applyAlignment="1">
      <alignment horizontal="center"/>
    </xf>
    <xf numFmtId="166" fontId="41" fillId="0" borderId="0" xfId="32" applyNumberFormat="1" applyFont="1" applyFill="1" applyAlignment="1">
      <alignment horizontal="center"/>
    </xf>
    <xf numFmtId="2" fontId="41" fillId="0" borderId="0" xfId="14" applyNumberFormat="1" applyFont="1" applyFill="1" applyBorder="1" applyAlignment="1">
      <alignment horizontal="center"/>
    </xf>
  </cellXfs>
  <cellStyles count="43">
    <cellStyle name="Comma" xfId="26" builtinId="3"/>
    <cellStyle name="Comma 2" xfId="11" xr:uid="{17BFD0A1-15D4-4047-B5D3-B3809F948B3B}"/>
    <cellStyle name="Comma 3" xfId="30" xr:uid="{D15EE2ED-7FE7-4039-8306-390F23E14222}"/>
    <cellStyle name="Comma 4" xfId="36" xr:uid="{E1FD120D-C376-47EB-82D3-80BDF398B607}"/>
    <cellStyle name="Currency" xfId="27" builtinId="4"/>
    <cellStyle name="Currency 2" xfId="12" xr:uid="{29F57213-E55D-45D7-9140-5D2055576C70}"/>
    <cellStyle name="Currency 3" xfId="13" xr:uid="{FDB89AF0-B8F2-488C-852B-570783AC0BBC}"/>
    <cellStyle name="Currency 4" xfId="14" xr:uid="{7EBE7B7D-5295-4E67-8690-8855E148B37F}"/>
    <cellStyle name="Currency 4 2" xfId="15" xr:uid="{A7ABD44D-010F-47BE-BF8F-D380656EEB52}"/>
    <cellStyle name="Currency 5" xfId="31" xr:uid="{B89B0E9F-4E3D-4FF5-84EB-C450291E7AFD}"/>
    <cellStyle name="Currency 6" xfId="37" xr:uid="{6ACE7BBE-08CF-4C95-B4F6-BC0AC880AA97}"/>
    <cellStyle name="Normal" xfId="0" builtinId="0"/>
    <cellStyle name="Normal 10" xfId="5" xr:uid="{2859330D-A032-4911-82AC-E1AA89028FB1}"/>
    <cellStyle name="Normal 11" xfId="35" xr:uid="{141793CE-FAA0-44DF-9196-C6E55F2649A6}"/>
    <cellStyle name="Normal 12" xfId="42" xr:uid="{1E2F5B22-0BCE-4F27-ABEF-3B92E1D34682}"/>
    <cellStyle name="Normal 2" xfId="16" xr:uid="{1B4F16E2-5526-48DA-9406-C8EDA2587F06}"/>
    <cellStyle name="Normal 2 2 4" xfId="8" xr:uid="{7DC0057D-E35A-40E4-B621-5626EF3EFAE6}"/>
    <cellStyle name="Normal 3" xfId="17" xr:uid="{95026A7F-D218-442B-B0C8-EA8EE0522E63}"/>
    <cellStyle name="Normal 4" xfId="18" xr:uid="{F32452B1-2C43-45F8-95F1-7900DDBCEDD6}"/>
    <cellStyle name="Normal 4 5 6" xfId="6" xr:uid="{ED08A2CC-7879-46A7-BC60-D6EA37BC2D76}"/>
    <cellStyle name="Normal 5" xfId="19" xr:uid="{2C126BA9-88D8-49C4-8A4C-5D8AEB48CD14}"/>
    <cellStyle name="Normal 5 2" xfId="32" xr:uid="{A805B21A-2B48-4186-AC00-B3A3B0243F24}"/>
    <cellStyle name="Normal 5 3" xfId="38" xr:uid="{FEFF003A-8DC7-4236-B4B7-44FD8645B907}"/>
    <cellStyle name="Normal 5 3 3" xfId="1" xr:uid="{270ADA8B-2A5E-4388-84E4-931884E43C06}"/>
    <cellStyle name="Normal 5 4" xfId="2" xr:uid="{FC8A2617-3F2A-4E41-9EA3-48ECA679609E}"/>
    <cellStyle name="Normal 5 5" xfId="40" xr:uid="{899B812A-D342-411A-A690-BAA3202654A9}"/>
    <cellStyle name="Normal 6" xfId="20" xr:uid="{06864CBC-F206-4F9D-A5BB-B15911E377A0}"/>
    <cellStyle name="Normal 6 2" xfId="21" xr:uid="{A30D7058-B0B1-4E2D-8F63-DC1C9A417C72}"/>
    <cellStyle name="Normal 6 2 2" xfId="9" xr:uid="{32ED9238-625E-43A5-8318-11158FACF019}"/>
    <cellStyle name="Normal 6 3" xfId="33" xr:uid="{6B48E6A1-F605-484B-B67F-586FE9189F21}"/>
    <cellStyle name="Normal 7" xfId="22" xr:uid="{C7F57B55-8EBE-4420-824F-BB19AEF8C640}"/>
    <cellStyle name="Normal 8" xfId="10" xr:uid="{62AC4903-24CA-4D2E-9F69-80D70602D9A9}"/>
    <cellStyle name="Normal 9" xfId="29" xr:uid="{C24D9FE4-F438-422F-9687-EB45ACA849E0}"/>
    <cellStyle name="Percent" xfId="28" builtinId="5"/>
    <cellStyle name="Percent 10 2" xfId="3" xr:uid="{8D9FE154-6F83-43E7-A9FB-116215EE87E9}"/>
    <cellStyle name="Percent 2" xfId="24" xr:uid="{8DD5A9B8-D6B4-4BF9-BB3A-D14D445E38B6}"/>
    <cellStyle name="Percent 2 2 3" xfId="4" xr:uid="{230B68A1-0F1B-497B-BFAF-9BE06825BA8C}"/>
    <cellStyle name="Percent 2 7" xfId="7" xr:uid="{6A5AE82B-685E-4892-BB1A-697B9F265144}"/>
    <cellStyle name="Percent 3" xfId="25" xr:uid="{638BCBE6-32BC-4110-A2ED-64327FCAE2AB}"/>
    <cellStyle name="Percent 4" xfId="23" xr:uid="{5EB8AE09-4A6E-4E36-8490-B2D99E260681}"/>
    <cellStyle name="Percent 5" xfId="34" xr:uid="{55A0E9F4-302F-4FE9-95DA-C8DD78C05EB7}"/>
    <cellStyle name="Percent 6" xfId="39" xr:uid="{B2ADC09D-0191-4445-9FD1-35E4D43B8CF9}"/>
    <cellStyle name="Percent 7" xfId="41" xr:uid="{ED598EF4-B83C-41C3-B024-F8DA8C9C80F3}"/>
  </cellStyles>
  <dxfs count="2">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15</xdr:row>
      <xdr:rowOff>114300</xdr:rowOff>
    </xdr:from>
    <xdr:ext cx="9229725" cy="1581150"/>
    <xdr:pic>
      <xdr:nvPicPr>
        <xdr:cNvPr id="2" name="Picture 21">
          <a:extLst>
            <a:ext uri="{FF2B5EF4-FFF2-40B4-BE49-F238E27FC236}">
              <a16:creationId xmlns:a16="http://schemas.microsoft.com/office/drawing/2014/main" id="{B3341336-9748-4CF8-B32B-09F5F8549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971800"/>
          <a:ext cx="92297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819150</xdr:colOff>
      <xdr:row>72</xdr:row>
      <xdr:rowOff>66675</xdr:rowOff>
    </xdr:from>
    <xdr:ext cx="6153149" cy="1533525"/>
    <xdr:sp macro="" textlink="">
      <xdr:nvSpPr>
        <xdr:cNvPr id="2" name="TextBox 1">
          <a:extLst>
            <a:ext uri="{FF2B5EF4-FFF2-40B4-BE49-F238E27FC236}">
              <a16:creationId xmlns:a16="http://schemas.microsoft.com/office/drawing/2014/main" id="{A55600AC-3146-4090-A0F8-7044F4935C97}"/>
            </a:ext>
          </a:extLst>
        </xdr:cNvPr>
        <xdr:cNvSpPr txBox="1"/>
      </xdr:nvSpPr>
      <xdr:spPr>
        <a:xfrm>
          <a:off x="8420100" y="13906500"/>
          <a:ext cx="6153149" cy="1533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rgbClr val="FF0000"/>
              </a:solidFill>
            </a:rPr>
            <a:t>Post PH Updates</a:t>
          </a:r>
        </a:p>
        <a:p>
          <a:r>
            <a:rPr lang="en-US" sz="1200"/>
            <a:t>1) Updated the workweek from 44.5 to 44.9 to account for the standarization of the sick/personal time</a:t>
          </a:r>
        </a:p>
        <a:p>
          <a:r>
            <a:rPr lang="en-US" sz="1200"/>
            <a:t>2) Updated Social Worker to remove LSW.</a:t>
          </a:r>
          <a:r>
            <a:rPr lang="en-US" sz="1200" baseline="0"/>
            <a:t> New blend 4</a:t>
          </a:r>
          <a:r>
            <a:rPr lang="en-US" sz="1200"/>
            <a:t>0% LICSW and LCSW at 60%</a:t>
          </a:r>
        </a:p>
        <a:p>
          <a:r>
            <a:rPr lang="en-US" sz="1200"/>
            <a:t>3) updated Developmental Specialist</a:t>
          </a:r>
          <a:r>
            <a:rPr lang="en-US" sz="1200" baseline="0"/>
            <a:t> to a blend of  DC III (50%) Social Worker - LCSW/ MA Lvl (50%)</a:t>
          </a:r>
          <a:endParaRPr lang="en-US" sz="12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us_madcfrmu/MA%20DYS/RRO/2016%20Provisional%202014%20Final/2.%20Staff%20Rosters/MA%20DYS%20RO%20Time%20Study%20Staff%20Roster%20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cell r="M16">
            <v>1.2139698974996782E-2</v>
          </cell>
          <cell r="N16">
            <v>0</v>
          </cell>
          <cell r="O16">
            <v>0</v>
          </cell>
          <cell r="P16">
            <v>0</v>
          </cell>
          <cell r="Q16">
            <v>0</v>
          </cell>
          <cell r="R16">
            <v>0</v>
          </cell>
          <cell r="S16">
            <v>0</v>
          </cell>
          <cell r="T16">
            <v>0</v>
          </cell>
          <cell r="U16">
            <v>0</v>
          </cell>
          <cell r="V16">
            <v>0</v>
          </cell>
          <cell r="W16">
            <v>0</v>
          </cell>
          <cell r="X16">
            <v>0</v>
          </cell>
          <cell r="Y16">
            <v>0</v>
          </cell>
          <cell r="Z16">
            <v>17680</v>
          </cell>
          <cell r="AA16">
            <v>0</v>
          </cell>
          <cell r="AB16">
            <v>105576.11844574883</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17680</v>
          </cell>
          <cell r="BE16">
            <v>0</v>
          </cell>
          <cell r="BF16">
            <v>0</v>
          </cell>
          <cell r="BG16">
            <v>0</v>
          </cell>
          <cell r="BH16">
            <v>17680</v>
          </cell>
          <cell r="BI16">
            <v>0</v>
          </cell>
          <cell r="BJ16">
            <v>0</v>
          </cell>
          <cell r="BK16">
            <v>0</v>
          </cell>
          <cell r="BL16">
            <v>17680</v>
          </cell>
          <cell r="BM16">
            <v>0</v>
          </cell>
          <cell r="BN16">
            <v>17680</v>
          </cell>
          <cell r="BO16">
            <v>0</v>
          </cell>
          <cell r="BP16">
            <v>0</v>
          </cell>
          <cell r="BQ16">
            <v>0</v>
          </cell>
          <cell r="BR16">
            <v>17680</v>
          </cell>
          <cell r="BS16">
            <v>17680</v>
          </cell>
          <cell r="BT16">
            <v>-39873.996502157926</v>
          </cell>
          <cell r="BU16">
            <v>6.2242076161676985E-2</v>
          </cell>
          <cell r="BV16">
            <v>-11.437455797342871</v>
          </cell>
          <cell r="BW16">
            <v>-39859.701549495061</v>
          </cell>
          <cell r="BX16">
            <v>0</v>
          </cell>
          <cell r="BY16">
            <v>-321.11111111111109</v>
          </cell>
          <cell r="BZ16">
            <v>-41042.440256691923</v>
          </cell>
          <cell r="CA16">
            <v>-251770.26943483832</v>
          </cell>
          <cell r="CB16">
            <v>8.8729109375923237E-2</v>
          </cell>
          <cell r="CC16">
            <v>-23544.303378043831</v>
          </cell>
          <cell r="CD16">
            <v>0</v>
          </cell>
          <cell r="CE16">
            <v>0</v>
          </cell>
          <cell r="CF16">
            <v>0</v>
          </cell>
          <cell r="CG16">
            <v>-159694.9032558178</v>
          </cell>
          <cell r="CH16">
            <v>-4130.6725103641575</v>
          </cell>
          <cell r="CI16">
            <v>-186781.66945053823</v>
          </cell>
          <cell r="CJ16">
            <v>-39859.701549495061</v>
          </cell>
          <cell r="CK16">
            <v>-25547.777777777781</v>
          </cell>
          <cell r="CL16">
            <v>-321.11111111111109</v>
          </cell>
          <cell r="CM16">
            <v>-6940</v>
          </cell>
          <cell r="CN16">
            <v>-41042.440256691923</v>
          </cell>
          <cell r="CO16">
            <v>-292811.73882543447</v>
          </cell>
          <cell r="CP16">
            <v>0.61656919283408007</v>
          </cell>
          <cell r="CQ16">
            <v>5.1803668216236075E-2</v>
          </cell>
          <cell r="CR16">
            <v>0</v>
          </cell>
          <cell r="CS16">
            <v>0</v>
          </cell>
          <cell r="CT16">
            <v>0</v>
          </cell>
          <cell r="CU16">
            <v>8.2503417604680995E-2</v>
          </cell>
          <cell r="CV16">
            <v>-136.37044168758831</v>
          </cell>
          <cell r="CW16">
            <v>-7.9673250520136634</v>
          </cell>
          <cell r="CX16">
            <v>-3.9756890410485179</v>
          </cell>
          <cell r="CY16">
            <v>-4.9970605526161088E-2</v>
          </cell>
          <cell r="CZ16">
            <v>-1.0799875505757857</v>
          </cell>
          <cell r="DA16">
            <v>-17.30948263843479</v>
          </cell>
          <cell r="DB16">
            <v>-163.89396590439674</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26DDE-05C5-409A-839C-B944D54F557A}">
  <sheetPr>
    <pageSetUpPr fitToPage="1"/>
  </sheetPr>
  <dimension ref="B1:F57"/>
  <sheetViews>
    <sheetView showGridLines="0" topLeftCell="A6" zoomScale="60" zoomScaleNormal="60" workbookViewId="0">
      <selection activeCell="C8" activeCellId="1" sqref="C14 C8"/>
    </sheetView>
  </sheetViews>
  <sheetFormatPr defaultRowHeight="26.25" x14ac:dyDescent="0.4"/>
  <cols>
    <col min="1" max="1" width="4.875" style="87" customWidth="1"/>
    <col min="2" max="2" width="68.875" style="87" customWidth="1"/>
    <col min="3" max="3" width="22.625" style="87" customWidth="1"/>
    <col min="4" max="4" width="62.625" style="87" customWidth="1"/>
    <col min="5" max="5" width="60.5" style="89" customWidth="1"/>
    <col min="6" max="6" width="40.375" style="89" customWidth="1"/>
    <col min="7" max="230" width="9" style="87"/>
    <col min="231" max="231" width="4.875" style="87" customWidth="1"/>
    <col min="232" max="232" width="50.75" style="87" customWidth="1"/>
    <col min="233" max="233" width="21.125" style="87" customWidth="1"/>
    <col min="234" max="235" width="0" style="87" hidden="1" customWidth="1"/>
    <col min="236" max="236" width="53.75" style="87" customWidth="1"/>
    <col min="237" max="237" width="54.375" style="87" customWidth="1"/>
    <col min="238" max="241" width="0" style="87" hidden="1" customWidth="1"/>
    <col min="242" max="486" width="9" style="87"/>
    <col min="487" max="487" width="4.875" style="87" customWidth="1"/>
    <col min="488" max="488" width="50.75" style="87" customWidth="1"/>
    <col min="489" max="489" width="21.125" style="87" customWidth="1"/>
    <col min="490" max="491" width="0" style="87" hidden="1" customWidth="1"/>
    <col min="492" max="492" width="53.75" style="87" customWidth="1"/>
    <col min="493" max="493" width="54.375" style="87" customWidth="1"/>
    <col min="494" max="497" width="0" style="87" hidden="1" customWidth="1"/>
    <col min="498" max="742" width="9" style="87"/>
    <col min="743" max="743" width="4.875" style="87" customWidth="1"/>
    <col min="744" max="744" width="50.75" style="87" customWidth="1"/>
    <col min="745" max="745" width="21.125" style="87" customWidth="1"/>
    <col min="746" max="747" width="0" style="87" hidden="1" customWidth="1"/>
    <col min="748" max="748" width="53.75" style="87" customWidth="1"/>
    <col min="749" max="749" width="54.375" style="87" customWidth="1"/>
    <col min="750" max="753" width="0" style="87" hidden="1" customWidth="1"/>
    <col min="754" max="998" width="9" style="87"/>
    <col min="999" max="999" width="4.875" style="87" customWidth="1"/>
    <col min="1000" max="1000" width="50.75" style="87" customWidth="1"/>
    <col min="1001" max="1001" width="21.125" style="87" customWidth="1"/>
    <col min="1002" max="1003" width="0" style="87" hidden="1" customWidth="1"/>
    <col min="1004" max="1004" width="53.75" style="87" customWidth="1"/>
    <col min="1005" max="1005" width="54.375" style="87" customWidth="1"/>
    <col min="1006" max="1009" width="0" style="87" hidden="1" customWidth="1"/>
    <col min="1010" max="1254" width="9" style="87"/>
    <col min="1255" max="1255" width="4.875" style="87" customWidth="1"/>
    <col min="1256" max="1256" width="50.75" style="87" customWidth="1"/>
    <col min="1257" max="1257" width="21.125" style="87" customWidth="1"/>
    <col min="1258" max="1259" width="0" style="87" hidden="1" customWidth="1"/>
    <col min="1260" max="1260" width="53.75" style="87" customWidth="1"/>
    <col min="1261" max="1261" width="54.375" style="87" customWidth="1"/>
    <col min="1262" max="1265" width="0" style="87" hidden="1" customWidth="1"/>
    <col min="1266" max="1510" width="9" style="87"/>
    <col min="1511" max="1511" width="4.875" style="87" customWidth="1"/>
    <col min="1512" max="1512" width="50.75" style="87" customWidth="1"/>
    <col min="1513" max="1513" width="21.125" style="87" customWidth="1"/>
    <col min="1514" max="1515" width="0" style="87" hidden="1" customWidth="1"/>
    <col min="1516" max="1516" width="53.75" style="87" customWidth="1"/>
    <col min="1517" max="1517" width="54.375" style="87" customWidth="1"/>
    <col min="1518" max="1521" width="0" style="87" hidden="1" customWidth="1"/>
    <col min="1522" max="1766" width="9" style="87"/>
    <col min="1767" max="1767" width="4.875" style="87" customWidth="1"/>
    <col min="1768" max="1768" width="50.75" style="87" customWidth="1"/>
    <col min="1769" max="1769" width="21.125" style="87" customWidth="1"/>
    <col min="1770" max="1771" width="0" style="87" hidden="1" customWidth="1"/>
    <col min="1772" max="1772" width="53.75" style="87" customWidth="1"/>
    <col min="1773" max="1773" width="54.375" style="87" customWidth="1"/>
    <col min="1774" max="1777" width="0" style="87" hidden="1" customWidth="1"/>
    <col min="1778" max="2022" width="9" style="87"/>
    <col min="2023" max="2023" width="4.875" style="87" customWidth="1"/>
    <col min="2024" max="2024" width="50.75" style="87" customWidth="1"/>
    <col min="2025" max="2025" width="21.125" style="87" customWidth="1"/>
    <col min="2026" max="2027" width="0" style="87" hidden="1" customWidth="1"/>
    <col min="2028" max="2028" width="53.75" style="87" customWidth="1"/>
    <col min="2029" max="2029" width="54.375" style="87" customWidth="1"/>
    <col min="2030" max="2033" width="0" style="87" hidden="1" customWidth="1"/>
    <col min="2034" max="2278" width="9" style="87"/>
    <col min="2279" max="2279" width="4.875" style="87" customWidth="1"/>
    <col min="2280" max="2280" width="50.75" style="87" customWidth="1"/>
    <col min="2281" max="2281" width="21.125" style="87" customWidth="1"/>
    <col min="2282" max="2283" width="0" style="87" hidden="1" customWidth="1"/>
    <col min="2284" max="2284" width="53.75" style="87" customWidth="1"/>
    <col min="2285" max="2285" width="54.375" style="87" customWidth="1"/>
    <col min="2286" max="2289" width="0" style="87" hidden="1" customWidth="1"/>
    <col min="2290" max="2534" width="9" style="87"/>
    <col min="2535" max="2535" width="4.875" style="87" customWidth="1"/>
    <col min="2536" max="2536" width="50.75" style="87" customWidth="1"/>
    <col min="2537" max="2537" width="21.125" style="87" customWidth="1"/>
    <col min="2538" max="2539" width="0" style="87" hidden="1" customWidth="1"/>
    <col min="2540" max="2540" width="53.75" style="87" customWidth="1"/>
    <col min="2541" max="2541" width="54.375" style="87" customWidth="1"/>
    <col min="2542" max="2545" width="0" style="87" hidden="1" customWidth="1"/>
    <col min="2546" max="2790" width="9" style="87"/>
    <col min="2791" max="2791" width="4.875" style="87" customWidth="1"/>
    <col min="2792" max="2792" width="50.75" style="87" customWidth="1"/>
    <col min="2793" max="2793" width="21.125" style="87" customWidth="1"/>
    <col min="2794" max="2795" width="0" style="87" hidden="1" customWidth="1"/>
    <col min="2796" max="2796" width="53.75" style="87" customWidth="1"/>
    <col min="2797" max="2797" width="54.375" style="87" customWidth="1"/>
    <col min="2798" max="2801" width="0" style="87" hidden="1" customWidth="1"/>
    <col min="2802" max="3046" width="9" style="87"/>
    <col min="3047" max="3047" width="4.875" style="87" customWidth="1"/>
    <col min="3048" max="3048" width="50.75" style="87" customWidth="1"/>
    <col min="3049" max="3049" width="21.125" style="87" customWidth="1"/>
    <col min="3050" max="3051" width="0" style="87" hidden="1" customWidth="1"/>
    <col min="3052" max="3052" width="53.75" style="87" customWidth="1"/>
    <col min="3053" max="3053" width="54.375" style="87" customWidth="1"/>
    <col min="3054" max="3057" width="0" style="87" hidden="1" customWidth="1"/>
    <col min="3058" max="3302" width="9" style="87"/>
    <col min="3303" max="3303" width="4.875" style="87" customWidth="1"/>
    <col min="3304" max="3304" width="50.75" style="87" customWidth="1"/>
    <col min="3305" max="3305" width="21.125" style="87" customWidth="1"/>
    <col min="3306" max="3307" width="0" style="87" hidden="1" customWidth="1"/>
    <col min="3308" max="3308" width="53.75" style="87" customWidth="1"/>
    <col min="3309" max="3309" width="54.375" style="87" customWidth="1"/>
    <col min="3310" max="3313" width="0" style="87" hidden="1" customWidth="1"/>
    <col min="3314" max="3558" width="9" style="87"/>
    <col min="3559" max="3559" width="4.875" style="87" customWidth="1"/>
    <col min="3560" max="3560" width="50.75" style="87" customWidth="1"/>
    <col min="3561" max="3561" width="21.125" style="87" customWidth="1"/>
    <col min="3562" max="3563" width="0" style="87" hidden="1" customWidth="1"/>
    <col min="3564" max="3564" width="53.75" style="87" customWidth="1"/>
    <col min="3565" max="3565" width="54.375" style="87" customWidth="1"/>
    <col min="3566" max="3569" width="0" style="87" hidden="1" customWidth="1"/>
    <col min="3570" max="3814" width="9" style="87"/>
    <col min="3815" max="3815" width="4.875" style="87" customWidth="1"/>
    <col min="3816" max="3816" width="50.75" style="87" customWidth="1"/>
    <col min="3817" max="3817" width="21.125" style="87" customWidth="1"/>
    <col min="3818" max="3819" width="0" style="87" hidden="1" customWidth="1"/>
    <col min="3820" max="3820" width="53.75" style="87" customWidth="1"/>
    <col min="3821" max="3821" width="54.375" style="87" customWidth="1"/>
    <col min="3822" max="3825" width="0" style="87" hidden="1" customWidth="1"/>
    <col min="3826" max="4070" width="9" style="87"/>
    <col min="4071" max="4071" width="4.875" style="87" customWidth="1"/>
    <col min="4072" max="4072" width="50.75" style="87" customWidth="1"/>
    <col min="4073" max="4073" width="21.125" style="87" customWidth="1"/>
    <col min="4074" max="4075" width="0" style="87" hidden="1" customWidth="1"/>
    <col min="4076" max="4076" width="53.75" style="87" customWidth="1"/>
    <col min="4077" max="4077" width="54.375" style="87" customWidth="1"/>
    <col min="4078" max="4081" width="0" style="87" hidden="1" customWidth="1"/>
    <col min="4082" max="4326" width="9" style="87"/>
    <col min="4327" max="4327" width="4.875" style="87" customWidth="1"/>
    <col min="4328" max="4328" width="50.75" style="87" customWidth="1"/>
    <col min="4329" max="4329" width="21.125" style="87" customWidth="1"/>
    <col min="4330" max="4331" width="0" style="87" hidden="1" customWidth="1"/>
    <col min="4332" max="4332" width="53.75" style="87" customWidth="1"/>
    <col min="4333" max="4333" width="54.375" style="87" customWidth="1"/>
    <col min="4334" max="4337" width="0" style="87" hidden="1" customWidth="1"/>
    <col min="4338" max="4582" width="9" style="87"/>
    <col min="4583" max="4583" width="4.875" style="87" customWidth="1"/>
    <col min="4584" max="4584" width="50.75" style="87" customWidth="1"/>
    <col min="4585" max="4585" width="21.125" style="87" customWidth="1"/>
    <col min="4586" max="4587" width="0" style="87" hidden="1" customWidth="1"/>
    <col min="4588" max="4588" width="53.75" style="87" customWidth="1"/>
    <col min="4589" max="4589" width="54.375" style="87" customWidth="1"/>
    <col min="4590" max="4593" width="0" style="87" hidden="1" customWidth="1"/>
    <col min="4594" max="4838" width="9" style="87"/>
    <col min="4839" max="4839" width="4.875" style="87" customWidth="1"/>
    <col min="4840" max="4840" width="50.75" style="87" customWidth="1"/>
    <col min="4841" max="4841" width="21.125" style="87" customWidth="1"/>
    <col min="4842" max="4843" width="0" style="87" hidden="1" customWidth="1"/>
    <col min="4844" max="4844" width="53.75" style="87" customWidth="1"/>
    <col min="4845" max="4845" width="54.375" style="87" customWidth="1"/>
    <col min="4846" max="4849" width="0" style="87" hidden="1" customWidth="1"/>
    <col min="4850" max="5094" width="9" style="87"/>
    <col min="5095" max="5095" width="4.875" style="87" customWidth="1"/>
    <col min="5096" max="5096" width="50.75" style="87" customWidth="1"/>
    <col min="5097" max="5097" width="21.125" style="87" customWidth="1"/>
    <col min="5098" max="5099" width="0" style="87" hidden="1" customWidth="1"/>
    <col min="5100" max="5100" width="53.75" style="87" customWidth="1"/>
    <col min="5101" max="5101" width="54.375" style="87" customWidth="1"/>
    <col min="5102" max="5105" width="0" style="87" hidden="1" customWidth="1"/>
    <col min="5106" max="5350" width="9" style="87"/>
    <col min="5351" max="5351" width="4.875" style="87" customWidth="1"/>
    <col min="5352" max="5352" width="50.75" style="87" customWidth="1"/>
    <col min="5353" max="5353" width="21.125" style="87" customWidth="1"/>
    <col min="5354" max="5355" width="0" style="87" hidden="1" customWidth="1"/>
    <col min="5356" max="5356" width="53.75" style="87" customWidth="1"/>
    <col min="5357" max="5357" width="54.375" style="87" customWidth="1"/>
    <col min="5358" max="5361" width="0" style="87" hidden="1" customWidth="1"/>
    <col min="5362" max="5606" width="9" style="87"/>
    <col min="5607" max="5607" width="4.875" style="87" customWidth="1"/>
    <col min="5608" max="5608" width="50.75" style="87" customWidth="1"/>
    <col min="5609" max="5609" width="21.125" style="87" customWidth="1"/>
    <col min="5610" max="5611" width="0" style="87" hidden="1" customWidth="1"/>
    <col min="5612" max="5612" width="53.75" style="87" customWidth="1"/>
    <col min="5613" max="5613" width="54.375" style="87" customWidth="1"/>
    <col min="5614" max="5617" width="0" style="87" hidden="1" customWidth="1"/>
    <col min="5618" max="5862" width="9" style="87"/>
    <col min="5863" max="5863" width="4.875" style="87" customWidth="1"/>
    <col min="5864" max="5864" width="50.75" style="87" customWidth="1"/>
    <col min="5865" max="5865" width="21.125" style="87" customWidth="1"/>
    <col min="5866" max="5867" width="0" style="87" hidden="1" customWidth="1"/>
    <col min="5868" max="5868" width="53.75" style="87" customWidth="1"/>
    <col min="5869" max="5869" width="54.375" style="87" customWidth="1"/>
    <col min="5870" max="5873" width="0" style="87" hidden="1" customWidth="1"/>
    <col min="5874" max="6118" width="9" style="87"/>
    <col min="6119" max="6119" width="4.875" style="87" customWidth="1"/>
    <col min="6120" max="6120" width="50.75" style="87" customWidth="1"/>
    <col min="6121" max="6121" width="21.125" style="87" customWidth="1"/>
    <col min="6122" max="6123" width="0" style="87" hidden="1" customWidth="1"/>
    <col min="6124" max="6124" width="53.75" style="87" customWidth="1"/>
    <col min="6125" max="6125" width="54.375" style="87" customWidth="1"/>
    <col min="6126" max="6129" width="0" style="87" hidden="1" customWidth="1"/>
    <col min="6130" max="6374" width="9" style="87"/>
    <col min="6375" max="6375" width="4.875" style="87" customWidth="1"/>
    <col min="6376" max="6376" width="50.75" style="87" customWidth="1"/>
    <col min="6377" max="6377" width="21.125" style="87" customWidth="1"/>
    <col min="6378" max="6379" width="0" style="87" hidden="1" customWidth="1"/>
    <col min="6380" max="6380" width="53.75" style="87" customWidth="1"/>
    <col min="6381" max="6381" width="54.375" style="87" customWidth="1"/>
    <col min="6382" max="6385" width="0" style="87" hidden="1" customWidth="1"/>
    <col min="6386" max="6630" width="9" style="87"/>
    <col min="6631" max="6631" width="4.875" style="87" customWidth="1"/>
    <col min="6632" max="6632" width="50.75" style="87" customWidth="1"/>
    <col min="6633" max="6633" width="21.125" style="87" customWidth="1"/>
    <col min="6634" max="6635" width="0" style="87" hidden="1" customWidth="1"/>
    <col min="6636" max="6636" width="53.75" style="87" customWidth="1"/>
    <col min="6637" max="6637" width="54.375" style="87" customWidth="1"/>
    <col min="6638" max="6641" width="0" style="87" hidden="1" customWidth="1"/>
    <col min="6642" max="6886" width="9" style="87"/>
    <col min="6887" max="6887" width="4.875" style="87" customWidth="1"/>
    <col min="6888" max="6888" width="50.75" style="87" customWidth="1"/>
    <col min="6889" max="6889" width="21.125" style="87" customWidth="1"/>
    <col min="6890" max="6891" width="0" style="87" hidden="1" customWidth="1"/>
    <col min="6892" max="6892" width="53.75" style="87" customWidth="1"/>
    <col min="6893" max="6893" width="54.375" style="87" customWidth="1"/>
    <col min="6894" max="6897" width="0" style="87" hidden="1" customWidth="1"/>
    <col min="6898" max="7142" width="9" style="87"/>
    <col min="7143" max="7143" width="4.875" style="87" customWidth="1"/>
    <col min="7144" max="7144" width="50.75" style="87" customWidth="1"/>
    <col min="7145" max="7145" width="21.125" style="87" customWidth="1"/>
    <col min="7146" max="7147" width="0" style="87" hidden="1" customWidth="1"/>
    <col min="7148" max="7148" width="53.75" style="87" customWidth="1"/>
    <col min="7149" max="7149" width="54.375" style="87" customWidth="1"/>
    <col min="7150" max="7153" width="0" style="87" hidden="1" customWidth="1"/>
    <col min="7154" max="7398" width="9" style="87"/>
    <col min="7399" max="7399" width="4.875" style="87" customWidth="1"/>
    <col min="7400" max="7400" width="50.75" style="87" customWidth="1"/>
    <col min="7401" max="7401" width="21.125" style="87" customWidth="1"/>
    <col min="7402" max="7403" width="0" style="87" hidden="1" customWidth="1"/>
    <col min="7404" max="7404" width="53.75" style="87" customWidth="1"/>
    <col min="7405" max="7405" width="54.375" style="87" customWidth="1"/>
    <col min="7406" max="7409" width="0" style="87" hidden="1" customWidth="1"/>
    <col min="7410" max="7654" width="9" style="87"/>
    <col min="7655" max="7655" width="4.875" style="87" customWidth="1"/>
    <col min="7656" max="7656" width="50.75" style="87" customWidth="1"/>
    <col min="7657" max="7657" width="21.125" style="87" customWidth="1"/>
    <col min="7658" max="7659" width="0" style="87" hidden="1" customWidth="1"/>
    <col min="7660" max="7660" width="53.75" style="87" customWidth="1"/>
    <col min="7661" max="7661" width="54.375" style="87" customWidth="1"/>
    <col min="7662" max="7665" width="0" style="87" hidden="1" customWidth="1"/>
    <col min="7666" max="7910" width="9" style="87"/>
    <col min="7911" max="7911" width="4.875" style="87" customWidth="1"/>
    <col min="7912" max="7912" width="50.75" style="87" customWidth="1"/>
    <col min="7913" max="7913" width="21.125" style="87" customWidth="1"/>
    <col min="7914" max="7915" width="0" style="87" hidden="1" customWidth="1"/>
    <col min="7916" max="7916" width="53.75" style="87" customWidth="1"/>
    <col min="7917" max="7917" width="54.375" style="87" customWidth="1"/>
    <col min="7918" max="7921" width="0" style="87" hidden="1" customWidth="1"/>
    <col min="7922" max="8166" width="9" style="87"/>
    <col min="8167" max="8167" width="4.875" style="87" customWidth="1"/>
    <col min="8168" max="8168" width="50.75" style="87" customWidth="1"/>
    <col min="8169" max="8169" width="21.125" style="87" customWidth="1"/>
    <col min="8170" max="8171" width="0" style="87" hidden="1" customWidth="1"/>
    <col min="8172" max="8172" width="53.75" style="87" customWidth="1"/>
    <col min="8173" max="8173" width="54.375" style="87" customWidth="1"/>
    <col min="8174" max="8177" width="0" style="87" hidden="1" customWidth="1"/>
    <col min="8178" max="8422" width="9" style="87"/>
    <col min="8423" max="8423" width="4.875" style="87" customWidth="1"/>
    <col min="8424" max="8424" width="50.75" style="87" customWidth="1"/>
    <col min="8425" max="8425" width="21.125" style="87" customWidth="1"/>
    <col min="8426" max="8427" width="0" style="87" hidden="1" customWidth="1"/>
    <col min="8428" max="8428" width="53.75" style="87" customWidth="1"/>
    <col min="8429" max="8429" width="54.375" style="87" customWidth="1"/>
    <col min="8430" max="8433" width="0" style="87" hidden="1" customWidth="1"/>
    <col min="8434" max="8678" width="9" style="87"/>
    <col min="8679" max="8679" width="4.875" style="87" customWidth="1"/>
    <col min="8680" max="8680" width="50.75" style="87" customWidth="1"/>
    <col min="8681" max="8681" width="21.125" style="87" customWidth="1"/>
    <col min="8682" max="8683" width="0" style="87" hidden="1" customWidth="1"/>
    <col min="8684" max="8684" width="53.75" style="87" customWidth="1"/>
    <col min="8685" max="8685" width="54.375" style="87" customWidth="1"/>
    <col min="8686" max="8689" width="0" style="87" hidden="1" customWidth="1"/>
    <col min="8690" max="8934" width="9" style="87"/>
    <col min="8935" max="8935" width="4.875" style="87" customWidth="1"/>
    <col min="8936" max="8936" width="50.75" style="87" customWidth="1"/>
    <col min="8937" max="8937" width="21.125" style="87" customWidth="1"/>
    <col min="8938" max="8939" width="0" style="87" hidden="1" customWidth="1"/>
    <col min="8940" max="8940" width="53.75" style="87" customWidth="1"/>
    <col min="8941" max="8941" width="54.375" style="87" customWidth="1"/>
    <col min="8942" max="8945" width="0" style="87" hidden="1" customWidth="1"/>
    <col min="8946" max="9190" width="9" style="87"/>
    <col min="9191" max="9191" width="4.875" style="87" customWidth="1"/>
    <col min="9192" max="9192" width="50.75" style="87" customWidth="1"/>
    <col min="9193" max="9193" width="21.125" style="87" customWidth="1"/>
    <col min="9194" max="9195" width="0" style="87" hidden="1" customWidth="1"/>
    <col min="9196" max="9196" width="53.75" style="87" customWidth="1"/>
    <col min="9197" max="9197" width="54.375" style="87" customWidth="1"/>
    <col min="9198" max="9201" width="0" style="87" hidden="1" customWidth="1"/>
    <col min="9202" max="9446" width="9" style="87"/>
    <col min="9447" max="9447" width="4.875" style="87" customWidth="1"/>
    <col min="9448" max="9448" width="50.75" style="87" customWidth="1"/>
    <col min="9449" max="9449" width="21.125" style="87" customWidth="1"/>
    <col min="9450" max="9451" width="0" style="87" hidden="1" customWidth="1"/>
    <col min="9452" max="9452" width="53.75" style="87" customWidth="1"/>
    <col min="9453" max="9453" width="54.375" style="87" customWidth="1"/>
    <col min="9454" max="9457" width="0" style="87" hidden="1" customWidth="1"/>
    <col min="9458" max="9702" width="9" style="87"/>
    <col min="9703" max="9703" width="4.875" style="87" customWidth="1"/>
    <col min="9704" max="9704" width="50.75" style="87" customWidth="1"/>
    <col min="9705" max="9705" width="21.125" style="87" customWidth="1"/>
    <col min="9706" max="9707" width="0" style="87" hidden="1" customWidth="1"/>
    <col min="9708" max="9708" width="53.75" style="87" customWidth="1"/>
    <col min="9709" max="9709" width="54.375" style="87" customWidth="1"/>
    <col min="9710" max="9713" width="0" style="87" hidden="1" customWidth="1"/>
    <col min="9714" max="9958" width="9" style="87"/>
    <col min="9959" max="9959" width="4.875" style="87" customWidth="1"/>
    <col min="9960" max="9960" width="50.75" style="87" customWidth="1"/>
    <col min="9961" max="9961" width="21.125" style="87" customWidth="1"/>
    <col min="9962" max="9963" width="0" style="87" hidden="1" customWidth="1"/>
    <col min="9964" max="9964" width="53.75" style="87" customWidth="1"/>
    <col min="9965" max="9965" width="54.375" style="87" customWidth="1"/>
    <col min="9966" max="9969" width="0" style="87" hidden="1" customWidth="1"/>
    <col min="9970" max="10214" width="9" style="87"/>
    <col min="10215" max="10215" width="4.875" style="87" customWidth="1"/>
    <col min="10216" max="10216" width="50.75" style="87" customWidth="1"/>
    <col min="10217" max="10217" width="21.125" style="87" customWidth="1"/>
    <col min="10218" max="10219" width="0" style="87" hidden="1" customWidth="1"/>
    <col min="10220" max="10220" width="53.75" style="87" customWidth="1"/>
    <col min="10221" max="10221" width="54.375" style="87" customWidth="1"/>
    <col min="10222" max="10225" width="0" style="87" hidden="1" customWidth="1"/>
    <col min="10226" max="10470" width="9" style="87"/>
    <col min="10471" max="10471" width="4.875" style="87" customWidth="1"/>
    <col min="10472" max="10472" width="50.75" style="87" customWidth="1"/>
    <col min="10473" max="10473" width="21.125" style="87" customWidth="1"/>
    <col min="10474" max="10475" width="0" style="87" hidden="1" customWidth="1"/>
    <col min="10476" max="10476" width="53.75" style="87" customWidth="1"/>
    <col min="10477" max="10477" width="54.375" style="87" customWidth="1"/>
    <col min="10478" max="10481" width="0" style="87" hidden="1" customWidth="1"/>
    <col min="10482" max="10726" width="9" style="87"/>
    <col min="10727" max="10727" width="4.875" style="87" customWidth="1"/>
    <col min="10728" max="10728" width="50.75" style="87" customWidth="1"/>
    <col min="10729" max="10729" width="21.125" style="87" customWidth="1"/>
    <col min="10730" max="10731" width="0" style="87" hidden="1" customWidth="1"/>
    <col min="10732" max="10732" width="53.75" style="87" customWidth="1"/>
    <col min="10733" max="10733" width="54.375" style="87" customWidth="1"/>
    <col min="10734" max="10737" width="0" style="87" hidden="1" customWidth="1"/>
    <col min="10738" max="10982" width="9" style="87"/>
    <col min="10983" max="10983" width="4.875" style="87" customWidth="1"/>
    <col min="10984" max="10984" width="50.75" style="87" customWidth="1"/>
    <col min="10985" max="10985" width="21.125" style="87" customWidth="1"/>
    <col min="10986" max="10987" width="0" style="87" hidden="1" customWidth="1"/>
    <col min="10988" max="10988" width="53.75" style="87" customWidth="1"/>
    <col min="10989" max="10989" width="54.375" style="87" customWidth="1"/>
    <col min="10990" max="10993" width="0" style="87" hidden="1" customWidth="1"/>
    <col min="10994" max="11238" width="9" style="87"/>
    <col min="11239" max="11239" width="4.875" style="87" customWidth="1"/>
    <col min="11240" max="11240" width="50.75" style="87" customWidth="1"/>
    <col min="11241" max="11241" width="21.125" style="87" customWidth="1"/>
    <col min="11242" max="11243" width="0" style="87" hidden="1" customWidth="1"/>
    <col min="11244" max="11244" width="53.75" style="87" customWidth="1"/>
    <col min="11245" max="11245" width="54.375" style="87" customWidth="1"/>
    <col min="11246" max="11249" width="0" style="87" hidden="1" customWidth="1"/>
    <col min="11250" max="11494" width="9" style="87"/>
    <col min="11495" max="11495" width="4.875" style="87" customWidth="1"/>
    <col min="11496" max="11496" width="50.75" style="87" customWidth="1"/>
    <col min="11497" max="11497" width="21.125" style="87" customWidth="1"/>
    <col min="11498" max="11499" width="0" style="87" hidden="1" customWidth="1"/>
    <col min="11500" max="11500" width="53.75" style="87" customWidth="1"/>
    <col min="11501" max="11501" width="54.375" style="87" customWidth="1"/>
    <col min="11502" max="11505" width="0" style="87" hidden="1" customWidth="1"/>
    <col min="11506" max="11750" width="9" style="87"/>
    <col min="11751" max="11751" width="4.875" style="87" customWidth="1"/>
    <col min="11752" max="11752" width="50.75" style="87" customWidth="1"/>
    <col min="11753" max="11753" width="21.125" style="87" customWidth="1"/>
    <col min="11754" max="11755" width="0" style="87" hidden="1" customWidth="1"/>
    <col min="11756" max="11756" width="53.75" style="87" customWidth="1"/>
    <col min="11757" max="11757" width="54.375" style="87" customWidth="1"/>
    <col min="11758" max="11761" width="0" style="87" hidden="1" customWidth="1"/>
    <col min="11762" max="12006" width="9" style="87"/>
    <col min="12007" max="12007" width="4.875" style="87" customWidth="1"/>
    <col min="12008" max="12008" width="50.75" style="87" customWidth="1"/>
    <col min="12009" max="12009" width="21.125" style="87" customWidth="1"/>
    <col min="12010" max="12011" width="0" style="87" hidden="1" customWidth="1"/>
    <col min="12012" max="12012" width="53.75" style="87" customWidth="1"/>
    <col min="12013" max="12013" width="54.375" style="87" customWidth="1"/>
    <col min="12014" max="12017" width="0" style="87" hidden="1" customWidth="1"/>
    <col min="12018" max="12262" width="9" style="87"/>
    <col min="12263" max="12263" width="4.875" style="87" customWidth="1"/>
    <col min="12264" max="12264" width="50.75" style="87" customWidth="1"/>
    <col min="12265" max="12265" width="21.125" style="87" customWidth="1"/>
    <col min="12266" max="12267" width="0" style="87" hidden="1" customWidth="1"/>
    <col min="12268" max="12268" width="53.75" style="87" customWidth="1"/>
    <col min="12269" max="12269" width="54.375" style="87" customWidth="1"/>
    <col min="12270" max="12273" width="0" style="87" hidden="1" customWidth="1"/>
    <col min="12274" max="12518" width="9" style="87"/>
    <col min="12519" max="12519" width="4.875" style="87" customWidth="1"/>
    <col min="12520" max="12520" width="50.75" style="87" customWidth="1"/>
    <col min="12521" max="12521" width="21.125" style="87" customWidth="1"/>
    <col min="12522" max="12523" width="0" style="87" hidden="1" customWidth="1"/>
    <col min="12524" max="12524" width="53.75" style="87" customWidth="1"/>
    <col min="12525" max="12525" width="54.375" style="87" customWidth="1"/>
    <col min="12526" max="12529" width="0" style="87" hidden="1" customWidth="1"/>
    <col min="12530" max="12774" width="9" style="87"/>
    <col min="12775" max="12775" width="4.875" style="87" customWidth="1"/>
    <col min="12776" max="12776" width="50.75" style="87" customWidth="1"/>
    <col min="12777" max="12777" width="21.125" style="87" customWidth="1"/>
    <col min="12778" max="12779" width="0" style="87" hidden="1" customWidth="1"/>
    <col min="12780" max="12780" width="53.75" style="87" customWidth="1"/>
    <col min="12781" max="12781" width="54.375" style="87" customWidth="1"/>
    <col min="12782" max="12785" width="0" style="87" hidden="1" customWidth="1"/>
    <col min="12786" max="13030" width="9" style="87"/>
    <col min="13031" max="13031" width="4.875" style="87" customWidth="1"/>
    <col min="13032" max="13032" width="50.75" style="87" customWidth="1"/>
    <col min="13033" max="13033" width="21.125" style="87" customWidth="1"/>
    <col min="13034" max="13035" width="0" style="87" hidden="1" customWidth="1"/>
    <col min="13036" max="13036" width="53.75" style="87" customWidth="1"/>
    <col min="13037" max="13037" width="54.375" style="87" customWidth="1"/>
    <col min="13038" max="13041" width="0" style="87" hidden="1" customWidth="1"/>
    <col min="13042" max="13286" width="9" style="87"/>
    <col min="13287" max="13287" width="4.875" style="87" customWidth="1"/>
    <col min="13288" max="13288" width="50.75" style="87" customWidth="1"/>
    <col min="13289" max="13289" width="21.125" style="87" customWidth="1"/>
    <col min="13290" max="13291" width="0" style="87" hidden="1" customWidth="1"/>
    <col min="13292" max="13292" width="53.75" style="87" customWidth="1"/>
    <col min="13293" max="13293" width="54.375" style="87" customWidth="1"/>
    <col min="13294" max="13297" width="0" style="87" hidden="1" customWidth="1"/>
    <col min="13298" max="13542" width="9" style="87"/>
    <col min="13543" max="13543" width="4.875" style="87" customWidth="1"/>
    <col min="13544" max="13544" width="50.75" style="87" customWidth="1"/>
    <col min="13545" max="13545" width="21.125" style="87" customWidth="1"/>
    <col min="13546" max="13547" width="0" style="87" hidden="1" customWidth="1"/>
    <col min="13548" max="13548" width="53.75" style="87" customWidth="1"/>
    <col min="13549" max="13549" width="54.375" style="87" customWidth="1"/>
    <col min="13550" max="13553" width="0" style="87" hidden="1" customWidth="1"/>
    <col min="13554" max="13798" width="9" style="87"/>
    <col min="13799" max="13799" width="4.875" style="87" customWidth="1"/>
    <col min="13800" max="13800" width="50.75" style="87" customWidth="1"/>
    <col min="13801" max="13801" width="21.125" style="87" customWidth="1"/>
    <col min="13802" max="13803" width="0" style="87" hidden="1" customWidth="1"/>
    <col min="13804" max="13804" width="53.75" style="87" customWidth="1"/>
    <col min="13805" max="13805" width="54.375" style="87" customWidth="1"/>
    <col min="13806" max="13809" width="0" style="87" hidden="1" customWidth="1"/>
    <col min="13810" max="14054" width="9" style="87"/>
    <col min="14055" max="14055" width="4.875" style="87" customWidth="1"/>
    <col min="14056" max="14056" width="50.75" style="87" customWidth="1"/>
    <col min="14057" max="14057" width="21.125" style="87" customWidth="1"/>
    <col min="14058" max="14059" width="0" style="87" hidden="1" customWidth="1"/>
    <col min="14060" max="14060" width="53.75" style="87" customWidth="1"/>
    <col min="14061" max="14061" width="54.375" style="87" customWidth="1"/>
    <col min="14062" max="14065" width="0" style="87" hidden="1" customWidth="1"/>
    <col min="14066" max="14310" width="9" style="87"/>
    <col min="14311" max="14311" width="4.875" style="87" customWidth="1"/>
    <col min="14312" max="14312" width="50.75" style="87" customWidth="1"/>
    <col min="14313" max="14313" width="21.125" style="87" customWidth="1"/>
    <col min="14314" max="14315" width="0" style="87" hidden="1" customWidth="1"/>
    <col min="14316" max="14316" width="53.75" style="87" customWidth="1"/>
    <col min="14317" max="14317" width="54.375" style="87" customWidth="1"/>
    <col min="14318" max="14321" width="0" style="87" hidden="1" customWidth="1"/>
    <col min="14322" max="14566" width="9" style="87"/>
    <col min="14567" max="14567" width="4.875" style="87" customWidth="1"/>
    <col min="14568" max="14568" width="50.75" style="87" customWidth="1"/>
    <col min="14569" max="14569" width="21.125" style="87" customWidth="1"/>
    <col min="14570" max="14571" width="0" style="87" hidden="1" customWidth="1"/>
    <col min="14572" max="14572" width="53.75" style="87" customWidth="1"/>
    <col min="14573" max="14573" width="54.375" style="87" customWidth="1"/>
    <col min="14574" max="14577" width="0" style="87" hidden="1" customWidth="1"/>
    <col min="14578" max="14822" width="9" style="87"/>
    <col min="14823" max="14823" width="4.875" style="87" customWidth="1"/>
    <col min="14824" max="14824" width="50.75" style="87" customWidth="1"/>
    <col min="14825" max="14825" width="21.125" style="87" customWidth="1"/>
    <col min="14826" max="14827" width="0" style="87" hidden="1" customWidth="1"/>
    <col min="14828" max="14828" width="53.75" style="87" customWidth="1"/>
    <col min="14829" max="14829" width="54.375" style="87" customWidth="1"/>
    <col min="14830" max="14833" width="0" style="87" hidden="1" customWidth="1"/>
    <col min="14834" max="15078" width="9" style="87"/>
    <col min="15079" max="15079" width="4.875" style="87" customWidth="1"/>
    <col min="15080" max="15080" width="50.75" style="87" customWidth="1"/>
    <col min="15081" max="15081" width="21.125" style="87" customWidth="1"/>
    <col min="15082" max="15083" width="0" style="87" hidden="1" customWidth="1"/>
    <col min="15084" max="15084" width="53.75" style="87" customWidth="1"/>
    <col min="15085" max="15085" width="54.375" style="87" customWidth="1"/>
    <col min="15086" max="15089" width="0" style="87" hidden="1" customWidth="1"/>
    <col min="15090" max="15334" width="9" style="87"/>
    <col min="15335" max="15335" width="4.875" style="87" customWidth="1"/>
    <col min="15336" max="15336" width="50.75" style="87" customWidth="1"/>
    <col min="15337" max="15337" width="21.125" style="87" customWidth="1"/>
    <col min="15338" max="15339" width="0" style="87" hidden="1" customWidth="1"/>
    <col min="15340" max="15340" width="53.75" style="87" customWidth="1"/>
    <col min="15341" max="15341" width="54.375" style="87" customWidth="1"/>
    <col min="15342" max="15345" width="0" style="87" hidden="1" customWidth="1"/>
    <col min="15346" max="15590" width="9" style="87"/>
    <col min="15591" max="15591" width="4.875" style="87" customWidth="1"/>
    <col min="15592" max="15592" width="50.75" style="87" customWidth="1"/>
    <col min="15593" max="15593" width="21.125" style="87" customWidth="1"/>
    <col min="15594" max="15595" width="0" style="87" hidden="1" customWidth="1"/>
    <col min="15596" max="15596" width="53.75" style="87" customWidth="1"/>
    <col min="15597" max="15597" width="54.375" style="87" customWidth="1"/>
    <col min="15598" max="15601" width="0" style="87" hidden="1" customWidth="1"/>
    <col min="15602" max="15846" width="9" style="87"/>
    <col min="15847" max="15847" width="4.875" style="87" customWidth="1"/>
    <col min="15848" max="15848" width="50.75" style="87" customWidth="1"/>
    <col min="15849" max="15849" width="21.125" style="87" customWidth="1"/>
    <col min="15850" max="15851" width="0" style="87" hidden="1" customWidth="1"/>
    <col min="15852" max="15852" width="53.75" style="87" customWidth="1"/>
    <col min="15853" max="15853" width="54.375" style="87" customWidth="1"/>
    <col min="15854" max="15857" width="0" style="87" hidden="1" customWidth="1"/>
    <col min="15858" max="16102" width="9" style="87"/>
    <col min="16103" max="16103" width="4.875" style="87" customWidth="1"/>
    <col min="16104" max="16104" width="50.75" style="87" customWidth="1"/>
    <col min="16105" max="16105" width="21.125" style="87" customWidth="1"/>
    <col min="16106" max="16107" width="0" style="87" hidden="1" customWidth="1"/>
    <col min="16108" max="16108" width="53.75" style="87" customWidth="1"/>
    <col min="16109" max="16109" width="54.375" style="87" customWidth="1"/>
    <col min="16110" max="16113" width="0" style="87" hidden="1" customWidth="1"/>
    <col min="16114" max="16357" width="9" style="87"/>
    <col min="16358" max="16384" width="7.75" style="87" customWidth="1"/>
  </cols>
  <sheetData>
    <row r="1" spans="2:6" x14ac:dyDescent="0.4">
      <c r="C1" s="88" t="s">
        <v>0</v>
      </c>
    </row>
    <row r="2" spans="2:6" x14ac:dyDescent="0.4">
      <c r="C2" s="90">
        <v>44682</v>
      </c>
    </row>
    <row r="3" spans="2:6" x14ac:dyDescent="0.4">
      <c r="B3" s="91"/>
      <c r="C3" s="92" t="s">
        <v>1</v>
      </c>
    </row>
    <row r="4" spans="2:6" ht="24.95" customHeight="1" thickBot="1" x14ac:dyDescent="0.45">
      <c r="B4" s="93" t="s">
        <v>2</v>
      </c>
      <c r="C4" s="94" t="s">
        <v>3</v>
      </c>
      <c r="D4" s="93" t="s">
        <v>4</v>
      </c>
      <c r="E4" s="95" t="s">
        <v>5</v>
      </c>
      <c r="F4" s="95" t="s">
        <v>6</v>
      </c>
    </row>
    <row r="5" spans="2:6" ht="39.950000000000003" customHeight="1" x14ac:dyDescent="0.4">
      <c r="B5" s="96" t="s">
        <v>7</v>
      </c>
      <c r="C5" s="97">
        <v>20</v>
      </c>
      <c r="D5" s="301" t="s">
        <v>8</v>
      </c>
      <c r="E5" s="299" t="s">
        <v>9</v>
      </c>
      <c r="F5" s="299" t="s">
        <v>372</v>
      </c>
    </row>
    <row r="6" spans="2:6" ht="42.6" customHeight="1" thickBot="1" x14ac:dyDescent="0.45">
      <c r="B6" s="98" t="s">
        <v>10</v>
      </c>
      <c r="C6" s="99">
        <f>C5*2080</f>
        <v>41600</v>
      </c>
      <c r="D6" s="302"/>
      <c r="E6" s="300"/>
      <c r="F6" s="300"/>
    </row>
    <row r="7" spans="2:6" x14ac:dyDescent="0.4">
      <c r="B7" s="100" t="s">
        <v>11</v>
      </c>
      <c r="C7" s="97">
        <f>'[16]DC  CNA  DC III'!I19</f>
        <v>25.580080000000002</v>
      </c>
      <c r="D7" s="101" t="s">
        <v>12</v>
      </c>
      <c r="E7" s="299" t="s">
        <v>13</v>
      </c>
      <c r="F7" s="299" t="s">
        <v>14</v>
      </c>
    </row>
    <row r="8" spans="2:6" ht="46.5" customHeight="1" thickBot="1" x14ac:dyDescent="0.45">
      <c r="B8" s="102" t="s">
        <v>15</v>
      </c>
      <c r="C8" s="103">
        <f>C7*2080</f>
        <v>53206.566400000003</v>
      </c>
      <c r="D8" s="89" t="s">
        <v>373</v>
      </c>
      <c r="E8" s="303"/>
      <c r="F8" s="303"/>
    </row>
    <row r="9" spans="2:6" ht="26.1" customHeight="1" x14ac:dyDescent="0.4">
      <c r="B9" s="100" t="s">
        <v>16</v>
      </c>
      <c r="C9" s="97">
        <f>'[16]DC  CNA  DC III'!I11</f>
        <v>19.121599999999997</v>
      </c>
      <c r="D9" s="101"/>
      <c r="E9" s="299" t="s">
        <v>17</v>
      </c>
      <c r="F9" s="299" t="s">
        <v>18</v>
      </c>
    </row>
    <row r="10" spans="2:6" ht="27" thickBot="1" x14ac:dyDescent="0.45">
      <c r="B10" s="104" t="s">
        <v>19</v>
      </c>
      <c r="C10" s="99">
        <f>'[16]DC  CNA  DC III'!J11</f>
        <v>39772.927999999993</v>
      </c>
      <c r="D10" s="105"/>
      <c r="E10" s="300"/>
      <c r="F10" s="300"/>
    </row>
    <row r="11" spans="2:6" x14ac:dyDescent="0.4">
      <c r="B11" s="100" t="s">
        <v>20</v>
      </c>
      <c r="C11" s="97">
        <f>'[16]Case Social Worker.Manager'!J4</f>
        <v>28.180799999999998</v>
      </c>
      <c r="D11" s="101" t="s">
        <v>21</v>
      </c>
      <c r="E11" s="299" t="s">
        <v>22</v>
      </c>
      <c r="F11" s="299" t="s">
        <v>23</v>
      </c>
    </row>
    <row r="12" spans="2:6" ht="27" thickBot="1" x14ac:dyDescent="0.45">
      <c r="B12" s="102" t="s">
        <v>24</v>
      </c>
      <c r="C12" s="103">
        <f>C11*2080</f>
        <v>58616.063999999998</v>
      </c>
      <c r="D12" s="87" t="s">
        <v>25</v>
      </c>
      <c r="E12" s="303"/>
      <c r="F12" s="303"/>
    </row>
    <row r="13" spans="2:6" ht="52.5" x14ac:dyDescent="0.4">
      <c r="B13" s="106" t="s">
        <v>26</v>
      </c>
      <c r="C13" s="97">
        <f>'[16]Case Social Worker.Manager'!J11</f>
        <v>30.9283</v>
      </c>
      <c r="D13" s="101" t="s">
        <v>27</v>
      </c>
      <c r="E13" s="299" t="s">
        <v>28</v>
      </c>
      <c r="F13" s="299" t="s">
        <v>29</v>
      </c>
    </row>
    <row r="14" spans="2:6" ht="53.25" thickBot="1" x14ac:dyDescent="0.45">
      <c r="B14" s="107" t="s">
        <v>30</v>
      </c>
      <c r="C14" s="99">
        <f>C13*2080</f>
        <v>64330.864000000001</v>
      </c>
      <c r="D14" s="105" t="s">
        <v>31</v>
      </c>
      <c r="E14" s="300"/>
      <c r="F14" s="300"/>
    </row>
    <row r="15" spans="2:6" x14ac:dyDescent="0.4">
      <c r="B15" s="100" t="s">
        <v>32</v>
      </c>
      <c r="C15" s="97">
        <f>[16]Nursing!J2</f>
        <v>31.575200000000002</v>
      </c>
      <c r="D15" s="101"/>
      <c r="E15" s="299" t="s">
        <v>33</v>
      </c>
      <c r="F15" s="299" t="s">
        <v>34</v>
      </c>
    </row>
    <row r="16" spans="2:6" ht="27" thickBot="1" x14ac:dyDescent="0.45">
      <c r="B16" s="104" t="s">
        <v>35</v>
      </c>
      <c r="C16" s="99">
        <f>C15*2080</f>
        <v>65676.416000000012</v>
      </c>
      <c r="D16" s="105" t="s">
        <v>36</v>
      </c>
      <c r="E16" s="300"/>
      <c r="F16" s="300"/>
    </row>
    <row r="17" spans="2:6" x14ac:dyDescent="0.4">
      <c r="B17" s="100" t="s">
        <v>37</v>
      </c>
      <c r="C17" s="97">
        <f>[16]Clinical!J6</f>
        <v>38.753100000000003</v>
      </c>
      <c r="D17" s="101" t="s">
        <v>38</v>
      </c>
      <c r="E17" s="299" t="s">
        <v>39</v>
      </c>
      <c r="F17" s="299" t="s">
        <v>40</v>
      </c>
    </row>
    <row r="18" spans="2:6" ht="27" thickBot="1" x14ac:dyDescent="0.45">
      <c r="B18" s="104" t="s">
        <v>41</v>
      </c>
      <c r="C18" s="99">
        <f>C17*2080</f>
        <v>80606.448000000004</v>
      </c>
      <c r="D18" s="105"/>
      <c r="E18" s="300"/>
      <c r="F18" s="300"/>
    </row>
    <row r="19" spans="2:6" x14ac:dyDescent="0.4">
      <c r="B19" s="100" t="s">
        <v>42</v>
      </c>
      <c r="C19" s="108">
        <f>[16]Therapies!M2</f>
        <v>32.740400000000001</v>
      </c>
      <c r="D19" s="101"/>
      <c r="E19" s="299" t="s">
        <v>43</v>
      </c>
      <c r="F19" s="299" t="s">
        <v>44</v>
      </c>
    </row>
    <row r="20" spans="2:6" ht="27" thickBot="1" x14ac:dyDescent="0.45">
      <c r="B20" s="104" t="s">
        <v>45</v>
      </c>
      <c r="C20" s="99">
        <f>C19*2080</f>
        <v>68100.032000000007</v>
      </c>
      <c r="D20" s="105"/>
      <c r="E20" s="300"/>
      <c r="F20" s="300"/>
    </row>
    <row r="21" spans="2:6" x14ac:dyDescent="0.4">
      <c r="B21" s="102" t="s">
        <v>46</v>
      </c>
      <c r="C21" s="109">
        <f>[16]Management!J2</f>
        <v>38.180400000000006</v>
      </c>
      <c r="D21" s="87" t="s">
        <v>47</v>
      </c>
      <c r="E21" s="299" t="s">
        <v>48</v>
      </c>
      <c r="F21" s="304" t="s">
        <v>49</v>
      </c>
    </row>
    <row r="22" spans="2:6" ht="27" thickBot="1" x14ac:dyDescent="0.45">
      <c r="B22" s="104" t="s">
        <v>50</v>
      </c>
      <c r="C22" s="99">
        <f>C21*2080</f>
        <v>79415.232000000018</v>
      </c>
      <c r="D22" s="105" t="s">
        <v>51</v>
      </c>
      <c r="E22" s="300"/>
      <c r="F22" s="305"/>
    </row>
    <row r="23" spans="2:6" ht="39.950000000000003" customHeight="1" x14ac:dyDescent="0.4">
      <c r="B23" s="110" t="s">
        <v>374</v>
      </c>
      <c r="C23" s="109">
        <f>[16]Therapies!M8</f>
        <v>38.017499999999998</v>
      </c>
      <c r="D23" s="87" t="s">
        <v>52</v>
      </c>
      <c r="E23" s="299" t="s">
        <v>28</v>
      </c>
      <c r="F23" s="299" t="s">
        <v>375</v>
      </c>
    </row>
    <row r="24" spans="2:6" ht="39.950000000000003" customHeight="1" thickBot="1" x14ac:dyDescent="0.45">
      <c r="B24" s="98" t="s">
        <v>376</v>
      </c>
      <c r="C24" s="99">
        <f>C23*2080</f>
        <v>79076.399999999994</v>
      </c>
      <c r="D24" s="105"/>
      <c r="E24" s="300"/>
      <c r="F24" s="300"/>
    </row>
    <row r="25" spans="2:6" x14ac:dyDescent="0.4">
      <c r="B25" s="102" t="s">
        <v>53</v>
      </c>
      <c r="C25" s="109">
        <f>[16]Therapies!M14</f>
        <v>41.25168</v>
      </c>
      <c r="D25" s="87" t="s">
        <v>54</v>
      </c>
      <c r="E25" s="299" t="s">
        <v>28</v>
      </c>
      <c r="F25" s="299" t="s">
        <v>55</v>
      </c>
    </row>
    <row r="26" spans="2:6" ht="27" thickBot="1" x14ac:dyDescent="0.45">
      <c r="B26" s="104" t="s">
        <v>56</v>
      </c>
      <c r="C26" s="103">
        <f>C25*2080</f>
        <v>85803.494399999996</v>
      </c>
      <c r="E26" s="300"/>
      <c r="F26" s="300"/>
    </row>
    <row r="27" spans="2:6" x14ac:dyDescent="0.4">
      <c r="B27" s="100" t="s">
        <v>57</v>
      </c>
      <c r="C27" s="97">
        <f>[16]Clinical!J12</f>
        <v>48.742200000000004</v>
      </c>
      <c r="D27" s="306" t="s">
        <v>58</v>
      </c>
      <c r="E27" s="299" t="s">
        <v>59</v>
      </c>
      <c r="F27" s="299" t="s">
        <v>60</v>
      </c>
    </row>
    <row r="28" spans="2:6" ht="49.5" customHeight="1" thickBot="1" x14ac:dyDescent="0.45">
      <c r="B28" s="104" t="s">
        <v>61</v>
      </c>
      <c r="C28" s="99">
        <f>C27*2080</f>
        <v>101383.77600000001</v>
      </c>
      <c r="D28" s="307"/>
      <c r="E28" s="300"/>
      <c r="F28" s="300"/>
    </row>
    <row r="29" spans="2:6" x14ac:dyDescent="0.4">
      <c r="B29" s="96" t="s">
        <v>377</v>
      </c>
      <c r="C29" s="97">
        <f>[16]Therapies!M18</f>
        <v>42.756720000000001</v>
      </c>
      <c r="D29" s="101"/>
      <c r="E29" s="299" t="s">
        <v>28</v>
      </c>
      <c r="F29" s="299" t="s">
        <v>378</v>
      </c>
    </row>
    <row r="30" spans="2:6" ht="27" thickBot="1" x14ac:dyDescent="0.45">
      <c r="B30" s="98" t="s">
        <v>379</v>
      </c>
      <c r="C30" s="99">
        <f>C29*2080</f>
        <v>88933.977599999998</v>
      </c>
      <c r="D30" s="105"/>
      <c r="E30" s="300"/>
      <c r="F30" s="300"/>
    </row>
    <row r="31" spans="2:6" x14ac:dyDescent="0.4">
      <c r="B31" s="100" t="s">
        <v>62</v>
      </c>
      <c r="C31" s="97">
        <f>[16]Nursing!J6</f>
        <v>49.162799999999997</v>
      </c>
      <c r="D31" s="101"/>
      <c r="E31" s="299" t="s">
        <v>63</v>
      </c>
      <c r="F31" s="299" t="s">
        <v>64</v>
      </c>
    </row>
    <row r="32" spans="2:6" ht="53.25" customHeight="1" thickBot="1" x14ac:dyDescent="0.45">
      <c r="B32" s="104" t="s">
        <v>65</v>
      </c>
      <c r="C32" s="99">
        <f>C31*2080</f>
        <v>102258.624</v>
      </c>
      <c r="D32" s="105"/>
      <c r="E32" s="300"/>
      <c r="F32" s="300"/>
    </row>
    <row r="33" spans="2:6" x14ac:dyDescent="0.4">
      <c r="B33" s="100" t="s">
        <v>66</v>
      </c>
      <c r="C33" s="97">
        <f>[16]Nursing!J11</f>
        <v>65.162400000000005</v>
      </c>
      <c r="D33" s="101"/>
      <c r="E33" s="299" t="s">
        <v>67</v>
      </c>
      <c r="F33" s="299" t="s">
        <v>68</v>
      </c>
    </row>
    <row r="34" spans="2:6" ht="27" thickBot="1" x14ac:dyDescent="0.45">
      <c r="B34" s="104" t="s">
        <v>69</v>
      </c>
      <c r="C34" s="99">
        <f>C33*2080</f>
        <v>135537.79200000002</v>
      </c>
      <c r="D34" s="105"/>
      <c r="E34" s="300"/>
      <c r="F34" s="300"/>
    </row>
    <row r="36" spans="2:6" ht="52.5" x14ac:dyDescent="0.4">
      <c r="B36" s="111" t="s">
        <v>380</v>
      </c>
      <c r="C36" s="103">
        <f>C6</f>
        <v>41600</v>
      </c>
    </row>
    <row r="37" spans="2:6" x14ac:dyDescent="0.4">
      <c r="C37" s="112"/>
    </row>
    <row r="38" spans="2:6" x14ac:dyDescent="0.4">
      <c r="B38" s="113" t="s">
        <v>70</v>
      </c>
      <c r="C38" s="114">
        <f>25.38%+2%</f>
        <v>0.27379999999999999</v>
      </c>
      <c r="D38" s="87" t="s">
        <v>403</v>
      </c>
    </row>
    <row r="39" spans="2:6" ht="34.35" customHeight="1" x14ac:dyDescent="0.4">
      <c r="B39" s="113"/>
      <c r="C39" s="112"/>
      <c r="D39" s="308" t="s">
        <v>71</v>
      </c>
      <c r="E39" s="308"/>
      <c r="F39" s="87"/>
    </row>
    <row r="40" spans="2:6" x14ac:dyDescent="0.4">
      <c r="C40" s="112"/>
    </row>
    <row r="41" spans="2:6" x14ac:dyDescent="0.4">
      <c r="B41" s="113" t="s">
        <v>74</v>
      </c>
      <c r="C41" s="115">
        <v>0.12</v>
      </c>
      <c r="D41" s="87" t="s">
        <v>75</v>
      </c>
    </row>
    <row r="42" spans="2:6" x14ac:dyDescent="0.4">
      <c r="B42" s="113"/>
      <c r="C42" s="116"/>
    </row>
    <row r="43" spans="2:6" x14ac:dyDescent="0.4">
      <c r="B43" s="309" t="s">
        <v>76</v>
      </c>
      <c r="C43" s="309"/>
      <c r="D43" s="309"/>
    </row>
    <row r="44" spans="2:6" x14ac:dyDescent="0.4">
      <c r="B44" s="117" t="s">
        <v>381</v>
      </c>
      <c r="C44" s="103">
        <v>247470</v>
      </c>
      <c r="D44" s="87" t="s">
        <v>382</v>
      </c>
    </row>
    <row r="45" spans="2:6" x14ac:dyDescent="0.4">
      <c r="B45" s="113" t="s">
        <v>78</v>
      </c>
      <c r="C45" s="103">
        <v>252850</v>
      </c>
      <c r="D45" s="87" t="s">
        <v>383</v>
      </c>
    </row>
    <row r="46" spans="2:6" x14ac:dyDescent="0.4">
      <c r="B46" s="113" t="s">
        <v>79</v>
      </c>
      <c r="C46" s="103">
        <f>'[16]M2022 53_PCT'!N33</f>
        <v>135424.64000000001</v>
      </c>
      <c r="D46" s="87" t="s">
        <v>384</v>
      </c>
    </row>
    <row r="47" spans="2:6" x14ac:dyDescent="0.4">
      <c r="B47" s="113" t="s">
        <v>385</v>
      </c>
      <c r="C47" s="118">
        <f>C6</f>
        <v>41600</v>
      </c>
      <c r="D47" s="87" t="s">
        <v>386</v>
      </c>
    </row>
    <row r="48" spans="2:6" x14ac:dyDescent="0.4">
      <c r="B48" s="113" t="s">
        <v>387</v>
      </c>
      <c r="C48" s="118">
        <f>AVERAGE(C6,C8)</f>
        <v>47403.283200000005</v>
      </c>
      <c r="D48" s="87" t="s">
        <v>388</v>
      </c>
    </row>
    <row r="49" spans="2:6" x14ac:dyDescent="0.4">
      <c r="B49" s="113" t="s">
        <v>389</v>
      </c>
      <c r="C49" s="103">
        <f>C8</f>
        <v>53206.566400000003</v>
      </c>
      <c r="D49" s="87" t="s">
        <v>390</v>
      </c>
    </row>
    <row r="50" spans="2:6" x14ac:dyDescent="0.4">
      <c r="B50" s="113" t="s">
        <v>391</v>
      </c>
      <c r="C50" s="103">
        <f>'[16]M2022 53_PCT'!N34</f>
        <v>40890.303999999996</v>
      </c>
      <c r="D50" s="87" t="s">
        <v>392</v>
      </c>
    </row>
    <row r="51" spans="2:6" x14ac:dyDescent="0.4">
      <c r="B51" s="113" t="s">
        <v>393</v>
      </c>
      <c r="C51" s="118">
        <f>'[16]M2022 53_PCT'!N37</f>
        <v>50652.160000000003</v>
      </c>
      <c r="D51" s="87" t="s">
        <v>394</v>
      </c>
    </row>
    <row r="52" spans="2:6" x14ac:dyDescent="0.4">
      <c r="B52" s="113" t="s">
        <v>395</v>
      </c>
      <c r="C52" s="118">
        <f>AVERAGE('[16]M2022 53_PCT'!N35,'[16]M2022 53_PCT'!N36)</f>
        <v>57014.464000000007</v>
      </c>
      <c r="D52" s="87" t="s">
        <v>396</v>
      </c>
    </row>
    <row r="53" spans="2:6" x14ac:dyDescent="0.4">
      <c r="B53" s="113"/>
      <c r="C53" s="118"/>
    </row>
    <row r="54" spans="2:6" x14ac:dyDescent="0.4">
      <c r="B54" s="113"/>
      <c r="C54" s="118"/>
    </row>
    <row r="55" spans="2:6" x14ac:dyDescent="0.4">
      <c r="B55" s="310" t="s">
        <v>397</v>
      </c>
      <c r="C55" s="310"/>
      <c r="D55" s="310"/>
      <c r="E55" s="310"/>
      <c r="F55" s="310"/>
    </row>
    <row r="56" spans="2:6" x14ac:dyDescent="0.4">
      <c r="B56" s="119" t="s">
        <v>398</v>
      </c>
      <c r="C56" s="87" t="s">
        <v>399</v>
      </c>
    </row>
    <row r="57" spans="2:6" ht="66.599999999999994" customHeight="1" x14ac:dyDescent="0.4">
      <c r="B57" s="120" t="s">
        <v>400</v>
      </c>
      <c r="C57" s="308" t="s">
        <v>401</v>
      </c>
      <c r="D57" s="308"/>
      <c r="E57" s="308"/>
      <c r="F57" s="308"/>
    </row>
  </sheetData>
  <mergeCells count="36">
    <mergeCell ref="D39:E39"/>
    <mergeCell ref="B43:D43"/>
    <mergeCell ref="B55:F55"/>
    <mergeCell ref="C57:F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BEC4-245A-4A37-9C95-C0F85B0B1B85}">
  <dimension ref="A1:CX60"/>
  <sheetViews>
    <sheetView topLeftCell="BV1" workbookViewId="0">
      <selection activeCell="CH72" sqref="CH72"/>
    </sheetView>
  </sheetViews>
  <sheetFormatPr defaultRowHeight="12.75" x14ac:dyDescent="0.2"/>
  <cols>
    <col min="1" max="1" width="33.625" style="1" customWidth="1"/>
    <col min="2" max="2" width="11.25" style="2" customWidth="1"/>
    <col min="3" max="82" width="6.75" style="1" customWidth="1"/>
    <col min="83" max="94" width="9" style="1"/>
    <col min="95" max="102" width="0" style="1" hidden="1" customWidth="1"/>
    <col min="103" max="256" width="9" style="1"/>
    <col min="257" max="257" width="33.625" style="1" customWidth="1"/>
    <col min="258" max="258" width="11.25" style="1" customWidth="1"/>
    <col min="259" max="338" width="6.75" style="1" customWidth="1"/>
    <col min="339" max="512" width="9" style="1"/>
    <col min="513" max="513" width="33.625" style="1" customWidth="1"/>
    <col min="514" max="514" width="11.25" style="1" customWidth="1"/>
    <col min="515" max="594" width="6.75" style="1" customWidth="1"/>
    <col min="595" max="768" width="9" style="1"/>
    <col min="769" max="769" width="33.625" style="1" customWidth="1"/>
    <col min="770" max="770" width="11.25" style="1" customWidth="1"/>
    <col min="771" max="850" width="6.75" style="1" customWidth="1"/>
    <col min="851" max="1024" width="9" style="1"/>
    <col min="1025" max="1025" width="33.625" style="1" customWidth="1"/>
    <col min="1026" max="1026" width="11.25" style="1" customWidth="1"/>
    <col min="1027" max="1106" width="6.75" style="1" customWidth="1"/>
    <col min="1107" max="1280" width="9" style="1"/>
    <col min="1281" max="1281" width="33.625" style="1" customWidth="1"/>
    <col min="1282" max="1282" width="11.25" style="1" customWidth="1"/>
    <col min="1283" max="1362" width="6.75" style="1" customWidth="1"/>
    <col min="1363" max="1536" width="9" style="1"/>
    <col min="1537" max="1537" width="33.625" style="1" customWidth="1"/>
    <col min="1538" max="1538" width="11.25" style="1" customWidth="1"/>
    <col min="1539" max="1618" width="6.75" style="1" customWidth="1"/>
    <col min="1619" max="1792" width="9" style="1"/>
    <col min="1793" max="1793" width="33.625" style="1" customWidth="1"/>
    <col min="1794" max="1794" width="11.25" style="1" customWidth="1"/>
    <col min="1795" max="1874" width="6.75" style="1" customWidth="1"/>
    <col min="1875" max="2048" width="9" style="1"/>
    <col min="2049" max="2049" width="33.625" style="1" customWidth="1"/>
    <col min="2050" max="2050" width="11.25" style="1" customWidth="1"/>
    <col min="2051" max="2130" width="6.75" style="1" customWidth="1"/>
    <col min="2131" max="2304" width="9" style="1"/>
    <col min="2305" max="2305" width="33.625" style="1" customWidth="1"/>
    <col min="2306" max="2306" width="11.25" style="1" customWidth="1"/>
    <col min="2307" max="2386" width="6.75" style="1" customWidth="1"/>
    <col min="2387" max="2560" width="9" style="1"/>
    <col min="2561" max="2561" width="33.625" style="1" customWidth="1"/>
    <col min="2562" max="2562" width="11.25" style="1" customWidth="1"/>
    <col min="2563" max="2642" width="6.75" style="1" customWidth="1"/>
    <col min="2643" max="2816" width="9" style="1"/>
    <col min="2817" max="2817" width="33.625" style="1" customWidth="1"/>
    <col min="2818" max="2818" width="11.25" style="1" customWidth="1"/>
    <col min="2819" max="2898" width="6.75" style="1" customWidth="1"/>
    <col min="2899" max="3072" width="9" style="1"/>
    <col min="3073" max="3073" width="33.625" style="1" customWidth="1"/>
    <col min="3074" max="3074" width="11.25" style="1" customWidth="1"/>
    <col min="3075" max="3154" width="6.75" style="1" customWidth="1"/>
    <col min="3155" max="3328" width="9" style="1"/>
    <col min="3329" max="3329" width="33.625" style="1" customWidth="1"/>
    <col min="3330" max="3330" width="11.25" style="1" customWidth="1"/>
    <col min="3331" max="3410" width="6.75" style="1" customWidth="1"/>
    <col min="3411" max="3584" width="9" style="1"/>
    <col min="3585" max="3585" width="33.625" style="1" customWidth="1"/>
    <col min="3586" max="3586" width="11.25" style="1" customWidth="1"/>
    <col min="3587" max="3666" width="6.75" style="1" customWidth="1"/>
    <col min="3667" max="3840" width="9" style="1"/>
    <col min="3841" max="3841" width="33.625" style="1" customWidth="1"/>
    <col min="3842" max="3842" width="11.25" style="1" customWidth="1"/>
    <col min="3843" max="3922" width="6.75" style="1" customWidth="1"/>
    <col min="3923" max="4096" width="9" style="1"/>
    <col min="4097" max="4097" width="33.625" style="1" customWidth="1"/>
    <col min="4098" max="4098" width="11.25" style="1" customWidth="1"/>
    <col min="4099" max="4178" width="6.75" style="1" customWidth="1"/>
    <col min="4179" max="4352" width="9" style="1"/>
    <col min="4353" max="4353" width="33.625" style="1" customWidth="1"/>
    <col min="4354" max="4354" width="11.25" style="1" customWidth="1"/>
    <col min="4355" max="4434" width="6.75" style="1" customWidth="1"/>
    <col min="4435" max="4608" width="9" style="1"/>
    <col min="4609" max="4609" width="33.625" style="1" customWidth="1"/>
    <col min="4610" max="4610" width="11.25" style="1" customWidth="1"/>
    <col min="4611" max="4690" width="6.75" style="1" customWidth="1"/>
    <col min="4691" max="4864" width="9" style="1"/>
    <col min="4865" max="4865" width="33.625" style="1" customWidth="1"/>
    <col min="4866" max="4866" width="11.25" style="1" customWidth="1"/>
    <col min="4867" max="4946" width="6.75" style="1" customWidth="1"/>
    <col min="4947" max="5120" width="9" style="1"/>
    <col min="5121" max="5121" width="33.625" style="1" customWidth="1"/>
    <col min="5122" max="5122" width="11.25" style="1" customWidth="1"/>
    <col min="5123" max="5202" width="6.75" style="1" customWidth="1"/>
    <col min="5203" max="5376" width="9" style="1"/>
    <col min="5377" max="5377" width="33.625" style="1" customWidth="1"/>
    <col min="5378" max="5378" width="11.25" style="1" customWidth="1"/>
    <col min="5379" max="5458" width="6.75" style="1" customWidth="1"/>
    <col min="5459" max="5632" width="9" style="1"/>
    <col min="5633" max="5633" width="33.625" style="1" customWidth="1"/>
    <col min="5634" max="5634" width="11.25" style="1" customWidth="1"/>
    <col min="5635" max="5714" width="6.75" style="1" customWidth="1"/>
    <col min="5715" max="5888" width="9" style="1"/>
    <col min="5889" max="5889" width="33.625" style="1" customWidth="1"/>
    <col min="5890" max="5890" width="11.25" style="1" customWidth="1"/>
    <col min="5891" max="5970" width="6.75" style="1" customWidth="1"/>
    <col min="5971" max="6144" width="9" style="1"/>
    <col min="6145" max="6145" width="33.625" style="1" customWidth="1"/>
    <col min="6146" max="6146" width="11.25" style="1" customWidth="1"/>
    <col min="6147" max="6226" width="6.75" style="1" customWidth="1"/>
    <col min="6227" max="6400" width="9" style="1"/>
    <col min="6401" max="6401" width="33.625" style="1" customWidth="1"/>
    <col min="6402" max="6402" width="11.25" style="1" customWidth="1"/>
    <col min="6403" max="6482" width="6.75" style="1" customWidth="1"/>
    <col min="6483" max="6656" width="9" style="1"/>
    <col min="6657" max="6657" width="33.625" style="1" customWidth="1"/>
    <col min="6658" max="6658" width="11.25" style="1" customWidth="1"/>
    <col min="6659" max="6738" width="6.75" style="1" customWidth="1"/>
    <col min="6739" max="6912" width="9" style="1"/>
    <col min="6913" max="6913" width="33.625" style="1" customWidth="1"/>
    <col min="6914" max="6914" width="11.25" style="1" customWidth="1"/>
    <col min="6915" max="6994" width="6.75" style="1" customWidth="1"/>
    <col min="6995" max="7168" width="9" style="1"/>
    <col min="7169" max="7169" width="33.625" style="1" customWidth="1"/>
    <col min="7170" max="7170" width="11.25" style="1" customWidth="1"/>
    <col min="7171" max="7250" width="6.75" style="1" customWidth="1"/>
    <col min="7251" max="7424" width="9" style="1"/>
    <col min="7425" max="7425" width="33.625" style="1" customWidth="1"/>
    <col min="7426" max="7426" width="11.25" style="1" customWidth="1"/>
    <col min="7427" max="7506" width="6.75" style="1" customWidth="1"/>
    <col min="7507" max="7680" width="9" style="1"/>
    <col min="7681" max="7681" width="33.625" style="1" customWidth="1"/>
    <col min="7682" max="7682" width="11.25" style="1" customWidth="1"/>
    <col min="7683" max="7762" width="6.75" style="1" customWidth="1"/>
    <col min="7763" max="7936" width="9" style="1"/>
    <col min="7937" max="7937" width="33.625" style="1" customWidth="1"/>
    <col min="7938" max="7938" width="11.25" style="1" customWidth="1"/>
    <col min="7939" max="8018" width="6.75" style="1" customWidth="1"/>
    <col min="8019" max="8192" width="9" style="1"/>
    <col min="8193" max="8193" width="33.625" style="1" customWidth="1"/>
    <col min="8194" max="8194" width="11.25" style="1" customWidth="1"/>
    <col min="8195" max="8274" width="6.75" style="1" customWidth="1"/>
    <col min="8275" max="8448" width="9" style="1"/>
    <col min="8449" max="8449" width="33.625" style="1" customWidth="1"/>
    <col min="8450" max="8450" width="11.25" style="1" customWidth="1"/>
    <col min="8451" max="8530" width="6.75" style="1" customWidth="1"/>
    <col min="8531" max="8704" width="9" style="1"/>
    <col min="8705" max="8705" width="33.625" style="1" customWidth="1"/>
    <col min="8706" max="8706" width="11.25" style="1" customWidth="1"/>
    <col min="8707" max="8786" width="6.75" style="1" customWidth="1"/>
    <col min="8787" max="8960" width="9" style="1"/>
    <col min="8961" max="8961" width="33.625" style="1" customWidth="1"/>
    <col min="8962" max="8962" width="11.25" style="1" customWidth="1"/>
    <col min="8963" max="9042" width="6.75" style="1" customWidth="1"/>
    <col min="9043" max="9216" width="9" style="1"/>
    <col min="9217" max="9217" width="33.625" style="1" customWidth="1"/>
    <col min="9218" max="9218" width="11.25" style="1" customWidth="1"/>
    <col min="9219" max="9298" width="6.75" style="1" customWidth="1"/>
    <col min="9299" max="9472" width="9" style="1"/>
    <col min="9473" max="9473" width="33.625" style="1" customWidth="1"/>
    <col min="9474" max="9474" width="11.25" style="1" customWidth="1"/>
    <col min="9475" max="9554" width="6.75" style="1" customWidth="1"/>
    <col min="9555" max="9728" width="9" style="1"/>
    <col min="9729" max="9729" width="33.625" style="1" customWidth="1"/>
    <col min="9730" max="9730" width="11.25" style="1" customWidth="1"/>
    <col min="9731" max="9810" width="6.75" style="1" customWidth="1"/>
    <col min="9811" max="9984" width="9" style="1"/>
    <col min="9985" max="9985" width="33.625" style="1" customWidth="1"/>
    <col min="9986" max="9986" width="11.25" style="1" customWidth="1"/>
    <col min="9987" max="10066" width="6.75" style="1" customWidth="1"/>
    <col min="10067" max="10240" width="9" style="1"/>
    <col min="10241" max="10241" width="33.625" style="1" customWidth="1"/>
    <col min="10242" max="10242" width="11.25" style="1" customWidth="1"/>
    <col min="10243" max="10322" width="6.75" style="1" customWidth="1"/>
    <col min="10323" max="10496" width="9" style="1"/>
    <col min="10497" max="10497" width="33.625" style="1" customWidth="1"/>
    <col min="10498" max="10498" width="11.25" style="1" customWidth="1"/>
    <col min="10499" max="10578" width="6.75" style="1" customWidth="1"/>
    <col min="10579" max="10752" width="9" style="1"/>
    <col min="10753" max="10753" width="33.625" style="1" customWidth="1"/>
    <col min="10754" max="10754" width="11.25" style="1" customWidth="1"/>
    <col min="10755" max="10834" width="6.75" style="1" customWidth="1"/>
    <col min="10835" max="11008" width="9" style="1"/>
    <col min="11009" max="11009" width="33.625" style="1" customWidth="1"/>
    <col min="11010" max="11010" width="11.25" style="1" customWidth="1"/>
    <col min="11011" max="11090" width="6.75" style="1" customWidth="1"/>
    <col min="11091" max="11264" width="9" style="1"/>
    <col min="11265" max="11265" width="33.625" style="1" customWidth="1"/>
    <col min="11266" max="11266" width="11.25" style="1" customWidth="1"/>
    <col min="11267" max="11346" width="6.75" style="1" customWidth="1"/>
    <col min="11347" max="11520" width="9" style="1"/>
    <col min="11521" max="11521" width="33.625" style="1" customWidth="1"/>
    <col min="11522" max="11522" width="11.25" style="1" customWidth="1"/>
    <col min="11523" max="11602" width="6.75" style="1" customWidth="1"/>
    <col min="11603" max="11776" width="9" style="1"/>
    <col min="11777" max="11777" width="33.625" style="1" customWidth="1"/>
    <col min="11778" max="11778" width="11.25" style="1" customWidth="1"/>
    <col min="11779" max="11858" width="6.75" style="1" customWidth="1"/>
    <col min="11859" max="12032" width="9" style="1"/>
    <col min="12033" max="12033" width="33.625" style="1" customWidth="1"/>
    <col min="12034" max="12034" width="11.25" style="1" customWidth="1"/>
    <col min="12035" max="12114" width="6.75" style="1" customWidth="1"/>
    <col min="12115" max="12288" width="9" style="1"/>
    <col min="12289" max="12289" width="33.625" style="1" customWidth="1"/>
    <col min="12290" max="12290" width="11.25" style="1" customWidth="1"/>
    <col min="12291" max="12370" width="6.75" style="1" customWidth="1"/>
    <col min="12371" max="12544" width="9" style="1"/>
    <col min="12545" max="12545" width="33.625" style="1" customWidth="1"/>
    <col min="12546" max="12546" width="11.25" style="1" customWidth="1"/>
    <col min="12547" max="12626" width="6.75" style="1" customWidth="1"/>
    <col min="12627" max="12800" width="9" style="1"/>
    <col min="12801" max="12801" width="33.625" style="1" customWidth="1"/>
    <col min="12802" max="12802" width="11.25" style="1" customWidth="1"/>
    <col min="12803" max="12882" width="6.75" style="1" customWidth="1"/>
    <col min="12883" max="13056" width="9" style="1"/>
    <col min="13057" max="13057" width="33.625" style="1" customWidth="1"/>
    <col min="13058" max="13058" width="11.25" style="1" customWidth="1"/>
    <col min="13059" max="13138" width="6.75" style="1" customWidth="1"/>
    <col min="13139" max="13312" width="9" style="1"/>
    <col min="13313" max="13313" width="33.625" style="1" customWidth="1"/>
    <col min="13314" max="13314" width="11.25" style="1" customWidth="1"/>
    <col min="13315" max="13394" width="6.75" style="1" customWidth="1"/>
    <col min="13395" max="13568" width="9" style="1"/>
    <col min="13569" max="13569" width="33.625" style="1" customWidth="1"/>
    <col min="13570" max="13570" width="11.25" style="1" customWidth="1"/>
    <col min="13571" max="13650" width="6.75" style="1" customWidth="1"/>
    <col min="13651" max="13824" width="9" style="1"/>
    <col min="13825" max="13825" width="33.625" style="1" customWidth="1"/>
    <col min="13826" max="13826" width="11.25" style="1" customWidth="1"/>
    <col min="13827" max="13906" width="6.75" style="1" customWidth="1"/>
    <col min="13907" max="14080" width="9" style="1"/>
    <col min="14081" max="14081" width="33.625" style="1" customWidth="1"/>
    <col min="14082" max="14082" width="11.25" style="1" customWidth="1"/>
    <col min="14083" max="14162" width="6.75" style="1" customWidth="1"/>
    <col min="14163" max="14336" width="9" style="1"/>
    <col min="14337" max="14337" width="33.625" style="1" customWidth="1"/>
    <col min="14338" max="14338" width="11.25" style="1" customWidth="1"/>
    <col min="14339" max="14418" width="6.75" style="1" customWidth="1"/>
    <col min="14419" max="14592" width="9" style="1"/>
    <col min="14593" max="14593" width="33.625" style="1" customWidth="1"/>
    <col min="14594" max="14594" width="11.25" style="1" customWidth="1"/>
    <col min="14595" max="14674" width="6.75" style="1" customWidth="1"/>
    <col min="14675" max="14848" width="9" style="1"/>
    <col min="14849" max="14849" width="33.625" style="1" customWidth="1"/>
    <col min="14850" max="14850" width="11.25" style="1" customWidth="1"/>
    <col min="14851" max="14930" width="6.75" style="1" customWidth="1"/>
    <col min="14931" max="15104" width="9" style="1"/>
    <col min="15105" max="15105" width="33.625" style="1" customWidth="1"/>
    <col min="15106" max="15106" width="11.25" style="1" customWidth="1"/>
    <col min="15107" max="15186" width="6.75" style="1" customWidth="1"/>
    <col min="15187" max="15360" width="9" style="1"/>
    <col min="15361" max="15361" width="33.625" style="1" customWidth="1"/>
    <col min="15362" max="15362" width="11.25" style="1" customWidth="1"/>
    <col min="15363" max="15442" width="6.75" style="1" customWidth="1"/>
    <col min="15443" max="15616" width="9" style="1"/>
    <col min="15617" max="15617" width="33.625" style="1" customWidth="1"/>
    <col min="15618" max="15618" width="11.25" style="1" customWidth="1"/>
    <col min="15619" max="15698" width="6.75" style="1" customWidth="1"/>
    <col min="15699" max="15872" width="9" style="1"/>
    <col min="15873" max="15873" width="33.625" style="1" customWidth="1"/>
    <col min="15874" max="15874" width="11.25" style="1" customWidth="1"/>
    <col min="15875" max="15954" width="6.75" style="1" customWidth="1"/>
    <col min="15955" max="16128" width="9" style="1"/>
    <col min="16129" max="16129" width="33.625" style="1" customWidth="1"/>
    <col min="16130" max="16130" width="11.25" style="1" customWidth="1"/>
    <col min="16131" max="16210" width="6.75" style="1" customWidth="1"/>
    <col min="16211" max="16384" width="9" style="1"/>
  </cols>
  <sheetData>
    <row r="1" spans="1:102" ht="18" x14ac:dyDescent="0.25">
      <c r="A1" s="311" t="s">
        <v>201</v>
      </c>
      <c r="B1" s="312"/>
    </row>
    <row r="2" spans="1:102" ht="15.75" x14ac:dyDescent="0.25">
      <c r="A2" s="36" t="s">
        <v>200</v>
      </c>
      <c r="B2" s="35"/>
    </row>
    <row r="3" spans="1:102" ht="15.75" thickBot="1" x14ac:dyDescent="0.3">
      <c r="A3" s="34" t="s">
        <v>199</v>
      </c>
      <c r="B3" s="33"/>
    </row>
    <row r="5" spans="1:102" x14ac:dyDescent="0.2">
      <c r="CC5" s="1" t="s">
        <v>204</v>
      </c>
      <c r="CD5" s="1" t="s">
        <v>205</v>
      </c>
      <c r="CE5" s="1" t="s">
        <v>206</v>
      </c>
      <c r="CF5" s="1" t="s">
        <v>207</v>
      </c>
    </row>
    <row r="6" spans="1:102" x14ac:dyDescent="0.2">
      <c r="BQ6" s="32" t="s">
        <v>198</v>
      </c>
      <c r="BR6" s="32"/>
      <c r="BS6" s="32"/>
      <c r="BT6" s="32"/>
      <c r="BU6" s="32"/>
      <c r="BV6" s="32"/>
      <c r="BW6" s="32"/>
      <c r="BX6" s="32"/>
      <c r="BY6" s="31" t="s">
        <v>197</v>
      </c>
      <c r="BZ6" s="31" t="s">
        <v>197</v>
      </c>
      <c r="CA6" s="31" t="s">
        <v>197</v>
      </c>
      <c r="CB6" s="31" t="s">
        <v>197</v>
      </c>
      <c r="CC6" s="38" t="s">
        <v>92</v>
      </c>
      <c r="CD6" s="38" t="s">
        <v>92</v>
      </c>
      <c r="CE6" s="38" t="s">
        <v>92</v>
      </c>
      <c r="CF6" s="38" t="s">
        <v>92</v>
      </c>
      <c r="CG6" s="39" t="s">
        <v>196</v>
      </c>
      <c r="CH6" s="39" t="s">
        <v>196</v>
      </c>
      <c r="CI6" s="39" t="s">
        <v>196</v>
      </c>
      <c r="CJ6" s="39" t="s">
        <v>196</v>
      </c>
      <c r="CK6" s="40" t="s">
        <v>195</v>
      </c>
      <c r="CL6" s="40" t="s">
        <v>195</v>
      </c>
      <c r="CM6" s="40" t="s">
        <v>195</v>
      </c>
      <c r="CN6" s="40" t="s">
        <v>195</v>
      </c>
    </row>
    <row r="7" spans="1:102" s="2" customFormat="1" x14ac:dyDescent="0.2">
      <c r="B7" s="2" t="s">
        <v>194</v>
      </c>
      <c r="C7" s="30" t="s">
        <v>193</v>
      </c>
      <c r="D7" s="30" t="s">
        <v>192</v>
      </c>
      <c r="E7" s="30" t="s">
        <v>191</v>
      </c>
      <c r="F7" s="30" t="s">
        <v>190</v>
      </c>
      <c r="G7" s="30" t="s">
        <v>189</v>
      </c>
      <c r="H7" s="30" t="s">
        <v>188</v>
      </c>
      <c r="I7" s="30" t="s">
        <v>187</v>
      </c>
      <c r="J7" s="30" t="s">
        <v>186</v>
      </c>
      <c r="K7" s="30" t="s">
        <v>185</v>
      </c>
      <c r="L7" s="30" t="s">
        <v>184</v>
      </c>
      <c r="M7" s="30" t="s">
        <v>183</v>
      </c>
      <c r="N7" s="30" t="s">
        <v>182</v>
      </c>
      <c r="O7" s="30" t="s">
        <v>181</v>
      </c>
      <c r="P7" s="30" t="s">
        <v>180</v>
      </c>
      <c r="Q7" s="30" t="s">
        <v>179</v>
      </c>
      <c r="R7" s="30" t="s">
        <v>178</v>
      </c>
      <c r="S7" s="30" t="s">
        <v>177</v>
      </c>
      <c r="T7" s="30" t="s">
        <v>176</v>
      </c>
      <c r="U7" s="30" t="s">
        <v>175</v>
      </c>
      <c r="V7" s="30" t="s">
        <v>174</v>
      </c>
      <c r="W7" s="30" t="s">
        <v>173</v>
      </c>
      <c r="X7" s="30" t="s">
        <v>172</v>
      </c>
      <c r="Y7" s="30" t="s">
        <v>171</v>
      </c>
      <c r="Z7" s="30" t="s">
        <v>170</v>
      </c>
      <c r="AA7" s="30" t="s">
        <v>169</v>
      </c>
      <c r="AB7" s="30" t="s">
        <v>168</v>
      </c>
      <c r="AC7" s="30" t="s">
        <v>167</v>
      </c>
      <c r="AD7" s="30" t="s">
        <v>166</v>
      </c>
      <c r="AE7" s="30" t="s">
        <v>165</v>
      </c>
      <c r="AF7" s="30" t="s">
        <v>164</v>
      </c>
      <c r="AG7" s="30" t="s">
        <v>163</v>
      </c>
      <c r="AH7" s="30" t="s">
        <v>162</v>
      </c>
      <c r="AI7" s="30" t="s">
        <v>161</v>
      </c>
      <c r="AJ7" s="30" t="s">
        <v>160</v>
      </c>
      <c r="AK7" s="30" t="s">
        <v>159</v>
      </c>
      <c r="AL7" s="30" t="s">
        <v>158</v>
      </c>
      <c r="AM7" s="30" t="s">
        <v>157</v>
      </c>
      <c r="AN7" s="30" t="s">
        <v>156</v>
      </c>
      <c r="AO7" s="30" t="s">
        <v>155</v>
      </c>
      <c r="AP7" s="30" t="s">
        <v>154</v>
      </c>
      <c r="AQ7" s="30" t="s">
        <v>153</v>
      </c>
      <c r="AR7" s="30" t="s">
        <v>152</v>
      </c>
      <c r="AS7" s="30" t="s">
        <v>151</v>
      </c>
      <c r="AT7" s="30" t="s">
        <v>150</v>
      </c>
      <c r="AU7" s="2" t="s">
        <v>149</v>
      </c>
      <c r="AV7" s="2" t="s">
        <v>148</v>
      </c>
      <c r="AW7" s="2" t="s">
        <v>147</v>
      </c>
      <c r="AX7" s="2" t="s">
        <v>146</v>
      </c>
      <c r="AY7" s="2" t="s">
        <v>145</v>
      </c>
      <c r="AZ7" s="2" t="s">
        <v>144</v>
      </c>
      <c r="BA7" s="2" t="s">
        <v>143</v>
      </c>
      <c r="BB7" s="2" t="s">
        <v>142</v>
      </c>
      <c r="BC7" s="2" t="s">
        <v>141</v>
      </c>
      <c r="BD7" s="2" t="s">
        <v>140</v>
      </c>
      <c r="BE7" s="2" t="s">
        <v>139</v>
      </c>
      <c r="BF7" s="2" t="s">
        <v>138</v>
      </c>
      <c r="BG7" s="2" t="s">
        <v>137</v>
      </c>
      <c r="BH7" s="2" t="s">
        <v>136</v>
      </c>
      <c r="BI7" s="2" t="s">
        <v>135</v>
      </c>
      <c r="BJ7" s="2" t="s">
        <v>134</v>
      </c>
      <c r="BK7" s="2" t="s">
        <v>133</v>
      </c>
      <c r="BL7" s="2" t="s">
        <v>132</v>
      </c>
      <c r="BM7" s="2" t="s">
        <v>131</v>
      </c>
      <c r="BN7" s="2" t="s">
        <v>130</v>
      </c>
      <c r="BO7" s="2" t="s">
        <v>129</v>
      </c>
      <c r="BP7" s="2" t="s">
        <v>128</v>
      </c>
      <c r="BQ7" s="2" t="s">
        <v>127</v>
      </c>
      <c r="BR7" s="2" t="s">
        <v>126</v>
      </c>
      <c r="BS7" s="2" t="s">
        <v>125</v>
      </c>
      <c r="BT7" s="2" t="s">
        <v>124</v>
      </c>
      <c r="BU7" s="2" t="s">
        <v>123</v>
      </c>
      <c r="BV7" s="2" t="s">
        <v>122</v>
      </c>
      <c r="BW7" s="2" t="s">
        <v>121</v>
      </c>
      <c r="BX7" s="2" t="s">
        <v>120</v>
      </c>
      <c r="BY7" s="2" t="s">
        <v>119</v>
      </c>
      <c r="BZ7" s="2" t="s">
        <v>118</v>
      </c>
      <c r="CA7" s="2" t="s">
        <v>117</v>
      </c>
      <c r="CB7" s="2" t="s">
        <v>116</v>
      </c>
      <c r="CC7" s="2" t="s">
        <v>115</v>
      </c>
      <c r="CD7" s="2" t="s">
        <v>114</v>
      </c>
      <c r="CE7" s="2" t="s">
        <v>88</v>
      </c>
      <c r="CF7" s="2" t="s">
        <v>87</v>
      </c>
      <c r="CG7" s="2" t="s">
        <v>86</v>
      </c>
      <c r="CH7" s="2" t="s">
        <v>85</v>
      </c>
      <c r="CI7" s="2" t="s">
        <v>84</v>
      </c>
      <c r="CJ7" s="2" t="s">
        <v>83</v>
      </c>
      <c r="CK7" s="2" t="s">
        <v>82</v>
      </c>
      <c r="CL7" s="2" t="s">
        <v>81</v>
      </c>
      <c r="CM7" s="2" t="s">
        <v>113</v>
      </c>
      <c r="CN7" s="2" t="s">
        <v>112</v>
      </c>
      <c r="CO7" s="2" t="s">
        <v>111</v>
      </c>
      <c r="CP7" s="2" t="s">
        <v>110</v>
      </c>
      <c r="CQ7" s="2" t="s">
        <v>109</v>
      </c>
      <c r="CR7" s="2" t="s">
        <v>108</v>
      </c>
      <c r="CS7" s="2" t="s">
        <v>107</v>
      </c>
      <c r="CT7" s="2" t="s">
        <v>106</v>
      </c>
      <c r="CU7" s="2" t="s">
        <v>105</v>
      </c>
      <c r="CV7" s="2" t="s">
        <v>104</v>
      </c>
      <c r="CW7" s="2" t="s">
        <v>103</v>
      </c>
      <c r="CX7" s="2" t="s">
        <v>102</v>
      </c>
    </row>
    <row r="8" spans="1:102" x14ac:dyDescent="0.2">
      <c r="A8" s="2" t="s">
        <v>101</v>
      </c>
      <c r="B8" s="2" t="s">
        <v>100</v>
      </c>
      <c r="C8" s="28">
        <v>2.0050112051495002</v>
      </c>
      <c r="D8" s="28">
        <v>2.0276241163363098</v>
      </c>
      <c r="E8" s="28">
        <v>2.0363460391917001</v>
      </c>
      <c r="F8" s="28">
        <v>2.0596415110589001</v>
      </c>
      <c r="G8" s="28">
        <v>2.0733294705676499</v>
      </c>
      <c r="H8" s="28">
        <v>2.0835292799709602</v>
      </c>
      <c r="I8" s="28">
        <v>2.1195041887439401</v>
      </c>
      <c r="J8" s="28">
        <v>2.1415481300828598</v>
      </c>
      <c r="K8" s="28">
        <v>2.1562703287960399</v>
      </c>
      <c r="L8" s="28">
        <v>2.1819748269408099</v>
      </c>
      <c r="M8" s="28">
        <v>2.2029036076995201</v>
      </c>
      <c r="N8" s="28">
        <v>2.1887625047097399</v>
      </c>
      <c r="O8" s="28">
        <v>2.2060843099596301</v>
      </c>
      <c r="P8" s="28">
        <v>2.2265958098971699</v>
      </c>
      <c r="Q8" s="28">
        <v>2.2446322955459399</v>
      </c>
      <c r="R8" s="28">
        <v>2.2722619420728098</v>
      </c>
      <c r="S8" s="28">
        <v>2.2956075162666898</v>
      </c>
      <c r="T8" s="28">
        <v>2.33325183151159</v>
      </c>
      <c r="U8" s="28">
        <v>2.37203530343487</v>
      </c>
      <c r="V8" s="28">
        <v>2.3206542043126999</v>
      </c>
      <c r="W8" s="28">
        <v>2.30200743794274</v>
      </c>
      <c r="X8" s="28">
        <v>2.3133154897554</v>
      </c>
      <c r="Y8" s="28">
        <v>2.3324316109679</v>
      </c>
      <c r="Z8" s="28">
        <v>2.3514838560921301</v>
      </c>
      <c r="AA8" s="28">
        <v>2.35519698431525</v>
      </c>
      <c r="AB8" s="28">
        <v>2.3583040416960399</v>
      </c>
      <c r="AC8" s="28">
        <v>2.3659233658671601</v>
      </c>
      <c r="AD8" s="28">
        <v>2.3887196326128302</v>
      </c>
      <c r="AE8" s="28">
        <v>2.4062061518870501</v>
      </c>
      <c r="AF8" s="28">
        <v>2.44252591544041</v>
      </c>
      <c r="AG8" s="28">
        <v>2.4591685909552199</v>
      </c>
      <c r="AH8" s="28">
        <v>2.4668379437269699</v>
      </c>
      <c r="AI8" s="28">
        <v>2.4785145451270099</v>
      </c>
      <c r="AJ8" s="28">
        <v>2.4851120001921498</v>
      </c>
      <c r="AK8" s="28">
        <v>2.4964929133262999</v>
      </c>
      <c r="AL8" s="28">
        <v>2.5166188182623199</v>
      </c>
      <c r="AM8" s="28">
        <v>2.5215576130559998</v>
      </c>
      <c r="AN8" s="28">
        <v>2.52180857683138</v>
      </c>
      <c r="AO8" s="28">
        <v>2.53710244272522</v>
      </c>
      <c r="AP8" s="28">
        <v>2.54811207866496</v>
      </c>
      <c r="AQ8" s="28">
        <v>2.5620432753712001</v>
      </c>
      <c r="AR8" s="28">
        <v>2.5663852378941701</v>
      </c>
      <c r="AS8" s="28">
        <v>2.5733594694754802</v>
      </c>
      <c r="AT8" s="28">
        <v>2.5692521315192698</v>
      </c>
      <c r="AU8" s="28">
        <v>2.56015489993815</v>
      </c>
      <c r="AV8" s="28">
        <v>2.5720252475700498</v>
      </c>
      <c r="AW8" s="28">
        <v>2.5752492149967199</v>
      </c>
      <c r="AX8" s="28">
        <v>2.5757251437181501</v>
      </c>
      <c r="AY8" s="28">
        <v>2.5700308525139999</v>
      </c>
      <c r="AZ8" s="28">
        <v>2.5905788087957</v>
      </c>
      <c r="BA8" s="28">
        <v>2.60565815313538</v>
      </c>
      <c r="BB8" s="28">
        <v>2.62434040849209</v>
      </c>
      <c r="BC8" s="28">
        <v>2.6416721951751398</v>
      </c>
      <c r="BD8" s="28">
        <v>2.6438856664204402</v>
      </c>
      <c r="BE8" s="28">
        <v>2.6501699197236599</v>
      </c>
      <c r="BF8" s="28">
        <v>2.671878963438</v>
      </c>
      <c r="BG8" s="28">
        <v>2.6993222171317699</v>
      </c>
      <c r="BH8" s="28">
        <v>2.71620981134443</v>
      </c>
      <c r="BI8" s="28">
        <v>2.7288288811600601</v>
      </c>
      <c r="BJ8" s="28">
        <v>2.7428099299867101</v>
      </c>
      <c r="BK8" s="28">
        <v>2.7489205839767799</v>
      </c>
      <c r="BL8" s="28">
        <v>2.7670705452261899</v>
      </c>
      <c r="BM8" s="28">
        <v>2.7828865026935201</v>
      </c>
      <c r="BN8" s="28">
        <v>2.7968085391111699</v>
      </c>
      <c r="BO8" s="28">
        <v>2.8054288346603502</v>
      </c>
      <c r="BP8" s="28">
        <v>2.7884180402680299</v>
      </c>
      <c r="BQ8" s="28">
        <v>2.7998641580951702</v>
      </c>
      <c r="BR8" s="28">
        <v>2.8171474270444001</v>
      </c>
      <c r="BS8" s="28">
        <v>2.8438349396178499</v>
      </c>
      <c r="BT8" s="28">
        <v>2.8752551433225602</v>
      </c>
      <c r="BU8" s="28">
        <v>2.9161903655505799</v>
      </c>
      <c r="BV8" s="28">
        <v>2.9803358353475899</v>
      </c>
      <c r="BW8" s="28">
        <v>3.0354748219846401</v>
      </c>
      <c r="BX8" s="28">
        <v>3.0879962927626701</v>
      </c>
      <c r="BY8" s="28">
        <v>3.1288947779563401</v>
      </c>
      <c r="BZ8" s="28">
        <v>3.1689521453255201</v>
      </c>
      <c r="CA8" s="28">
        <v>3.1980340707348902</v>
      </c>
      <c r="CB8" s="28">
        <v>3.22990450581444</v>
      </c>
      <c r="CC8" s="28">
        <v>3.26075269913281</v>
      </c>
      <c r="CD8" s="28">
        <v>3.2907631968455</v>
      </c>
      <c r="CE8" s="28">
        <v>3.3125596296297699</v>
      </c>
      <c r="CF8" s="28">
        <v>3.3297133036565598</v>
      </c>
      <c r="CG8" s="28">
        <v>3.3554073265633502</v>
      </c>
      <c r="CH8" s="28">
        <v>3.3788405050657802</v>
      </c>
      <c r="CI8" s="28">
        <v>3.39938295780372</v>
      </c>
      <c r="CJ8" s="28">
        <v>3.4175790025706099</v>
      </c>
      <c r="CK8" s="28">
        <v>3.4369701606410201</v>
      </c>
      <c r="CL8" s="28">
        <v>3.4575802979927102</v>
      </c>
      <c r="CM8" s="28">
        <v>3.4771120398923698</v>
      </c>
      <c r="CN8" s="28">
        <v>3.4951231605612301</v>
      </c>
      <c r="CO8" s="28">
        <v>3.5145794338558001</v>
      </c>
      <c r="CP8" s="28">
        <v>3.5352713487487901</v>
      </c>
      <c r="CQ8" s="28">
        <v>3.5556929148674201</v>
      </c>
      <c r="CR8" s="28">
        <v>3.5758520413646999</v>
      </c>
      <c r="CS8" s="28">
        <v>3.5965497565748001</v>
      </c>
      <c r="CT8" s="28">
        <v>3.6172456101849302</v>
      </c>
      <c r="CU8" s="28">
        <v>3.6362786933062998</v>
      </c>
      <c r="CV8" s="28">
        <v>3.65538542992266</v>
      </c>
      <c r="CW8" s="28">
        <v>3.6753840732010601</v>
      </c>
      <c r="CX8" s="28">
        <v>3.6948614603658299</v>
      </c>
    </row>
    <row r="9" spans="1:102" x14ac:dyDescent="0.2">
      <c r="A9" s="2" t="s">
        <v>99</v>
      </c>
      <c r="B9" s="2" t="s">
        <v>98</v>
      </c>
      <c r="C9" s="28">
        <v>2.0050112051495002</v>
      </c>
      <c r="D9" s="28">
        <v>2.0276241163363098</v>
      </c>
      <c r="E9" s="28">
        <v>2.0363460391917001</v>
      </c>
      <c r="F9" s="28">
        <v>2.0596415110589001</v>
      </c>
      <c r="G9" s="28">
        <v>2.0733294705676499</v>
      </c>
      <c r="H9" s="28">
        <v>2.0835292799709602</v>
      </c>
      <c r="I9" s="28">
        <v>2.1195041887439401</v>
      </c>
      <c r="J9" s="28">
        <v>2.1415481300828598</v>
      </c>
      <c r="K9" s="28">
        <v>2.1562703287960399</v>
      </c>
      <c r="L9" s="28">
        <v>2.1819748269408099</v>
      </c>
      <c r="M9" s="28">
        <v>2.2029036076995201</v>
      </c>
      <c r="N9" s="28">
        <v>2.1887625047097399</v>
      </c>
      <c r="O9" s="28">
        <v>2.2060843099596301</v>
      </c>
      <c r="P9" s="28">
        <v>2.2265958098971699</v>
      </c>
      <c r="Q9" s="28">
        <v>2.2446322955459399</v>
      </c>
      <c r="R9" s="28">
        <v>2.2722619420728098</v>
      </c>
      <c r="S9" s="28">
        <v>2.2956075162666898</v>
      </c>
      <c r="T9" s="28">
        <v>2.33325183151159</v>
      </c>
      <c r="U9" s="28">
        <v>2.37203530343487</v>
      </c>
      <c r="V9" s="28">
        <v>2.3206542043126999</v>
      </c>
      <c r="W9" s="28">
        <v>2.30200743794274</v>
      </c>
      <c r="X9" s="28">
        <v>2.3133154897554</v>
      </c>
      <c r="Y9" s="28">
        <v>2.3324316109679</v>
      </c>
      <c r="Z9" s="28">
        <v>2.3514838560921301</v>
      </c>
      <c r="AA9" s="28">
        <v>2.35519698431525</v>
      </c>
      <c r="AB9" s="28">
        <v>2.3583040416960399</v>
      </c>
      <c r="AC9" s="28">
        <v>2.3659233658671601</v>
      </c>
      <c r="AD9" s="28">
        <v>2.3887196326128302</v>
      </c>
      <c r="AE9" s="28">
        <v>2.4062061518870501</v>
      </c>
      <c r="AF9" s="28">
        <v>2.44252591544041</v>
      </c>
      <c r="AG9" s="28">
        <v>2.4591685909552199</v>
      </c>
      <c r="AH9" s="28">
        <v>2.4668379437269699</v>
      </c>
      <c r="AI9" s="28">
        <v>2.4785145451270099</v>
      </c>
      <c r="AJ9" s="28">
        <v>2.4851120001921498</v>
      </c>
      <c r="AK9" s="28">
        <v>2.4964929133262999</v>
      </c>
      <c r="AL9" s="28">
        <v>2.5166188182623199</v>
      </c>
      <c r="AM9" s="28">
        <v>2.5215576130559998</v>
      </c>
      <c r="AN9" s="28">
        <v>2.52180857683138</v>
      </c>
      <c r="AO9" s="28">
        <v>2.53710244272522</v>
      </c>
      <c r="AP9" s="28">
        <v>2.54811207866496</v>
      </c>
      <c r="AQ9" s="28">
        <v>2.5620432753712001</v>
      </c>
      <c r="AR9" s="28">
        <v>2.5663852378941701</v>
      </c>
      <c r="AS9" s="28">
        <v>2.5733594694754802</v>
      </c>
      <c r="AT9" s="28">
        <v>2.5692521315192698</v>
      </c>
      <c r="AU9" s="28">
        <v>2.56015489993815</v>
      </c>
      <c r="AV9" s="28">
        <v>2.5720252475700498</v>
      </c>
      <c r="AW9" s="28">
        <v>2.5752492149967199</v>
      </c>
      <c r="AX9" s="28">
        <v>2.5757251437181501</v>
      </c>
      <c r="AY9" s="28">
        <v>2.5700308525139999</v>
      </c>
      <c r="AZ9" s="28">
        <v>2.5905788087957</v>
      </c>
      <c r="BA9" s="28">
        <v>2.60565815313538</v>
      </c>
      <c r="BB9" s="28">
        <v>2.62434040849209</v>
      </c>
      <c r="BC9" s="28">
        <v>2.6416721951751398</v>
      </c>
      <c r="BD9" s="28">
        <v>2.6438856664204402</v>
      </c>
      <c r="BE9" s="28">
        <v>2.6501699197236599</v>
      </c>
      <c r="BF9" s="28">
        <v>2.671878963438</v>
      </c>
      <c r="BG9" s="28">
        <v>2.6993222171317699</v>
      </c>
      <c r="BH9" s="28">
        <v>2.71620981134443</v>
      </c>
      <c r="BI9" s="28">
        <v>2.7288288811600601</v>
      </c>
      <c r="BJ9" s="28">
        <v>2.7428099299867101</v>
      </c>
      <c r="BK9" s="28">
        <v>2.7489205839767799</v>
      </c>
      <c r="BL9" s="28">
        <v>2.7670705452261899</v>
      </c>
      <c r="BM9" s="28">
        <v>2.7828865026935201</v>
      </c>
      <c r="BN9" s="28">
        <v>2.7968085391111699</v>
      </c>
      <c r="BO9" s="28">
        <v>2.8054288346603502</v>
      </c>
      <c r="BP9" s="28">
        <v>2.7884180402680299</v>
      </c>
      <c r="BQ9" s="28">
        <v>2.7998641580951702</v>
      </c>
      <c r="BR9" s="28">
        <v>2.8171474270444001</v>
      </c>
      <c r="BS9" s="28">
        <v>2.8438349396178499</v>
      </c>
      <c r="BT9" s="28">
        <v>2.8752551433225602</v>
      </c>
      <c r="BU9" s="28">
        <v>2.9161903655505799</v>
      </c>
      <c r="BV9" s="28">
        <v>2.9803358353475899</v>
      </c>
      <c r="BW9" s="28">
        <v>3.0354748219846401</v>
      </c>
      <c r="BX9" s="28">
        <v>3.0879962927626701</v>
      </c>
      <c r="BY9" s="28">
        <v>3.1288947779563401</v>
      </c>
      <c r="BZ9" s="28">
        <v>3.1689521453255201</v>
      </c>
      <c r="CA9" s="28">
        <v>3.1925229599317202</v>
      </c>
      <c r="CB9" s="28">
        <v>3.2142263456677802</v>
      </c>
      <c r="CC9" s="28">
        <v>3.2423791220789102</v>
      </c>
      <c r="CD9" s="28">
        <v>3.2707369257652799</v>
      </c>
      <c r="CE9" s="28">
        <v>3.2911977168238602</v>
      </c>
      <c r="CF9" s="28">
        <v>3.3069503709257599</v>
      </c>
      <c r="CG9" s="28">
        <v>3.3310114361411798</v>
      </c>
      <c r="CH9" s="28">
        <v>3.3528025716004199</v>
      </c>
      <c r="CI9" s="28">
        <v>3.37218091262779</v>
      </c>
      <c r="CJ9" s="28">
        <v>3.3889235278065399</v>
      </c>
      <c r="CK9" s="28">
        <v>3.40662198576385</v>
      </c>
      <c r="CL9" s="28">
        <v>3.4253125699928502</v>
      </c>
      <c r="CM9" s="28">
        <v>3.44308624388484</v>
      </c>
      <c r="CN9" s="28">
        <v>3.4591427533300698</v>
      </c>
      <c r="CO9" s="28">
        <v>3.4768478267287501</v>
      </c>
      <c r="CP9" s="28">
        <v>3.4958882881861402</v>
      </c>
      <c r="CQ9" s="28">
        <v>3.5148267047188599</v>
      </c>
      <c r="CR9" s="28">
        <v>3.5333519436216898</v>
      </c>
      <c r="CS9" s="28">
        <v>3.5523020973974702</v>
      </c>
      <c r="CT9" s="28">
        <v>3.5712848420372398</v>
      </c>
      <c r="CU9" s="28">
        <v>3.5886950963833102</v>
      </c>
      <c r="CV9" s="28">
        <v>3.6061336432568099</v>
      </c>
      <c r="CW9" s="28">
        <v>3.62443922395375</v>
      </c>
      <c r="CX9" s="28">
        <v>3.64199811924524</v>
      </c>
    </row>
    <row r="10" spans="1:102" x14ac:dyDescent="0.2">
      <c r="A10" s="2" t="s">
        <v>97</v>
      </c>
      <c r="B10" s="2" t="s">
        <v>96</v>
      </c>
      <c r="C10" s="28">
        <v>2.0050112051495002</v>
      </c>
      <c r="D10" s="28">
        <v>2.0276241163363098</v>
      </c>
      <c r="E10" s="28">
        <v>2.0363460391917001</v>
      </c>
      <c r="F10" s="28">
        <v>2.0596415110589001</v>
      </c>
      <c r="G10" s="28">
        <v>2.0733294705676499</v>
      </c>
      <c r="H10" s="28">
        <v>2.0835292799709602</v>
      </c>
      <c r="I10" s="28">
        <v>2.1195041887439401</v>
      </c>
      <c r="J10" s="28">
        <v>2.1415481300828598</v>
      </c>
      <c r="K10" s="28">
        <v>2.1562703287960399</v>
      </c>
      <c r="L10" s="28">
        <v>2.1819748269408099</v>
      </c>
      <c r="M10" s="28">
        <v>2.2029036076995201</v>
      </c>
      <c r="N10" s="28">
        <v>2.1887625047097399</v>
      </c>
      <c r="O10" s="28">
        <v>2.2060843099596301</v>
      </c>
      <c r="P10" s="28">
        <v>2.2265958098971699</v>
      </c>
      <c r="Q10" s="28">
        <v>2.2446322955459399</v>
      </c>
      <c r="R10" s="28">
        <v>2.2722619420728098</v>
      </c>
      <c r="S10" s="28">
        <v>2.2956075162666898</v>
      </c>
      <c r="T10" s="28">
        <v>2.33325183151159</v>
      </c>
      <c r="U10" s="28">
        <v>2.37203530343487</v>
      </c>
      <c r="V10" s="28">
        <v>2.3206542043126999</v>
      </c>
      <c r="W10" s="28">
        <v>2.30200743794274</v>
      </c>
      <c r="X10" s="28">
        <v>2.3133154897554</v>
      </c>
      <c r="Y10" s="28">
        <v>2.3324316109679</v>
      </c>
      <c r="Z10" s="28">
        <v>2.3514838560921301</v>
      </c>
      <c r="AA10" s="28">
        <v>2.35519698431525</v>
      </c>
      <c r="AB10" s="28">
        <v>2.3583040416960399</v>
      </c>
      <c r="AC10" s="28">
        <v>2.3659233658671601</v>
      </c>
      <c r="AD10" s="28">
        <v>2.3887196326128302</v>
      </c>
      <c r="AE10" s="28">
        <v>2.4062061518870501</v>
      </c>
      <c r="AF10" s="28">
        <v>2.44252591544041</v>
      </c>
      <c r="AG10" s="28">
        <v>2.4591685909552199</v>
      </c>
      <c r="AH10" s="28">
        <v>2.4668379437269699</v>
      </c>
      <c r="AI10" s="28">
        <v>2.4785145451270099</v>
      </c>
      <c r="AJ10" s="28">
        <v>2.4851120001921498</v>
      </c>
      <c r="AK10" s="28">
        <v>2.4964929133262999</v>
      </c>
      <c r="AL10" s="28">
        <v>2.5166188182623199</v>
      </c>
      <c r="AM10" s="28">
        <v>2.5215576130559998</v>
      </c>
      <c r="AN10" s="28">
        <v>2.52180857683138</v>
      </c>
      <c r="AO10" s="28">
        <v>2.53710244272522</v>
      </c>
      <c r="AP10" s="28">
        <v>2.54811207866496</v>
      </c>
      <c r="AQ10" s="28">
        <v>2.5620432753712001</v>
      </c>
      <c r="AR10" s="28">
        <v>2.5663852378941701</v>
      </c>
      <c r="AS10" s="28">
        <v>2.5733594694754802</v>
      </c>
      <c r="AT10" s="28">
        <v>2.5692521315192698</v>
      </c>
      <c r="AU10" s="28">
        <v>2.56015489993815</v>
      </c>
      <c r="AV10" s="28">
        <v>2.5720252475700498</v>
      </c>
      <c r="AW10" s="28">
        <v>2.5752492149967199</v>
      </c>
      <c r="AX10" s="28">
        <v>2.5757251437181501</v>
      </c>
      <c r="AY10" s="28">
        <v>2.5700308525139999</v>
      </c>
      <c r="AZ10" s="28">
        <v>2.5905788087957</v>
      </c>
      <c r="BA10" s="28">
        <v>2.60565815313538</v>
      </c>
      <c r="BB10" s="28">
        <v>2.62434040849209</v>
      </c>
      <c r="BC10" s="28">
        <v>2.6416721951751398</v>
      </c>
      <c r="BD10" s="28">
        <v>2.6438856664204402</v>
      </c>
      <c r="BE10" s="28">
        <v>2.6501699197236599</v>
      </c>
      <c r="BF10" s="28">
        <v>2.671878963438</v>
      </c>
      <c r="BG10" s="28">
        <v>2.6993222171317699</v>
      </c>
      <c r="BH10" s="28">
        <v>2.71620981134443</v>
      </c>
      <c r="BI10" s="28">
        <v>2.7288288811600601</v>
      </c>
      <c r="BJ10" s="28">
        <v>2.7428099299867101</v>
      </c>
      <c r="BK10" s="28">
        <v>2.7489205839767799</v>
      </c>
      <c r="BL10" s="28">
        <v>2.7670705452261899</v>
      </c>
      <c r="BM10" s="28">
        <v>2.7828865026935201</v>
      </c>
      <c r="BN10" s="28">
        <v>2.7968085391111699</v>
      </c>
      <c r="BO10" s="28">
        <v>2.8054288346603502</v>
      </c>
      <c r="BP10" s="28">
        <v>2.7884180402680299</v>
      </c>
      <c r="BQ10" s="28">
        <v>2.7998641580951702</v>
      </c>
      <c r="BR10" s="28">
        <v>2.8171474270444001</v>
      </c>
      <c r="BS10" s="28">
        <v>2.8438349396178499</v>
      </c>
      <c r="BT10" s="28">
        <v>2.8752551433225602</v>
      </c>
      <c r="BU10" s="28">
        <v>2.9161903655505799</v>
      </c>
      <c r="BV10" s="28">
        <v>2.9803358353475899</v>
      </c>
      <c r="BW10" s="28">
        <v>3.0354748219846401</v>
      </c>
      <c r="BX10" s="28">
        <v>3.0879962927626701</v>
      </c>
      <c r="BY10" s="28">
        <v>3.1288947779563401</v>
      </c>
      <c r="BZ10" s="28">
        <v>3.1689521453255201</v>
      </c>
      <c r="CA10" s="28">
        <v>3.2132180908257402</v>
      </c>
      <c r="CB10" s="28">
        <v>3.25896674708126</v>
      </c>
      <c r="CC10" s="28">
        <v>3.3034777774505799</v>
      </c>
      <c r="CD10" s="28">
        <v>3.3453434489013798</v>
      </c>
      <c r="CE10" s="28">
        <v>3.3774900259476199</v>
      </c>
      <c r="CF10" s="28">
        <v>3.4048512779095699</v>
      </c>
      <c r="CG10" s="28">
        <v>3.4407800351623901</v>
      </c>
      <c r="CH10" s="28">
        <v>3.47398735040258</v>
      </c>
      <c r="CI10" s="28">
        <v>3.5044008662114399</v>
      </c>
      <c r="CJ10" s="28">
        <v>3.5330772191361501</v>
      </c>
      <c r="CK10" s="28">
        <v>3.5634230457781699</v>
      </c>
      <c r="CL10" s="28">
        <v>3.5955656322911298</v>
      </c>
      <c r="CM10" s="28">
        <v>3.6267670668944598</v>
      </c>
      <c r="CN10" s="28">
        <v>3.6564651774140802</v>
      </c>
      <c r="CO10" s="28">
        <v>3.6880284570224902</v>
      </c>
      <c r="CP10" s="28">
        <v>3.7211793058714</v>
      </c>
      <c r="CQ10" s="28">
        <v>3.7542331458740299</v>
      </c>
      <c r="CR10" s="28">
        <v>3.7871254335989901</v>
      </c>
      <c r="CS10" s="28">
        <v>3.8207445239743199</v>
      </c>
      <c r="CT10" s="28">
        <v>3.8546368037687602</v>
      </c>
      <c r="CU10" s="28">
        <v>3.8872247348682101</v>
      </c>
      <c r="CV10" s="28">
        <v>3.9200735059946799</v>
      </c>
      <c r="CW10" s="28">
        <v>3.9541391739659901</v>
      </c>
      <c r="CX10" s="28">
        <v>3.9879877404770001</v>
      </c>
    </row>
    <row r="12" spans="1:102" x14ac:dyDescent="0.2">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row>
    <row r="13" spans="1:102" x14ac:dyDescent="0.2">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row>
    <row r="14" spans="1:102" x14ac:dyDescent="0.2">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row>
    <row r="15" spans="1:102" x14ac:dyDescent="0.2">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row>
    <row r="16" spans="1:102" x14ac:dyDescent="0.2">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BX16" s="27" t="s">
        <v>95</v>
      </c>
      <c r="BY16" s="8"/>
      <c r="BZ16" s="8"/>
      <c r="CA16" s="26" t="s">
        <v>94</v>
      </c>
      <c r="CB16" s="25"/>
      <c r="CC16" s="25"/>
      <c r="CD16" s="25"/>
      <c r="CE16" s="25"/>
      <c r="CF16" s="25"/>
      <c r="CG16" s="8"/>
      <c r="CH16" s="8"/>
      <c r="CI16" s="8"/>
    </row>
    <row r="17" spans="3:87" x14ac:dyDescent="0.2">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BX17" s="23"/>
      <c r="BY17" s="22"/>
      <c r="BZ17" s="22"/>
      <c r="CA17" s="22"/>
      <c r="CB17" s="22"/>
      <c r="CC17" s="22"/>
      <c r="CD17" s="22"/>
      <c r="CE17" s="22"/>
      <c r="CF17" s="22"/>
      <c r="CG17" s="22"/>
      <c r="CH17" s="22"/>
      <c r="CI17" s="21"/>
    </row>
    <row r="18" spans="3:87" x14ac:dyDescent="0.2">
      <c r="BX18" s="9"/>
      <c r="BY18" s="13" t="s">
        <v>93</v>
      </c>
      <c r="BZ18" s="20" t="s">
        <v>92</v>
      </c>
      <c r="CA18" s="8"/>
      <c r="CB18" s="8"/>
      <c r="CC18" s="8"/>
      <c r="CD18" s="8"/>
      <c r="CE18" s="8"/>
      <c r="CF18" s="8"/>
      <c r="CG18" s="8"/>
      <c r="CH18" s="8"/>
      <c r="CI18" s="19"/>
    </row>
    <row r="19" spans="3:87" x14ac:dyDescent="0.2">
      <c r="BX19" s="9"/>
      <c r="BY19" s="8"/>
      <c r="BZ19" s="18" t="str">
        <f>CD7</f>
        <v>2023Q4</v>
      </c>
      <c r="CA19" s="18"/>
      <c r="CB19" s="18"/>
      <c r="CC19" s="18"/>
      <c r="CD19" s="8"/>
      <c r="CE19" s="8"/>
      <c r="CF19" s="8"/>
      <c r="CG19" s="8"/>
      <c r="CH19" s="8"/>
      <c r="CI19" s="17" t="s">
        <v>91</v>
      </c>
    </row>
    <row r="20" spans="3:87" x14ac:dyDescent="0.2">
      <c r="BX20" s="9"/>
      <c r="BY20" s="8"/>
      <c r="BZ20" s="16">
        <f>CD9</f>
        <v>3.2707369257652799</v>
      </c>
      <c r="CA20" s="15"/>
      <c r="CB20" s="15"/>
      <c r="CC20" s="15"/>
      <c r="CD20" s="8"/>
      <c r="CE20" s="8"/>
      <c r="CF20" s="8"/>
      <c r="CG20" s="8"/>
      <c r="CH20" s="8"/>
      <c r="CI20" s="11">
        <f>AVERAGE(BZ20:CC20)</f>
        <v>3.2707369257652799</v>
      </c>
    </row>
    <row r="21" spans="3:87" x14ac:dyDescent="0.2">
      <c r="BX21" s="9"/>
      <c r="BY21" s="8"/>
      <c r="BZ21" s="8"/>
      <c r="CA21" s="8"/>
      <c r="CB21" s="8"/>
      <c r="CC21" s="8"/>
      <c r="CD21" s="8"/>
      <c r="CE21" s="8"/>
      <c r="CF21" s="8"/>
      <c r="CG21" s="8"/>
      <c r="CH21" s="8"/>
      <c r="CI21" s="10"/>
    </row>
    <row r="22" spans="3:87" x14ac:dyDescent="0.2">
      <c r="BX22" s="313" t="s">
        <v>90</v>
      </c>
      <c r="BY22" s="314"/>
      <c r="BZ22" s="314"/>
      <c r="CA22" s="8" t="s">
        <v>89</v>
      </c>
      <c r="CB22" s="8"/>
      <c r="CC22" s="8"/>
      <c r="CD22" s="8"/>
      <c r="CE22" s="8"/>
      <c r="CF22" s="8"/>
      <c r="CG22" s="8"/>
      <c r="CH22" s="8"/>
      <c r="CI22" s="10"/>
    </row>
    <row r="23" spans="3:87" x14ac:dyDescent="0.2">
      <c r="BX23" s="14"/>
      <c r="BY23" s="13"/>
      <c r="BZ23" s="2" t="s">
        <v>88</v>
      </c>
      <c r="CA23" s="2" t="s">
        <v>87</v>
      </c>
      <c r="CB23" s="2" t="s">
        <v>86</v>
      </c>
      <c r="CC23" s="2" t="s">
        <v>85</v>
      </c>
      <c r="CD23" s="2" t="s">
        <v>84</v>
      </c>
      <c r="CE23" s="2" t="s">
        <v>83</v>
      </c>
      <c r="CF23" s="2" t="s">
        <v>82</v>
      </c>
      <c r="CG23" s="2" t="s">
        <v>81</v>
      </c>
      <c r="CH23" s="8"/>
      <c r="CI23" s="10"/>
    </row>
    <row r="24" spans="3:87" x14ac:dyDescent="0.2">
      <c r="BX24" s="9"/>
      <c r="BY24" s="8"/>
      <c r="BZ24" s="12">
        <f t="shared" ref="BZ24:CG24" si="0">CE9</f>
        <v>3.2911977168238602</v>
      </c>
      <c r="CA24" s="12">
        <f t="shared" si="0"/>
        <v>3.3069503709257599</v>
      </c>
      <c r="CB24" s="12">
        <f t="shared" si="0"/>
        <v>3.3310114361411798</v>
      </c>
      <c r="CC24" s="12">
        <f t="shared" si="0"/>
        <v>3.3528025716004199</v>
      </c>
      <c r="CD24" s="12">
        <f t="shared" si="0"/>
        <v>3.37218091262779</v>
      </c>
      <c r="CE24" s="12">
        <f t="shared" si="0"/>
        <v>3.3889235278065399</v>
      </c>
      <c r="CF24" s="12">
        <f t="shared" si="0"/>
        <v>3.40662198576385</v>
      </c>
      <c r="CG24" s="12">
        <f t="shared" si="0"/>
        <v>3.4253125699928502</v>
      </c>
      <c r="CH24" s="8"/>
      <c r="CI24" s="11">
        <f>AVERAGE(BZ24:CG24)</f>
        <v>3.3593751364602813</v>
      </c>
    </row>
    <row r="25" spans="3:87" x14ac:dyDescent="0.2">
      <c r="BX25" s="9"/>
      <c r="BY25" s="8"/>
      <c r="BZ25" s="8"/>
      <c r="CA25" s="8"/>
      <c r="CB25" s="8"/>
      <c r="CC25" s="8"/>
      <c r="CD25" s="8"/>
      <c r="CE25" s="8"/>
      <c r="CF25" s="8"/>
      <c r="CG25" s="8"/>
      <c r="CH25" s="8"/>
      <c r="CI25" s="10"/>
    </row>
    <row r="26" spans="3:87" x14ac:dyDescent="0.2">
      <c r="BX26" s="9"/>
      <c r="BY26" s="8"/>
      <c r="BZ26" s="8"/>
      <c r="CA26" s="8"/>
      <c r="CB26" s="8"/>
      <c r="CC26" s="8"/>
      <c r="CD26" s="8"/>
      <c r="CE26" s="8"/>
      <c r="CF26" s="8"/>
      <c r="CG26" s="8"/>
      <c r="CH26" s="7" t="s">
        <v>80</v>
      </c>
      <c r="CI26" s="6">
        <f>(CI24-CI20)/CI20</f>
        <v>2.7100379121522307E-2</v>
      </c>
    </row>
    <row r="27" spans="3:87" x14ac:dyDescent="0.2">
      <c r="BX27" s="5"/>
      <c r="BY27" s="4"/>
      <c r="BZ27" s="4"/>
      <c r="CA27" s="4"/>
      <c r="CB27" s="4"/>
      <c r="CC27" s="4"/>
      <c r="CD27" s="4"/>
      <c r="CE27" s="4"/>
      <c r="CF27" s="4"/>
      <c r="CG27" s="4"/>
      <c r="CH27" s="4"/>
      <c r="CI27" s="3"/>
    </row>
    <row r="32" spans="3:87" hidden="1" x14ac:dyDescent="0.2"/>
    <row r="33" spans="76:87" hidden="1" x14ac:dyDescent="0.2">
      <c r="BX33" s="41" t="s">
        <v>202</v>
      </c>
      <c r="BY33" s="42"/>
      <c r="BZ33" s="42"/>
      <c r="CA33" s="43" t="s">
        <v>209</v>
      </c>
      <c r="CB33" s="44"/>
      <c r="CC33" s="44"/>
      <c r="CD33" s="44"/>
      <c r="CE33" s="44"/>
      <c r="CF33" s="44"/>
      <c r="CG33" s="42"/>
      <c r="CH33" s="42"/>
      <c r="CI33" s="42"/>
    </row>
    <row r="34" spans="76:87" hidden="1" x14ac:dyDescent="0.2">
      <c r="BX34" s="45"/>
      <c r="BY34" s="46"/>
      <c r="BZ34" s="46"/>
      <c r="CA34" s="46"/>
      <c r="CB34" s="46"/>
      <c r="CC34" s="46"/>
      <c r="CD34" s="46"/>
      <c r="CE34" s="46"/>
      <c r="CF34" s="46"/>
      <c r="CG34" s="46"/>
      <c r="CH34" s="46"/>
      <c r="CI34" s="47"/>
    </row>
    <row r="35" spans="76:87" hidden="1" x14ac:dyDescent="0.2">
      <c r="BX35" s="48"/>
      <c r="BY35" s="37" t="s">
        <v>93</v>
      </c>
      <c r="BZ35" s="42" t="s">
        <v>92</v>
      </c>
      <c r="CA35" s="42"/>
      <c r="CB35" s="42"/>
      <c r="CC35" s="42"/>
      <c r="CD35" s="42"/>
      <c r="CE35" s="42"/>
      <c r="CF35" s="42"/>
      <c r="CG35" s="42"/>
      <c r="CH35" s="42"/>
      <c r="CI35" s="49"/>
    </row>
    <row r="36" spans="76:87" hidden="1" x14ac:dyDescent="0.2">
      <c r="BX36" s="48"/>
      <c r="BY36" s="42"/>
      <c r="BZ36" s="57" t="str">
        <f>CD7</f>
        <v>2023Q4</v>
      </c>
      <c r="CA36" s="42"/>
      <c r="CB36" s="42"/>
      <c r="CC36" s="42"/>
      <c r="CD36" s="42"/>
      <c r="CE36" s="42"/>
      <c r="CF36" s="42"/>
      <c r="CG36" s="42"/>
      <c r="CH36" s="42"/>
      <c r="CI36" s="50" t="s">
        <v>91</v>
      </c>
    </row>
    <row r="37" spans="76:87" hidden="1" x14ac:dyDescent="0.2">
      <c r="BX37" s="48"/>
      <c r="BY37" s="42"/>
      <c r="BZ37" s="58">
        <f>CD9</f>
        <v>3.2707369257652799</v>
      </c>
      <c r="CA37" s="59"/>
      <c r="CB37" s="42"/>
      <c r="CC37" s="42"/>
      <c r="CD37" s="42"/>
      <c r="CE37" s="42"/>
      <c r="CF37" s="42"/>
      <c r="CG37" s="42"/>
      <c r="CH37" s="42"/>
      <c r="CI37" s="11">
        <f>AVERAGE(BZ37:CC37)</f>
        <v>3.2707369257652799</v>
      </c>
    </row>
    <row r="38" spans="76:87" hidden="1" x14ac:dyDescent="0.2">
      <c r="BX38" s="48"/>
      <c r="BY38" s="42"/>
      <c r="BZ38" s="42"/>
      <c r="CA38" s="42"/>
      <c r="CB38" s="42"/>
      <c r="CC38" s="42"/>
      <c r="CD38" s="42"/>
      <c r="CE38" s="42"/>
      <c r="CF38" s="42"/>
      <c r="CG38" s="42"/>
      <c r="CH38" s="42"/>
      <c r="CI38" s="51"/>
    </row>
    <row r="39" spans="76:87" hidden="1" x14ac:dyDescent="0.2">
      <c r="BX39" s="315" t="s">
        <v>90</v>
      </c>
      <c r="BY39" s="316"/>
      <c r="BZ39" s="316"/>
      <c r="CA39" s="42" t="s">
        <v>208</v>
      </c>
      <c r="CB39" s="42"/>
      <c r="CC39" s="42"/>
      <c r="CD39" s="42"/>
      <c r="CE39" s="42"/>
      <c r="CF39" s="42"/>
      <c r="CG39" s="42"/>
      <c r="CH39" s="42"/>
      <c r="CI39" s="51"/>
    </row>
    <row r="40" spans="76:87" hidden="1" x14ac:dyDescent="0.2">
      <c r="BX40" s="48"/>
      <c r="BY40" s="42"/>
      <c r="BZ40" s="56" t="str">
        <f>CE7</f>
        <v>2024Q1</v>
      </c>
      <c r="CA40" s="56" t="str">
        <f t="shared" ref="CA40:CG40" si="1">CF7</f>
        <v>2024Q2</v>
      </c>
      <c r="CB40" s="56" t="str">
        <f t="shared" si="1"/>
        <v>2024Q3</v>
      </c>
      <c r="CC40" s="56" t="str">
        <f t="shared" si="1"/>
        <v>2024Q4</v>
      </c>
      <c r="CD40" s="56" t="str">
        <f t="shared" si="1"/>
        <v>2025Q1</v>
      </c>
      <c r="CE40" s="56" t="str">
        <f t="shared" si="1"/>
        <v>2025Q2</v>
      </c>
      <c r="CF40" s="56" t="str">
        <f t="shared" si="1"/>
        <v>2025Q3</v>
      </c>
      <c r="CG40" s="56" t="str">
        <f t="shared" si="1"/>
        <v>2025Q4</v>
      </c>
      <c r="CH40" s="42"/>
      <c r="CI40" s="51"/>
    </row>
    <row r="41" spans="76:87" hidden="1" x14ac:dyDescent="0.2">
      <c r="BX41" s="48"/>
      <c r="BY41" s="42"/>
      <c r="BZ41" s="60">
        <f>CE9</f>
        <v>3.2911977168238602</v>
      </c>
      <c r="CA41" s="60">
        <f t="shared" ref="CA41:CG41" si="2">CF9</f>
        <v>3.3069503709257599</v>
      </c>
      <c r="CB41" s="60">
        <f t="shared" si="2"/>
        <v>3.3310114361411798</v>
      </c>
      <c r="CC41" s="60">
        <f t="shared" si="2"/>
        <v>3.3528025716004199</v>
      </c>
      <c r="CD41" s="60">
        <f t="shared" si="2"/>
        <v>3.37218091262779</v>
      </c>
      <c r="CE41" s="60">
        <f t="shared" si="2"/>
        <v>3.3889235278065399</v>
      </c>
      <c r="CF41" s="60">
        <f t="shared" si="2"/>
        <v>3.40662198576385</v>
      </c>
      <c r="CG41" s="60">
        <f t="shared" si="2"/>
        <v>3.4253125699928502</v>
      </c>
      <c r="CH41" s="42"/>
      <c r="CI41" s="11">
        <f>AVERAGE(BZ41:CG41)</f>
        <v>3.3593751364602813</v>
      </c>
    </row>
    <row r="42" spans="76:87" hidden="1" x14ac:dyDescent="0.2">
      <c r="BX42" s="48"/>
      <c r="BY42" s="42"/>
      <c r="BZ42" s="42"/>
      <c r="CA42" s="42"/>
      <c r="CB42" s="42"/>
      <c r="CC42" s="42"/>
      <c r="CD42" s="42"/>
      <c r="CE42" s="42"/>
      <c r="CF42" s="42"/>
      <c r="CG42" s="42"/>
      <c r="CH42" s="42"/>
      <c r="CI42" s="51"/>
    </row>
    <row r="43" spans="76:87" hidden="1" x14ac:dyDescent="0.2">
      <c r="BX43" s="48"/>
      <c r="BY43" s="42"/>
      <c r="BZ43" s="42"/>
      <c r="CA43" s="42"/>
      <c r="CB43" s="42"/>
      <c r="CC43" s="42"/>
      <c r="CD43" s="42"/>
      <c r="CE43" s="42"/>
      <c r="CF43" s="42"/>
      <c r="CG43" s="42"/>
      <c r="CH43" s="52" t="s">
        <v>80</v>
      </c>
      <c r="CI43" s="6">
        <f>(CI41-CI37)/CI37</f>
        <v>2.7100379121522307E-2</v>
      </c>
    </row>
    <row r="44" spans="76:87" hidden="1" x14ac:dyDescent="0.2">
      <c r="BX44" s="53"/>
      <c r="BY44" s="54"/>
      <c r="BZ44" s="54"/>
      <c r="CA44" s="54"/>
      <c r="CB44" s="54"/>
      <c r="CC44" s="54"/>
      <c r="CD44" s="54"/>
      <c r="CE44" s="54"/>
      <c r="CF44" s="54"/>
      <c r="CG44" s="54"/>
      <c r="CH44" s="54"/>
      <c r="CI44" s="55"/>
    </row>
    <row r="45" spans="76:87" hidden="1" x14ac:dyDescent="0.2"/>
    <row r="46" spans="76:87" hidden="1" x14ac:dyDescent="0.2"/>
    <row r="47" spans="76:87" hidden="1" x14ac:dyDescent="0.2"/>
    <row r="48" spans="76:87" hidden="1" x14ac:dyDescent="0.2">
      <c r="BX48" s="41" t="s">
        <v>202</v>
      </c>
      <c r="BY48" s="42"/>
      <c r="BZ48" s="42"/>
      <c r="CA48" s="43" t="s">
        <v>210</v>
      </c>
      <c r="CB48" s="44"/>
      <c r="CC48" s="44"/>
      <c r="CD48" s="44"/>
      <c r="CE48" s="44"/>
      <c r="CF48" s="44"/>
      <c r="CG48" s="42"/>
      <c r="CH48" s="42"/>
      <c r="CI48" s="42"/>
    </row>
    <row r="49" spans="76:87" hidden="1" x14ac:dyDescent="0.2">
      <c r="BX49" s="45"/>
      <c r="BY49" s="46"/>
      <c r="BZ49" s="46"/>
      <c r="CA49" s="46"/>
      <c r="CB49" s="46"/>
      <c r="CC49" s="46"/>
      <c r="CD49" s="46"/>
      <c r="CE49" s="46"/>
      <c r="CF49" s="46"/>
      <c r="CG49" s="46"/>
      <c r="CH49" s="46"/>
      <c r="CI49" s="47"/>
    </row>
    <row r="50" spans="76:87" hidden="1" x14ac:dyDescent="0.2">
      <c r="BX50" s="48"/>
      <c r="BY50" s="37" t="s">
        <v>93</v>
      </c>
      <c r="BZ50" s="42" t="s">
        <v>211</v>
      </c>
      <c r="CA50" s="42"/>
      <c r="CB50" s="42"/>
      <c r="CC50" s="42"/>
      <c r="CD50" s="42"/>
      <c r="CE50" s="42"/>
      <c r="CF50" s="42"/>
      <c r="CG50" s="42"/>
      <c r="CH50" s="42"/>
      <c r="CI50" s="49"/>
    </row>
    <row r="51" spans="76:87" hidden="1" x14ac:dyDescent="0.2">
      <c r="BX51" s="48"/>
      <c r="BY51" s="42"/>
      <c r="BZ51" s="57" t="str">
        <f>CF7</f>
        <v>2024Q2</v>
      </c>
      <c r="CA51" s="42"/>
      <c r="CB51" s="42"/>
      <c r="CC51" s="42"/>
      <c r="CD51" s="42"/>
      <c r="CE51" s="42"/>
      <c r="CF51" s="42"/>
      <c r="CG51" s="42"/>
      <c r="CH51" s="42"/>
      <c r="CI51" s="50" t="s">
        <v>91</v>
      </c>
    </row>
    <row r="52" spans="76:87" hidden="1" x14ac:dyDescent="0.2">
      <c r="BX52" s="48"/>
      <c r="BY52" s="42"/>
      <c r="BZ52" s="58">
        <f>CF9</f>
        <v>3.3069503709257599</v>
      </c>
      <c r="CA52" s="59"/>
      <c r="CB52" s="42"/>
      <c r="CC52" s="42"/>
      <c r="CD52" s="42"/>
      <c r="CE52" s="42"/>
      <c r="CF52" s="42"/>
      <c r="CG52" s="42"/>
      <c r="CH52" s="42"/>
      <c r="CI52" s="11">
        <f>AVERAGE(BZ52:CC52)</f>
        <v>3.3069503709257599</v>
      </c>
    </row>
    <row r="53" spans="76:87" hidden="1" x14ac:dyDescent="0.2">
      <c r="BX53" s="48"/>
      <c r="BY53" s="42"/>
      <c r="BZ53" s="42"/>
      <c r="CA53" s="42"/>
      <c r="CB53" s="42"/>
      <c r="CC53" s="42"/>
      <c r="CD53" s="42"/>
      <c r="CE53" s="42"/>
      <c r="CF53" s="42"/>
      <c r="CG53" s="42"/>
      <c r="CH53" s="42"/>
      <c r="CI53" s="51"/>
    </row>
    <row r="54" spans="76:87" hidden="1" x14ac:dyDescent="0.2">
      <c r="BX54" s="315" t="s">
        <v>90</v>
      </c>
      <c r="BY54" s="316"/>
      <c r="BZ54" s="316"/>
      <c r="CA54" s="42" t="s">
        <v>212</v>
      </c>
      <c r="CB54" s="42"/>
      <c r="CC54" s="42" t="s">
        <v>203</v>
      </c>
      <c r="CD54" s="42"/>
      <c r="CE54" s="42"/>
      <c r="CF54" s="42"/>
      <c r="CG54" s="42"/>
      <c r="CH54" s="42"/>
      <c r="CI54" s="51"/>
    </row>
    <row r="55" spans="76:87" hidden="1" x14ac:dyDescent="0.2">
      <c r="BX55" s="48"/>
      <c r="BY55" s="42"/>
      <c r="BZ55" s="56" t="str">
        <f>CG7</f>
        <v>2024Q3</v>
      </c>
      <c r="CA55" s="56" t="str">
        <f t="shared" ref="CA55:CG55" si="3">CH7</f>
        <v>2024Q4</v>
      </c>
      <c r="CB55" s="56" t="str">
        <f t="shared" si="3"/>
        <v>2025Q1</v>
      </c>
      <c r="CC55" s="56" t="str">
        <f t="shared" si="3"/>
        <v>2025Q2</v>
      </c>
      <c r="CD55" s="56" t="str">
        <f t="shared" si="3"/>
        <v>2025Q3</v>
      </c>
      <c r="CE55" s="56" t="str">
        <f t="shared" si="3"/>
        <v>2025Q4</v>
      </c>
      <c r="CF55" s="56" t="str">
        <f t="shared" si="3"/>
        <v>2026Q1</v>
      </c>
      <c r="CG55" s="56" t="str">
        <f t="shared" si="3"/>
        <v>2026Q2</v>
      </c>
      <c r="CH55" s="42"/>
      <c r="CI55" s="51"/>
    </row>
    <row r="56" spans="76:87" hidden="1" x14ac:dyDescent="0.2">
      <c r="BX56" s="48"/>
      <c r="BY56" s="42"/>
      <c r="BZ56" s="60">
        <f>CG9</f>
        <v>3.3310114361411798</v>
      </c>
      <c r="CA56" s="60">
        <f t="shared" ref="CA56:CG56" si="4">CH9</f>
        <v>3.3528025716004199</v>
      </c>
      <c r="CB56" s="60">
        <f t="shared" si="4"/>
        <v>3.37218091262779</v>
      </c>
      <c r="CC56" s="60">
        <f t="shared" si="4"/>
        <v>3.3889235278065399</v>
      </c>
      <c r="CD56" s="60">
        <f t="shared" si="4"/>
        <v>3.40662198576385</v>
      </c>
      <c r="CE56" s="60">
        <f t="shared" si="4"/>
        <v>3.4253125699928502</v>
      </c>
      <c r="CF56" s="60">
        <f t="shared" si="4"/>
        <v>3.44308624388484</v>
      </c>
      <c r="CG56" s="60">
        <f t="shared" si="4"/>
        <v>3.4591427533300698</v>
      </c>
      <c r="CH56" s="42"/>
      <c r="CI56" s="11">
        <f>AVERAGE(BZ56:CG56)</f>
        <v>3.3973852501434423</v>
      </c>
    </row>
    <row r="57" spans="76:87" hidden="1" x14ac:dyDescent="0.2">
      <c r="BX57" s="48"/>
      <c r="BY57" s="42"/>
      <c r="BZ57" s="42"/>
      <c r="CA57" s="42"/>
      <c r="CB57" s="42"/>
      <c r="CC57" s="42"/>
      <c r="CD57" s="42"/>
      <c r="CE57" s="42"/>
      <c r="CF57" s="42"/>
      <c r="CG57" s="42"/>
      <c r="CH57" s="42"/>
      <c r="CI57" s="51"/>
    </row>
    <row r="58" spans="76:87" hidden="1" x14ac:dyDescent="0.2">
      <c r="BX58" s="48"/>
      <c r="BY58" s="42"/>
      <c r="BZ58" s="42"/>
      <c r="CA58" s="42"/>
      <c r="CB58" s="42"/>
      <c r="CC58" s="42"/>
      <c r="CD58" s="42"/>
      <c r="CE58" s="42"/>
      <c r="CF58" s="42"/>
      <c r="CG58" s="42"/>
      <c r="CH58" s="52" t="s">
        <v>80</v>
      </c>
      <c r="CI58" s="6">
        <f>(CI56-CI52)/CI52</f>
        <v>2.7346911526938238E-2</v>
      </c>
    </row>
    <row r="59" spans="76:87" hidden="1" x14ac:dyDescent="0.2">
      <c r="BX59" s="53"/>
      <c r="BY59" s="54"/>
      <c r="BZ59" s="54"/>
      <c r="CA59" s="54"/>
      <c r="CB59" s="54"/>
      <c r="CC59" s="54"/>
      <c r="CD59" s="54"/>
      <c r="CE59" s="54"/>
      <c r="CF59" s="54"/>
      <c r="CG59" s="54"/>
      <c r="CH59" s="54"/>
      <c r="CI59" s="55"/>
    </row>
    <row r="60" spans="76:87" hidden="1" x14ac:dyDescent="0.2"/>
  </sheetData>
  <mergeCells count="4">
    <mergeCell ref="A1:B1"/>
    <mergeCell ref="BX22:BZ22"/>
    <mergeCell ref="BX39:BZ39"/>
    <mergeCell ref="BX54:BZ54"/>
  </mergeCells>
  <pageMargins left="0.25" right="0.2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0A05E-6011-46D4-AFFC-4167910E8E26}">
  <dimension ref="B1:T49"/>
  <sheetViews>
    <sheetView topLeftCell="A12" zoomScaleNormal="100" workbookViewId="0">
      <selection activeCell="L34" sqref="L34"/>
    </sheetView>
  </sheetViews>
  <sheetFormatPr defaultColWidth="9" defaultRowHeight="15" x14ac:dyDescent="0.25"/>
  <cols>
    <col min="1" max="1" width="9" style="124"/>
    <col min="2" max="2" width="31.375" style="124" customWidth="1"/>
    <col min="3" max="3" width="10.875" style="124" customWidth="1"/>
    <col min="4" max="4" width="15.625" style="124" bestFit="1" customWidth="1"/>
    <col min="5" max="5" width="10.625" style="124" customWidth="1"/>
    <col min="6" max="6" width="18.25" style="124" customWidth="1"/>
    <col min="7" max="7" width="4" style="124" customWidth="1"/>
    <col min="8" max="8" width="39.875" style="124" customWidth="1"/>
    <col min="9" max="9" width="6.875" style="124" customWidth="1"/>
    <col min="10" max="10" width="17.25" style="124" customWidth="1"/>
    <col min="11" max="11" width="11.75" style="124" bestFit="1" customWidth="1"/>
    <col min="12" max="12" width="13" style="124" bestFit="1" customWidth="1"/>
    <col min="13" max="13" width="6.5" style="124" customWidth="1"/>
    <col min="14" max="14" width="6.5" style="124" hidden="1" customWidth="1"/>
    <col min="15" max="15" width="43.125" style="124" hidden="1" customWidth="1"/>
    <col min="16" max="16" width="11.75" style="124" hidden="1" customWidth="1"/>
    <col min="17" max="17" width="18" style="124" hidden="1" customWidth="1"/>
    <col min="18" max="18" width="11.375" style="124" hidden="1" customWidth="1"/>
    <col min="19" max="19" width="17.25" style="124" hidden="1" customWidth="1"/>
    <col min="20" max="22" width="0" style="124" hidden="1" customWidth="1"/>
    <col min="23" max="16384" width="9" style="124"/>
  </cols>
  <sheetData>
    <row r="1" spans="2:19" ht="15.75" thickBot="1" x14ac:dyDescent="0.3">
      <c r="B1" s="323" t="s">
        <v>213</v>
      </c>
      <c r="C1" s="323"/>
      <c r="D1" s="323"/>
      <c r="E1" s="323"/>
      <c r="F1" s="323"/>
      <c r="G1" s="122"/>
      <c r="H1" s="324" t="s">
        <v>268</v>
      </c>
      <c r="I1" s="324"/>
      <c r="J1" s="324"/>
      <c r="K1" s="324"/>
      <c r="L1" s="324"/>
      <c r="M1" s="123"/>
      <c r="N1" s="122"/>
      <c r="O1" s="320" t="s">
        <v>214</v>
      </c>
      <c r="P1" s="320"/>
      <c r="Q1" s="320"/>
      <c r="R1" s="320"/>
      <c r="S1" s="320"/>
    </row>
    <row r="2" spans="2:19" ht="16.5" thickTop="1" thickBot="1" x14ac:dyDescent="0.3">
      <c r="B2" s="125" t="s">
        <v>215</v>
      </c>
      <c r="C2" s="126" t="s">
        <v>72</v>
      </c>
      <c r="D2" s="127" t="s">
        <v>73</v>
      </c>
      <c r="E2" s="128" t="s">
        <v>216</v>
      </c>
      <c r="F2" s="129">
        <v>2080</v>
      </c>
      <c r="G2" s="130"/>
      <c r="H2" s="325" t="s">
        <v>217</v>
      </c>
      <c r="I2" s="326"/>
      <c r="J2" s="326"/>
      <c r="K2" s="326"/>
      <c r="L2" s="327"/>
      <c r="M2" s="122"/>
      <c r="N2" s="122"/>
      <c r="O2" s="321" t="s">
        <v>218</v>
      </c>
      <c r="P2" s="321"/>
      <c r="Q2" s="321"/>
      <c r="R2" s="321"/>
      <c r="S2" s="322"/>
    </row>
    <row r="3" spans="2:19" x14ac:dyDescent="0.25">
      <c r="B3" s="131" t="s">
        <v>219</v>
      </c>
      <c r="C3" s="132">
        <v>15</v>
      </c>
      <c r="D3" s="132">
        <f>C3*8</f>
        <v>120</v>
      </c>
      <c r="E3" s="133"/>
      <c r="F3" s="134">
        <f>D3</f>
        <v>120</v>
      </c>
      <c r="G3" s="122"/>
      <c r="H3" s="317" t="s">
        <v>269</v>
      </c>
      <c r="I3" s="318"/>
      <c r="J3" s="318"/>
      <c r="K3" s="318"/>
      <c r="L3" s="319"/>
      <c r="M3" s="122"/>
      <c r="N3" s="122"/>
      <c r="O3" s="328" t="s">
        <v>273</v>
      </c>
      <c r="P3" s="329"/>
      <c r="Q3" s="329"/>
      <c r="R3" s="329"/>
      <c r="S3" s="330"/>
    </row>
    <row r="4" spans="2:19" x14ac:dyDescent="0.25">
      <c r="B4" s="131" t="s">
        <v>220</v>
      </c>
      <c r="C4" s="338">
        <v>9</v>
      </c>
      <c r="D4" s="132">
        <f>C4*8</f>
        <v>72</v>
      </c>
      <c r="E4" s="133"/>
      <c r="F4" s="134">
        <f t="shared" ref="F4:F6" si="0">D4</f>
        <v>72</v>
      </c>
      <c r="G4" s="122"/>
      <c r="H4" s="261"/>
      <c r="I4" s="155"/>
      <c r="J4" s="132"/>
      <c r="K4" s="132"/>
      <c r="L4" s="262"/>
      <c r="M4" s="122"/>
      <c r="N4" s="135"/>
      <c r="O4" s="136"/>
      <c r="P4" s="137"/>
      <c r="Q4" s="138"/>
      <c r="R4" s="138"/>
      <c r="S4" s="139"/>
    </row>
    <row r="5" spans="2:19" x14ac:dyDescent="0.25">
      <c r="B5" s="131" t="s">
        <v>426</v>
      </c>
      <c r="C5" s="132">
        <v>11</v>
      </c>
      <c r="D5" s="132">
        <f>C5*8</f>
        <v>88</v>
      </c>
      <c r="E5" s="133"/>
      <c r="F5" s="134">
        <f t="shared" si="0"/>
        <v>88</v>
      </c>
      <c r="G5" s="122"/>
      <c r="H5" s="263" t="s">
        <v>2</v>
      </c>
      <c r="I5" s="264"/>
      <c r="J5" s="265" t="s">
        <v>221</v>
      </c>
      <c r="K5" s="265" t="s">
        <v>222</v>
      </c>
      <c r="L5" s="266" t="s">
        <v>223</v>
      </c>
      <c r="M5" s="122"/>
      <c r="N5" s="122"/>
      <c r="O5" s="140" t="s">
        <v>2</v>
      </c>
      <c r="P5" s="141"/>
      <c r="Q5" s="142" t="s">
        <v>221</v>
      </c>
      <c r="R5" s="142" t="s">
        <v>222</v>
      </c>
      <c r="S5" s="143" t="s">
        <v>223</v>
      </c>
    </row>
    <row r="6" spans="2:19" x14ac:dyDescent="0.25">
      <c r="B6" s="144" t="s">
        <v>77</v>
      </c>
      <c r="C6" s="132">
        <v>2.5</v>
      </c>
      <c r="D6" s="132">
        <f t="shared" ref="D6:D7" si="1">C6*8</f>
        <v>20</v>
      </c>
      <c r="E6" s="145"/>
      <c r="F6" s="134">
        <f t="shared" si="0"/>
        <v>20</v>
      </c>
      <c r="G6" s="122"/>
      <c r="H6" s="146" t="s">
        <v>224</v>
      </c>
      <c r="I6" s="155"/>
      <c r="J6" s="267">
        <f>'M2022 BLS SALARY CHART (53_PCT)'!C22</f>
        <v>79415.232000000018</v>
      </c>
      <c r="K6" s="346">
        <v>1</v>
      </c>
      <c r="L6" s="268">
        <f>J6*K6</f>
        <v>79415.232000000018</v>
      </c>
      <c r="M6" s="147"/>
      <c r="N6" s="122"/>
      <c r="O6" s="148" t="s">
        <v>224</v>
      </c>
      <c r="P6" s="137"/>
      <c r="Q6" s="149">
        <v>69600</v>
      </c>
      <c r="R6" s="150">
        <v>1</v>
      </c>
      <c r="S6" s="151">
        <v>69600</v>
      </c>
    </row>
    <row r="7" spans="2:19" x14ac:dyDescent="0.25">
      <c r="B7" s="144" t="s">
        <v>274</v>
      </c>
      <c r="C7" s="132">
        <v>7.5</v>
      </c>
      <c r="D7" s="132">
        <f t="shared" si="1"/>
        <v>60</v>
      </c>
      <c r="E7" s="152"/>
      <c r="F7" s="134">
        <f>C7*C11</f>
        <v>332.25</v>
      </c>
      <c r="G7" s="122"/>
      <c r="H7" s="131" t="s">
        <v>225</v>
      </c>
      <c r="I7" s="155"/>
      <c r="J7" s="267">
        <f>'M2022 BLS SALARY CHART (53_PCT)'!C18</f>
        <v>80606.448000000004</v>
      </c>
      <c r="K7" s="346">
        <v>2</v>
      </c>
      <c r="L7" s="268">
        <f t="shared" ref="L7:L18" si="2">J7*K7</f>
        <v>161212.89600000001</v>
      </c>
      <c r="M7" s="147"/>
      <c r="N7" s="122"/>
      <c r="O7" s="153" t="s">
        <v>225</v>
      </c>
      <c r="P7" s="137"/>
      <c r="Q7" s="149">
        <v>63627.199999999997</v>
      </c>
      <c r="R7" s="150">
        <v>1.1599999999999999</v>
      </c>
      <c r="S7" s="151">
        <v>73807.551999999996</v>
      </c>
    </row>
    <row r="8" spans="2:19" x14ac:dyDescent="0.25">
      <c r="B8" s="144" t="s">
        <v>275</v>
      </c>
      <c r="C8" s="132">
        <v>2.5</v>
      </c>
      <c r="D8" s="154"/>
      <c r="E8" s="133"/>
      <c r="F8" s="134">
        <f>C8*C11</f>
        <v>110.75</v>
      </c>
      <c r="G8" s="122"/>
      <c r="H8" s="131" t="s">
        <v>226</v>
      </c>
      <c r="I8" s="155"/>
      <c r="J8" s="267">
        <f>'M2022 BLS SALARY CHART (53_PCT)'!C32</f>
        <v>102258.624</v>
      </c>
      <c r="K8" s="346">
        <v>1.0444444444444445</v>
      </c>
      <c r="L8" s="268">
        <f t="shared" si="2"/>
        <v>106803.45173333334</v>
      </c>
      <c r="M8" s="147"/>
      <c r="N8" s="122"/>
      <c r="O8" s="153" t="s">
        <v>226</v>
      </c>
      <c r="P8" s="137"/>
      <c r="Q8" s="149">
        <v>90292.799999999988</v>
      </c>
      <c r="R8" s="150">
        <v>1.0444444444444445</v>
      </c>
      <c r="S8" s="151">
        <v>94305.813333333324</v>
      </c>
    </row>
    <row r="9" spans="2:19" x14ac:dyDescent="0.25">
      <c r="B9" s="144" t="s">
        <v>276</v>
      </c>
      <c r="C9" s="132">
        <v>5</v>
      </c>
      <c r="D9" s="155"/>
      <c r="E9" s="155"/>
      <c r="F9" s="134">
        <f>C9*C11</f>
        <v>221.5</v>
      </c>
      <c r="G9" s="122"/>
      <c r="H9" s="131" t="s">
        <v>227</v>
      </c>
      <c r="I9" s="155"/>
      <c r="J9" s="267">
        <f>'M2022 BLS SALARY CHART (53_PCT)'!C24</f>
        <v>79076.399999999994</v>
      </c>
      <c r="K9" s="346">
        <v>4</v>
      </c>
      <c r="L9" s="268">
        <f t="shared" si="2"/>
        <v>316305.59999999998</v>
      </c>
      <c r="M9" s="147"/>
      <c r="N9" s="122"/>
      <c r="O9" s="153" t="s">
        <v>227</v>
      </c>
      <c r="P9" s="137"/>
      <c r="Q9" s="149">
        <v>70766.799999999988</v>
      </c>
      <c r="R9" s="150">
        <v>4</v>
      </c>
      <c r="S9" s="151">
        <v>283067.19999999995</v>
      </c>
    </row>
    <row r="10" spans="2:19" x14ac:dyDescent="0.25">
      <c r="B10" s="144" t="s">
        <v>277</v>
      </c>
      <c r="C10" s="132">
        <v>2.25</v>
      </c>
      <c r="D10" s="156"/>
      <c r="E10" s="157"/>
      <c r="F10" s="134">
        <f>C10*C11</f>
        <v>99.674999999999997</v>
      </c>
      <c r="G10" s="122"/>
      <c r="H10" s="131" t="s">
        <v>228</v>
      </c>
      <c r="I10" s="155"/>
      <c r="J10" s="267">
        <f>'M2022 BLS SALARY CHART (53_PCT)'!C26</f>
        <v>85803.494399999996</v>
      </c>
      <c r="K10" s="346">
        <v>4</v>
      </c>
      <c r="L10" s="268">
        <f t="shared" si="2"/>
        <v>343213.97759999998</v>
      </c>
      <c r="M10" s="147"/>
      <c r="N10" s="122"/>
      <c r="O10" s="153" t="s">
        <v>228</v>
      </c>
      <c r="P10" s="137"/>
      <c r="Q10" s="149">
        <v>75670.400000000009</v>
      </c>
      <c r="R10" s="150">
        <v>4</v>
      </c>
      <c r="S10" s="151">
        <v>302681.60000000003</v>
      </c>
    </row>
    <row r="11" spans="2:19" x14ac:dyDescent="0.25">
      <c r="B11" s="155" t="s">
        <v>404</v>
      </c>
      <c r="C11" s="338">
        <v>44.3</v>
      </c>
      <c r="D11" s="158"/>
      <c r="E11" s="159" t="s">
        <v>230</v>
      </c>
      <c r="F11" s="134">
        <f>SUM(F3:F10)</f>
        <v>1064.175</v>
      </c>
      <c r="G11" s="122"/>
      <c r="H11" s="131" t="s">
        <v>229</v>
      </c>
      <c r="I11" s="155"/>
      <c r="J11" s="267">
        <f>'M2022 BLS SALARY CHART (53_PCT)'!C30</f>
        <v>88933.977599999998</v>
      </c>
      <c r="K11" s="346">
        <v>4.8</v>
      </c>
      <c r="L11" s="268">
        <f t="shared" si="2"/>
        <v>426883.09247999999</v>
      </c>
      <c r="M11" s="147"/>
      <c r="N11" s="122"/>
      <c r="O11" s="153" t="s">
        <v>229</v>
      </c>
      <c r="P11" s="137"/>
      <c r="Q11" s="149">
        <v>78524.159999999989</v>
      </c>
      <c r="R11" s="150">
        <v>4.8</v>
      </c>
      <c r="S11" s="151">
        <v>376915.96799999994</v>
      </c>
    </row>
    <row r="12" spans="2:19" ht="15.75" thickBot="1" x14ac:dyDescent="0.3">
      <c r="B12" s="162" t="s">
        <v>231</v>
      </c>
      <c r="C12" s="163"/>
      <c r="D12" s="163"/>
      <c r="E12" s="164"/>
      <c r="F12" s="165">
        <f>F2-F11</f>
        <v>1015.825</v>
      </c>
      <c r="G12" s="122"/>
      <c r="H12" s="131" t="s">
        <v>422</v>
      </c>
      <c r="I12" s="156"/>
      <c r="J12" s="267">
        <f>('M2022 BLS SALARY CHART (53_PCT)'!C18*40%)+('M2022 BLS SALARY CHART (53_PCT)'!C14*60%)</f>
        <v>70841.097600000008</v>
      </c>
      <c r="K12" s="346">
        <v>2.2000000000000002</v>
      </c>
      <c r="L12" s="268">
        <f t="shared" si="2"/>
        <v>155850.41472000003</v>
      </c>
      <c r="M12" s="147"/>
      <c r="N12" s="122"/>
      <c r="O12" s="153" t="s">
        <v>417</v>
      </c>
      <c r="P12" s="160"/>
      <c r="Q12" s="161">
        <v>58099</v>
      </c>
      <c r="R12" s="150">
        <v>2.2000000000000002</v>
      </c>
      <c r="S12" s="151">
        <v>127817</v>
      </c>
    </row>
    <row r="13" spans="2:19" x14ac:dyDescent="0.25">
      <c r="B13" s="167"/>
      <c r="C13" s="158"/>
      <c r="D13" s="168"/>
      <c r="E13" s="168"/>
      <c r="F13" s="169"/>
      <c r="G13" s="122"/>
      <c r="H13" s="131" t="s">
        <v>272</v>
      </c>
      <c r="I13" s="155"/>
      <c r="J13" s="267">
        <f>('M2022 BLS SALARY CHART (53_PCT)'!C8*50%)+('M2022 BLS SALARY CHART (53_PCT)'!C14*50%)</f>
        <v>58768.715200000006</v>
      </c>
      <c r="K13" s="346">
        <v>5.66</v>
      </c>
      <c r="L13" s="268">
        <f t="shared" si="2"/>
        <v>332630.92803200003</v>
      </c>
      <c r="M13" s="147"/>
      <c r="N13" s="122"/>
      <c r="O13" s="166" t="s">
        <v>272</v>
      </c>
      <c r="P13" s="137"/>
      <c r="Q13" s="161">
        <v>49812</v>
      </c>
      <c r="R13" s="150">
        <v>8.5</v>
      </c>
      <c r="S13" s="151">
        <v>423401</v>
      </c>
    </row>
    <row r="14" spans="2:19" x14ac:dyDescent="0.25">
      <c r="B14" s="170" t="s">
        <v>234</v>
      </c>
      <c r="C14" s="158"/>
      <c r="D14" s="171"/>
      <c r="E14" s="342">
        <v>5150</v>
      </c>
      <c r="F14" s="172" t="s">
        <v>348</v>
      </c>
      <c r="G14" s="122"/>
      <c r="H14" s="131" t="s">
        <v>414</v>
      </c>
      <c r="I14" s="155"/>
      <c r="J14" s="267">
        <f>J13</f>
        <v>58768.715200000006</v>
      </c>
      <c r="K14" s="346">
        <v>2</v>
      </c>
      <c r="L14" s="268">
        <f t="shared" si="2"/>
        <v>117537.43040000001</v>
      </c>
      <c r="M14" s="147"/>
      <c r="N14" s="122"/>
      <c r="O14" s="166" t="s">
        <v>232</v>
      </c>
      <c r="P14" s="137"/>
      <c r="Q14" s="149">
        <v>84385.600000000006</v>
      </c>
      <c r="R14" s="150">
        <v>0.35555555555555557</v>
      </c>
      <c r="S14" s="151">
        <v>30003.768888888892</v>
      </c>
    </row>
    <row r="15" spans="2:19" x14ac:dyDescent="0.25">
      <c r="B15" s="173" t="s">
        <v>236</v>
      </c>
      <c r="C15" s="174"/>
      <c r="D15" s="158"/>
      <c r="E15" s="155"/>
      <c r="F15" s="172"/>
      <c r="G15" s="122"/>
      <c r="H15" s="131" t="s">
        <v>232</v>
      </c>
      <c r="I15" s="155"/>
      <c r="J15" s="267">
        <f>'M2022 BLS SALARY CHART (53_PCT)'!C28</f>
        <v>101383.77600000001</v>
      </c>
      <c r="K15" s="346">
        <v>0.35555555555555557</v>
      </c>
      <c r="L15" s="268">
        <f t="shared" si="2"/>
        <v>36047.564800000007</v>
      </c>
      <c r="M15" s="147"/>
      <c r="N15" s="122"/>
      <c r="O15" s="166" t="s">
        <v>233</v>
      </c>
      <c r="P15" s="137"/>
      <c r="Q15" s="149">
        <v>66539.199999999997</v>
      </c>
      <c r="R15" s="150">
        <v>0.1111111111111111</v>
      </c>
      <c r="S15" s="151">
        <v>7393.2444444444436</v>
      </c>
    </row>
    <row r="16" spans="2:19" x14ac:dyDescent="0.25">
      <c r="B16" s="131" t="s">
        <v>238</v>
      </c>
      <c r="C16" s="155"/>
      <c r="D16" s="179"/>
      <c r="E16" s="342">
        <v>4129</v>
      </c>
      <c r="F16" s="172" t="s">
        <v>348</v>
      </c>
      <c r="G16" s="130"/>
      <c r="H16" s="131" t="s">
        <v>233</v>
      </c>
      <c r="I16" s="155"/>
      <c r="J16" s="267">
        <f>'M2022 BLS SALARY CHART (53_PCT)'!C20</f>
        <v>68100.032000000007</v>
      </c>
      <c r="K16" s="346">
        <v>0.1111111111111111</v>
      </c>
      <c r="L16" s="268">
        <f t="shared" si="2"/>
        <v>7566.6702222222229</v>
      </c>
      <c r="M16" s="147"/>
      <c r="N16" s="122"/>
      <c r="O16" s="166" t="s">
        <v>235</v>
      </c>
      <c r="P16" s="160"/>
      <c r="Q16" s="149">
        <v>34927.359999999993</v>
      </c>
      <c r="R16" s="150">
        <v>1.35</v>
      </c>
      <c r="S16" s="151">
        <v>47151.935999999994</v>
      </c>
    </row>
    <row r="17" spans="2:20" x14ac:dyDescent="0.25">
      <c r="B17" s="131" t="s">
        <v>240</v>
      </c>
      <c r="C17" s="155"/>
      <c r="D17" s="179"/>
      <c r="E17" s="342">
        <v>1589</v>
      </c>
      <c r="F17" s="172" t="s">
        <v>348</v>
      </c>
      <c r="G17" s="130"/>
      <c r="H17" s="131" t="s">
        <v>235</v>
      </c>
      <c r="I17" s="156"/>
      <c r="J17" s="267">
        <f>'M2022 BLS SALARY CHART (53_PCT)'!C36</f>
        <v>41600</v>
      </c>
      <c r="K17" s="346">
        <v>1.35</v>
      </c>
      <c r="L17" s="268">
        <f t="shared" si="2"/>
        <v>56160.000000000007</v>
      </c>
      <c r="M17" s="147"/>
      <c r="N17" s="122"/>
      <c r="O17" s="175" t="s">
        <v>237</v>
      </c>
      <c r="P17" s="141"/>
      <c r="Q17" s="176">
        <v>34927.359999999993</v>
      </c>
      <c r="R17" s="177">
        <v>1.35</v>
      </c>
      <c r="S17" s="178">
        <v>47151.935999999994</v>
      </c>
    </row>
    <row r="18" spans="2:20" x14ac:dyDescent="0.25">
      <c r="B18" s="131" t="s">
        <v>242</v>
      </c>
      <c r="C18" s="155"/>
      <c r="D18" s="179"/>
      <c r="E18" s="342">
        <v>378</v>
      </c>
      <c r="F18" s="172" t="s">
        <v>348</v>
      </c>
      <c r="G18" s="130"/>
      <c r="H18" s="269" t="s">
        <v>237</v>
      </c>
      <c r="I18" s="264"/>
      <c r="J18" s="270">
        <f>'M2022 BLS SALARY CHART (53_PCT)'!C36</f>
        <v>41600</v>
      </c>
      <c r="K18" s="271">
        <v>1.35</v>
      </c>
      <c r="L18" s="272">
        <f t="shared" si="2"/>
        <v>56160.000000000007</v>
      </c>
      <c r="M18" s="147"/>
      <c r="N18" s="122"/>
      <c r="O18" s="180" t="s">
        <v>239</v>
      </c>
      <c r="P18" s="141"/>
      <c r="Q18" s="181"/>
      <c r="R18" s="177">
        <v>29.871111111111112</v>
      </c>
      <c r="S18" s="178">
        <f>SUM(S6:S17)</f>
        <v>1883297.0186666667</v>
      </c>
      <c r="T18" s="245">
        <f>(L19-S18)/S18</f>
        <v>0.1659272203075674</v>
      </c>
    </row>
    <row r="19" spans="2:20" x14ac:dyDescent="0.25">
      <c r="B19" s="339" t="s">
        <v>415</v>
      </c>
      <c r="C19" s="340"/>
      <c r="D19" s="179"/>
      <c r="E19" s="343">
        <v>1656</v>
      </c>
      <c r="F19" s="341" t="s">
        <v>348</v>
      </c>
      <c r="G19" s="130"/>
      <c r="H19" s="273" t="s">
        <v>239</v>
      </c>
      <c r="I19" s="264"/>
      <c r="J19" s="274"/>
      <c r="K19" s="271">
        <f>SUM(K6:K18)</f>
        <v>29.871111111111112</v>
      </c>
      <c r="L19" s="272">
        <f>SUM(L6:L18)</f>
        <v>2195787.2579875556</v>
      </c>
      <c r="M19" s="147"/>
      <c r="N19" s="122"/>
      <c r="O19" s="182" t="s">
        <v>241</v>
      </c>
      <c r="P19" s="160"/>
      <c r="Q19" s="183">
        <v>3.7000000000000002E-3</v>
      </c>
      <c r="R19" s="184"/>
      <c r="S19" s="185">
        <f>Q19*S18</f>
        <v>6968.1989690666669</v>
      </c>
    </row>
    <row r="20" spans="2:20" x14ac:dyDescent="0.25">
      <c r="B20" s="339" t="s">
        <v>413</v>
      </c>
      <c r="C20" s="340"/>
      <c r="D20" s="179"/>
      <c r="E20" s="343">
        <v>1762</v>
      </c>
      <c r="F20" s="341" t="s">
        <v>348</v>
      </c>
      <c r="G20" s="122"/>
      <c r="H20" s="273" t="s">
        <v>243</v>
      </c>
      <c r="I20" s="264"/>
      <c r="J20" s="275">
        <f>E22</f>
        <v>0.27379999999999999</v>
      </c>
      <c r="K20" s="276"/>
      <c r="L20" s="272">
        <f>J20*L19</f>
        <v>601206.5512369927</v>
      </c>
      <c r="M20" s="147"/>
      <c r="N20" s="122"/>
      <c r="O20" s="180" t="s">
        <v>244</v>
      </c>
      <c r="P20" s="141"/>
      <c r="Q20" s="186">
        <v>0.224</v>
      </c>
      <c r="R20" s="187"/>
      <c r="S20" s="178">
        <f>Q20*S18</f>
        <v>421858.53218133334</v>
      </c>
    </row>
    <row r="21" spans="2:20" x14ac:dyDescent="0.25">
      <c r="B21" s="131" t="s">
        <v>245</v>
      </c>
      <c r="C21" s="155"/>
      <c r="D21" s="192"/>
      <c r="E21" s="194">
        <f>'M2022 BLS SALARY CHART (53_PCT)'!C41</f>
        <v>0.12</v>
      </c>
      <c r="F21" s="172" t="s">
        <v>246</v>
      </c>
      <c r="G21" s="122"/>
      <c r="H21" s="273"/>
      <c r="I21" s="264"/>
      <c r="J21" s="275"/>
      <c r="K21" s="276"/>
      <c r="L21" s="272"/>
      <c r="M21" s="147"/>
      <c r="N21" s="122"/>
      <c r="O21" s="175" t="s">
        <v>247</v>
      </c>
      <c r="P21" s="188"/>
      <c r="Q21" s="188"/>
      <c r="R21" s="189"/>
      <c r="S21" s="190">
        <f>SUM(S18:S20)</f>
        <v>2312123.7498170668</v>
      </c>
    </row>
    <row r="22" spans="2:20" x14ac:dyDescent="0.25">
      <c r="B22" s="131" t="s">
        <v>271</v>
      </c>
      <c r="C22" s="155"/>
      <c r="D22" s="192"/>
      <c r="E22" s="194">
        <f>'M2022 BLS SALARY CHART (53_PCT)'!C38</f>
        <v>0.27379999999999999</v>
      </c>
      <c r="F22" s="195" t="s">
        <v>246</v>
      </c>
      <c r="G22" s="122"/>
      <c r="H22" s="263" t="s">
        <v>247</v>
      </c>
      <c r="I22" s="277"/>
      <c r="J22" s="277"/>
      <c r="K22" s="278"/>
      <c r="L22" s="279">
        <f>SUM(L19:L21)</f>
        <v>2796993.8092245483</v>
      </c>
      <c r="M22" s="147"/>
      <c r="N22" s="122"/>
      <c r="O22" s="191" t="s">
        <v>234</v>
      </c>
      <c r="P22" s="137"/>
      <c r="Q22" s="137"/>
      <c r="R22" s="138"/>
      <c r="S22" s="151">
        <v>16120.839159321707</v>
      </c>
    </row>
    <row r="23" spans="2:20" ht="15.75" thickBot="1" x14ac:dyDescent="0.3">
      <c r="B23" s="197" t="s">
        <v>248</v>
      </c>
      <c r="C23" s="198"/>
      <c r="D23" s="199">
        <v>3.222120658135276E-2</v>
      </c>
      <c r="E23" s="344">
        <f>'CAF Spring 2023'!CI26</f>
        <v>2.7100379121522307E-2</v>
      </c>
      <c r="F23" s="345" t="s">
        <v>270</v>
      </c>
      <c r="G23" s="122"/>
      <c r="H23" s="170"/>
      <c r="I23" s="155"/>
      <c r="J23" s="155"/>
      <c r="K23" s="132"/>
      <c r="L23" s="268"/>
      <c r="M23" s="200"/>
      <c r="N23" s="122"/>
      <c r="O23" s="166" t="s">
        <v>238</v>
      </c>
      <c r="P23" s="137"/>
      <c r="Q23" s="137" t="s">
        <v>249</v>
      </c>
      <c r="R23" s="193">
        <v>3230</v>
      </c>
      <c r="S23" s="151">
        <v>96483.688888888893</v>
      </c>
    </row>
    <row r="24" spans="2:20" x14ac:dyDescent="0.25">
      <c r="B24" s="155"/>
      <c r="C24" s="155"/>
      <c r="D24" s="155"/>
      <c r="E24" s="202"/>
      <c r="F24" s="156"/>
      <c r="G24" s="122"/>
      <c r="H24" s="170" t="s">
        <v>234</v>
      </c>
      <c r="I24" s="155"/>
      <c r="J24" s="155" t="s">
        <v>249</v>
      </c>
      <c r="K24" s="267">
        <f>E14</f>
        <v>5150</v>
      </c>
      <c r="L24" s="268">
        <f>K19*K24</f>
        <v>153836.22222222222</v>
      </c>
      <c r="M24" s="147"/>
      <c r="N24" s="122"/>
      <c r="O24" s="166" t="s">
        <v>250</v>
      </c>
      <c r="P24" s="137"/>
      <c r="Q24" s="137" t="s">
        <v>249</v>
      </c>
      <c r="R24" s="196">
        <v>1449.5287388963961</v>
      </c>
      <c r="S24" s="151">
        <v>43299.034018323015</v>
      </c>
    </row>
    <row r="25" spans="2:20" x14ac:dyDescent="0.25">
      <c r="B25" s="122"/>
      <c r="C25" s="122"/>
      <c r="D25" s="122"/>
      <c r="E25" s="122"/>
      <c r="F25" s="122"/>
      <c r="G25" s="122"/>
      <c r="H25" s="131" t="s">
        <v>238</v>
      </c>
      <c r="I25" s="155"/>
      <c r="J25" s="155" t="s">
        <v>249</v>
      </c>
      <c r="K25" s="267">
        <f>E16</f>
        <v>4129</v>
      </c>
      <c r="L25" s="268">
        <f>K25*K19</f>
        <v>123337.81777777779</v>
      </c>
      <c r="M25" s="147"/>
      <c r="N25" s="122"/>
      <c r="O25" s="201" t="s">
        <v>251</v>
      </c>
      <c r="P25" s="137"/>
      <c r="Q25" s="137"/>
      <c r="R25" s="184"/>
      <c r="S25" s="139"/>
    </row>
    <row r="26" spans="2:20" x14ac:dyDescent="0.25">
      <c r="D26" s="122"/>
      <c r="E26" s="122"/>
      <c r="F26" s="122"/>
      <c r="G26" s="122"/>
      <c r="H26" s="131" t="s">
        <v>250</v>
      </c>
      <c r="I26" s="155"/>
      <c r="J26" s="155" t="s">
        <v>249</v>
      </c>
      <c r="K26" s="280">
        <f>E17</f>
        <v>1589</v>
      </c>
      <c r="L26" s="268">
        <f>K26*K19</f>
        <v>47465.195555555554</v>
      </c>
      <c r="M26" s="200"/>
      <c r="N26" s="122"/>
      <c r="O26" s="153" t="s">
        <v>252</v>
      </c>
      <c r="P26" s="137"/>
      <c r="Q26" s="137" t="s">
        <v>249</v>
      </c>
      <c r="R26" s="196">
        <v>256</v>
      </c>
      <c r="S26" s="178">
        <v>7647.0044444444447</v>
      </c>
    </row>
    <row r="27" spans="2:20" x14ac:dyDescent="0.25">
      <c r="D27" s="122"/>
      <c r="E27" s="122"/>
      <c r="F27" s="233"/>
      <c r="G27" s="122"/>
      <c r="H27" s="281" t="s">
        <v>251</v>
      </c>
      <c r="I27" s="155"/>
      <c r="J27" s="155"/>
      <c r="K27" s="282"/>
      <c r="L27" s="262"/>
      <c r="M27" s="147"/>
      <c r="N27" s="203"/>
      <c r="O27" s="204" t="s">
        <v>253</v>
      </c>
      <c r="P27" s="205"/>
      <c r="Q27" s="205"/>
      <c r="R27" s="206"/>
      <c r="S27" s="178">
        <f>SUM(S21:S26)</f>
        <v>2475674.3163280445</v>
      </c>
    </row>
    <row r="28" spans="2:20" ht="15" customHeight="1" x14ac:dyDescent="0.25">
      <c r="D28" s="122"/>
      <c r="E28" s="122"/>
      <c r="F28" s="122"/>
      <c r="G28" s="122"/>
      <c r="H28" s="131" t="s">
        <v>254</v>
      </c>
      <c r="I28" s="155"/>
      <c r="J28" s="155" t="s">
        <v>249</v>
      </c>
      <c r="K28" s="280">
        <f>E18</f>
        <v>378</v>
      </c>
      <c r="L28" s="268">
        <f>K28*K19</f>
        <v>11291.28</v>
      </c>
      <c r="M28" s="147"/>
      <c r="N28" s="122"/>
      <c r="O28" s="166"/>
      <c r="P28" s="137"/>
      <c r="Q28" s="137"/>
      <c r="R28" s="138"/>
      <c r="S28" s="207"/>
    </row>
    <row r="29" spans="2:20" x14ac:dyDescent="0.25">
      <c r="D29" s="122"/>
      <c r="E29" s="122"/>
      <c r="F29" s="122"/>
      <c r="G29" s="122"/>
      <c r="H29" s="131" t="s">
        <v>416</v>
      </c>
      <c r="J29" s="155" t="s">
        <v>249</v>
      </c>
      <c r="K29" s="347">
        <f>E20</f>
        <v>1762</v>
      </c>
      <c r="L29" s="272">
        <f>K29*K19</f>
        <v>52632.897777777776</v>
      </c>
      <c r="M29" s="147"/>
      <c r="N29" s="122"/>
      <c r="O29" s="166" t="s">
        <v>255</v>
      </c>
      <c r="P29" s="137"/>
      <c r="Q29" s="208">
        <v>0.12</v>
      </c>
      <c r="R29" s="138"/>
      <c r="S29" s="151">
        <f>S27*Q29</f>
        <v>297080.91795936535</v>
      </c>
    </row>
    <row r="30" spans="2:20" x14ac:dyDescent="0.25">
      <c r="B30" s="122"/>
      <c r="C30" s="122"/>
      <c r="D30" s="122"/>
      <c r="E30" s="122"/>
      <c r="F30" s="122"/>
      <c r="G30" s="122"/>
      <c r="H30" s="283" t="s">
        <v>253</v>
      </c>
      <c r="I30" s="284"/>
      <c r="J30" s="284"/>
      <c r="K30" s="285"/>
      <c r="L30" s="272">
        <f>SUM(L22:L28)</f>
        <v>3132924.3247801033</v>
      </c>
      <c r="M30" s="147"/>
      <c r="N30" s="122"/>
      <c r="O30" s="140" t="s">
        <v>256</v>
      </c>
      <c r="P30" s="188"/>
      <c r="Q30" s="188"/>
      <c r="R30" s="189"/>
      <c r="S30" s="178">
        <f>SUM(S27:S29)</f>
        <v>2772755.23428741</v>
      </c>
    </row>
    <row r="31" spans="2:20" x14ac:dyDescent="0.25">
      <c r="G31" s="122"/>
      <c r="H31" s="131"/>
      <c r="I31" s="155"/>
      <c r="J31" s="155"/>
      <c r="K31" s="132"/>
      <c r="L31" s="286"/>
      <c r="M31" s="147"/>
      <c r="N31" s="122"/>
      <c r="O31" s="166"/>
      <c r="P31" s="137"/>
      <c r="Q31" s="137"/>
      <c r="R31" s="138"/>
      <c r="S31" s="151"/>
    </row>
    <row r="32" spans="2:20" x14ac:dyDescent="0.25">
      <c r="G32" s="122"/>
      <c r="H32" s="131" t="s">
        <v>255</v>
      </c>
      <c r="I32" s="155"/>
      <c r="J32" s="194">
        <f>E21</f>
        <v>0.12</v>
      </c>
      <c r="K32" s="132"/>
      <c r="L32" s="268">
        <f>J32*(L30-L21)</f>
        <v>375950.91897361237</v>
      </c>
      <c r="M32" s="211"/>
      <c r="N32" s="122"/>
      <c r="O32" s="166" t="s">
        <v>80</v>
      </c>
      <c r="P32" s="137"/>
      <c r="Q32" s="209" t="s">
        <v>257</v>
      </c>
      <c r="R32" s="210">
        <v>1.407170954548847E-2</v>
      </c>
      <c r="S32" s="151">
        <f>R32*S30</f>
        <v>39017.406297625268</v>
      </c>
    </row>
    <row r="33" spans="7:19" x14ac:dyDescent="0.25">
      <c r="G33" s="122"/>
      <c r="H33" s="263" t="s">
        <v>256</v>
      </c>
      <c r="I33" s="277"/>
      <c r="J33" s="277"/>
      <c r="K33" s="278"/>
      <c r="L33" s="272">
        <f>SUM(L30:L32)</f>
        <v>3508875.2437537154</v>
      </c>
      <c r="M33" s="214"/>
      <c r="N33" s="122"/>
      <c r="O33" s="166"/>
      <c r="P33" s="137"/>
      <c r="Q33" s="137"/>
      <c r="R33" s="138"/>
      <c r="S33" s="151"/>
    </row>
    <row r="34" spans="7:19" x14ac:dyDescent="0.25">
      <c r="G34" s="122"/>
      <c r="H34" s="131"/>
      <c r="I34" s="155"/>
      <c r="J34" s="155"/>
      <c r="K34" s="132"/>
      <c r="L34" s="268"/>
      <c r="M34" s="220"/>
      <c r="N34" s="122"/>
      <c r="O34" s="166" t="s">
        <v>258</v>
      </c>
      <c r="P34" s="137"/>
      <c r="Q34" s="137"/>
      <c r="R34" s="138"/>
      <c r="S34" s="151">
        <f>SUM(S30:S32)-1</f>
        <v>2811771.6405850351</v>
      </c>
    </row>
    <row r="35" spans="7:19" x14ac:dyDescent="0.25">
      <c r="G35" s="122"/>
      <c r="H35" s="131" t="s">
        <v>278</v>
      </c>
      <c r="I35" s="194"/>
      <c r="K35" s="287">
        <f>E23</f>
        <v>2.7100379121522307E-2</v>
      </c>
      <c r="L35" s="268">
        <f>L33*K35</f>
        <v>95091.849395849684</v>
      </c>
      <c r="M35" s="258"/>
      <c r="N35" s="122"/>
      <c r="O35" s="166"/>
      <c r="P35" s="137"/>
      <c r="Q35" s="137" t="s">
        <v>259</v>
      </c>
      <c r="R35" s="212">
        <f>2080-1058.5</f>
        <v>1021.5</v>
      </c>
      <c r="S35" s="213"/>
    </row>
    <row r="36" spans="7:19" x14ac:dyDescent="0.25">
      <c r="G36" s="122"/>
      <c r="H36" s="131"/>
      <c r="I36" s="155"/>
      <c r="J36" s="155"/>
      <c r="K36" s="132"/>
      <c r="L36" s="268"/>
      <c r="M36" s="122"/>
      <c r="N36" s="122"/>
      <c r="O36" s="215"/>
      <c r="P36" s="216"/>
      <c r="Q36" s="217" t="s">
        <v>260</v>
      </c>
      <c r="R36" s="218">
        <v>25.417111111111108</v>
      </c>
      <c r="S36" s="219"/>
    </row>
    <row r="37" spans="7:19" ht="15.75" thickBot="1" x14ac:dyDescent="0.3">
      <c r="G37" s="122"/>
      <c r="H37" s="131" t="s">
        <v>258</v>
      </c>
      <c r="I37" s="155"/>
      <c r="J37" s="155"/>
      <c r="K37" s="132"/>
      <c r="L37" s="288">
        <f>L33+L35</f>
        <v>3603967.0931495652</v>
      </c>
      <c r="M37" s="122"/>
      <c r="N37" s="122"/>
      <c r="O37" s="166"/>
      <c r="P37" s="216"/>
      <c r="Q37" s="217" t="s">
        <v>261</v>
      </c>
      <c r="R37" s="221">
        <f>R36*R35</f>
        <v>25963.578999999998</v>
      </c>
      <c r="S37" s="222"/>
    </row>
    <row r="38" spans="7:19" ht="16.5" thickTop="1" thickBot="1" x14ac:dyDescent="0.3">
      <c r="H38" s="131"/>
      <c r="I38" s="155"/>
      <c r="J38" s="155" t="s">
        <v>259</v>
      </c>
      <c r="K38" s="259">
        <f>2080-F11</f>
        <v>1015.825</v>
      </c>
      <c r="L38" s="289"/>
      <c r="M38" s="122"/>
      <c r="N38" s="122"/>
      <c r="O38" s="223"/>
      <c r="P38" s="224"/>
      <c r="Q38" s="225" t="s">
        <v>263</v>
      </c>
      <c r="R38" s="226"/>
      <c r="S38" s="227">
        <f>ROUNDDOWN(S34/R37,1)</f>
        <v>108.2</v>
      </c>
    </row>
    <row r="39" spans="7:19" x14ac:dyDescent="0.25">
      <c r="H39" s="235"/>
      <c r="I39" s="260"/>
      <c r="J39" s="158" t="s">
        <v>260</v>
      </c>
      <c r="K39" s="348">
        <f>SUM(K8:K13)+SUM(K7:K7)*0.35+K14*0.9+SUM(K15:K16)</f>
        <v>24.671111111111109</v>
      </c>
      <c r="L39" s="236"/>
      <c r="M39" s="122"/>
      <c r="N39" s="122"/>
      <c r="O39" s="228"/>
      <c r="P39" s="229"/>
      <c r="Q39" s="229"/>
      <c r="R39" s="230" t="s">
        <v>265</v>
      </c>
      <c r="S39" s="231">
        <f>S38*0.25</f>
        <v>27.05</v>
      </c>
    </row>
    <row r="40" spans="7:19" ht="15.75" thickBot="1" x14ac:dyDescent="0.3">
      <c r="H40" s="131"/>
      <c r="I40" s="260"/>
      <c r="J40" s="158" t="s">
        <v>261</v>
      </c>
      <c r="K40" s="237">
        <f>K38*K39</f>
        <v>25061.531444444445</v>
      </c>
      <c r="L40" s="290"/>
      <c r="N40" s="122"/>
      <c r="O40" s="229"/>
      <c r="P40" s="229"/>
      <c r="Q40" s="229"/>
      <c r="R40" s="232"/>
      <c r="S40" s="230"/>
    </row>
    <row r="41" spans="7:19" ht="15.75" thickBot="1" x14ac:dyDescent="0.3">
      <c r="H41" s="291"/>
      <c r="I41" s="292"/>
      <c r="J41" s="293" t="s">
        <v>263</v>
      </c>
      <c r="K41" s="241"/>
      <c r="L41" s="294">
        <f>ROUNDDOWN(L37/K40,1)</f>
        <v>143.80000000000001</v>
      </c>
      <c r="O41" s="229"/>
      <c r="P41" s="229"/>
      <c r="Q41" s="229"/>
      <c r="R41" s="229"/>
      <c r="S41" s="234">
        <f>(S39-25.28)/25.28</f>
        <v>7.0015822784810111E-2</v>
      </c>
    </row>
    <row r="42" spans="7:19" ht="15.75" thickBot="1" x14ac:dyDescent="0.3">
      <c r="H42" s="155"/>
      <c r="I42" s="155"/>
      <c r="J42" s="155"/>
      <c r="K42" s="132" t="s">
        <v>423</v>
      </c>
      <c r="L42" s="296">
        <f>L41*0.25</f>
        <v>35.950000000000003</v>
      </c>
      <c r="O42" s="122"/>
      <c r="P42" s="122"/>
      <c r="Q42" s="122"/>
      <c r="R42" s="122"/>
      <c r="S42" s="122"/>
    </row>
    <row r="43" spans="7:19" x14ac:dyDescent="0.25">
      <c r="K43" s="124" t="s">
        <v>402</v>
      </c>
      <c r="L43" s="295">
        <f>S39</f>
        <v>27.05</v>
      </c>
      <c r="O43" s="238"/>
      <c r="P43" s="239"/>
      <c r="Q43" s="239"/>
      <c r="R43" s="240"/>
    </row>
    <row r="44" spans="7:19" x14ac:dyDescent="0.25">
      <c r="L44" s="245">
        <f>(L42-S39)/S39</f>
        <v>0.32902033271719044</v>
      </c>
      <c r="O44" s="242"/>
      <c r="P44" s="243"/>
      <c r="Q44" s="243"/>
      <c r="R44" s="244"/>
    </row>
    <row r="45" spans="7:19" x14ac:dyDescent="0.25">
      <c r="J45" s="246"/>
      <c r="K45" s="247"/>
      <c r="L45" s="122"/>
      <c r="O45" s="242"/>
      <c r="P45" s="243"/>
      <c r="Q45" s="243"/>
      <c r="R45" s="244"/>
    </row>
    <row r="46" spans="7:19" x14ac:dyDescent="0.25">
      <c r="H46" s="122" t="s">
        <v>262</v>
      </c>
      <c r="I46" s="122">
        <f>SUM(C7:C10)</f>
        <v>17.25</v>
      </c>
      <c r="J46" s="122"/>
      <c r="K46" s="249"/>
      <c r="L46" s="250"/>
      <c r="O46" s="242"/>
      <c r="P46" s="243"/>
      <c r="Q46" s="243"/>
      <c r="R46" s="244"/>
    </row>
    <row r="47" spans="7:19" x14ac:dyDescent="0.25">
      <c r="H47" s="122" t="s">
        <v>264</v>
      </c>
      <c r="I47" s="122">
        <f>40-I46</f>
        <v>22.75</v>
      </c>
      <c r="O47" s="242"/>
      <c r="P47" s="243"/>
      <c r="Q47" s="243"/>
      <c r="R47" s="244"/>
    </row>
    <row r="48" spans="7:19" x14ac:dyDescent="0.25">
      <c r="H48" s="122" t="s">
        <v>266</v>
      </c>
      <c r="I48" s="122">
        <v>40</v>
      </c>
      <c r="O48" s="242"/>
      <c r="P48" s="248"/>
      <c r="Q48" s="248"/>
      <c r="R48" s="244"/>
    </row>
    <row r="49" spans="8:18" ht="15.75" thickBot="1" x14ac:dyDescent="0.3">
      <c r="H49" s="122" t="s">
        <v>267</v>
      </c>
      <c r="I49" s="233">
        <f>I47/I48</f>
        <v>0.56874999999999998</v>
      </c>
      <c r="O49" s="251"/>
      <c r="P49" s="252"/>
      <c r="Q49" s="252"/>
      <c r="R49" s="253"/>
    </row>
  </sheetData>
  <mergeCells count="7">
    <mergeCell ref="B1:F1"/>
    <mergeCell ref="H1:L1"/>
    <mergeCell ref="O1:S1"/>
    <mergeCell ref="H2:L2"/>
    <mergeCell ref="O2:S2"/>
    <mergeCell ref="H3:L3"/>
    <mergeCell ref="O3:S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8C455-C549-4AF4-ABBA-BAF7442CE715}">
  <dimension ref="F1:K13"/>
  <sheetViews>
    <sheetView tabSelected="1" workbookViewId="0">
      <selection activeCell="N29" sqref="N29"/>
    </sheetView>
  </sheetViews>
  <sheetFormatPr defaultRowHeight="14.25" x14ac:dyDescent="0.2"/>
  <cols>
    <col min="6" max="6" width="11" customWidth="1"/>
    <col min="7" max="7" width="26.625" customWidth="1"/>
    <col min="8" max="9" width="18.625" customWidth="1"/>
  </cols>
  <sheetData>
    <row r="1" spans="6:11" ht="15" x14ac:dyDescent="0.25">
      <c r="F1" s="79"/>
      <c r="G1" s="79"/>
      <c r="H1" s="76" t="s">
        <v>349</v>
      </c>
      <c r="I1" s="76" t="s">
        <v>270</v>
      </c>
      <c r="J1" s="79"/>
      <c r="K1" s="79"/>
    </row>
    <row r="2" spans="6:11" ht="15" x14ac:dyDescent="0.25">
      <c r="F2" s="78" t="s">
        <v>350</v>
      </c>
      <c r="G2" s="78" t="s">
        <v>351</v>
      </c>
      <c r="H2" s="85" t="s">
        <v>352</v>
      </c>
      <c r="I2" s="84">
        <f>FOIA!L44</f>
        <v>0.32902033271719044</v>
      </c>
      <c r="J2" s="77"/>
      <c r="K2" s="77"/>
    </row>
    <row r="3" spans="6:11" ht="15" x14ac:dyDescent="0.25">
      <c r="F3" s="81" t="s">
        <v>353</v>
      </c>
      <c r="G3" s="81" t="s">
        <v>354</v>
      </c>
      <c r="H3" s="83">
        <v>27.05</v>
      </c>
      <c r="I3" s="86">
        <f>FOIA!L42</f>
        <v>35.950000000000003</v>
      </c>
      <c r="J3" s="77"/>
      <c r="K3" s="80"/>
    </row>
    <row r="4" spans="6:11" ht="15" x14ac:dyDescent="0.25">
      <c r="F4" s="81" t="s">
        <v>353</v>
      </c>
      <c r="G4" s="81" t="s">
        <v>355</v>
      </c>
      <c r="H4" s="83">
        <v>27.05</v>
      </c>
      <c r="I4" s="86">
        <f>I3</f>
        <v>35.950000000000003</v>
      </c>
      <c r="J4" s="77"/>
      <c r="K4" s="80"/>
    </row>
    <row r="5" spans="6:11" ht="15" x14ac:dyDescent="0.25">
      <c r="F5" s="81" t="s">
        <v>353</v>
      </c>
      <c r="G5" s="81" t="s">
        <v>356</v>
      </c>
      <c r="H5" s="83">
        <v>27.05</v>
      </c>
      <c r="I5" s="86">
        <f>I3</f>
        <v>35.950000000000003</v>
      </c>
      <c r="J5" s="77"/>
      <c r="K5" s="80"/>
    </row>
    <row r="6" spans="6:11" ht="15" x14ac:dyDescent="0.25">
      <c r="F6" s="81" t="s">
        <v>357</v>
      </c>
      <c r="G6" s="81" t="s">
        <v>358</v>
      </c>
      <c r="H6" s="83">
        <v>22.625439040196607</v>
      </c>
      <c r="I6" s="86">
        <f>H6*(1+I$2)</f>
        <v>30.069668521074608</v>
      </c>
      <c r="J6" s="77"/>
      <c r="K6" s="80"/>
    </row>
    <row r="7" spans="6:11" ht="15" x14ac:dyDescent="0.25">
      <c r="F7" s="81" t="s">
        <v>359</v>
      </c>
      <c r="G7" s="81" t="s">
        <v>360</v>
      </c>
      <c r="H7" s="83">
        <v>7.8832277428965787</v>
      </c>
      <c r="I7" s="86">
        <f>ROUND(H7*(1+I$2),2)</f>
        <v>10.48</v>
      </c>
      <c r="J7" s="77"/>
      <c r="K7" s="80"/>
    </row>
    <row r="8" spans="6:11" ht="15" x14ac:dyDescent="0.25">
      <c r="F8" s="81" t="s">
        <v>361</v>
      </c>
      <c r="G8" s="81" t="s">
        <v>362</v>
      </c>
      <c r="H8" s="83">
        <v>15.766455485793157</v>
      </c>
      <c r="I8" s="86">
        <f>(ROUND(I7*2,2))</f>
        <v>20.96</v>
      </c>
      <c r="J8" s="77"/>
      <c r="K8" s="80"/>
    </row>
    <row r="9" spans="6:11" ht="15" x14ac:dyDescent="0.25">
      <c r="F9" s="81" t="s">
        <v>363</v>
      </c>
      <c r="G9" s="81" t="s">
        <v>364</v>
      </c>
      <c r="H9" s="83">
        <v>10.357525501615942</v>
      </c>
      <c r="I9" s="86">
        <f t="shared" ref="I9:I13" si="0">H9*(1+I$2)</f>
        <v>13.765361988284406</v>
      </c>
      <c r="J9" s="77"/>
      <c r="K9" s="80"/>
    </row>
    <row r="10" spans="6:11" ht="15" x14ac:dyDescent="0.25">
      <c r="F10" s="81" t="s">
        <v>363</v>
      </c>
      <c r="G10" s="81" t="s">
        <v>365</v>
      </c>
      <c r="H10" s="83">
        <v>20.715051003231885</v>
      </c>
      <c r="I10" s="86">
        <f>(ROUNDDOWN(I9*2,2))</f>
        <v>27.53</v>
      </c>
      <c r="J10" s="77"/>
      <c r="K10" s="80"/>
    </row>
    <row r="11" spans="6:11" ht="15" x14ac:dyDescent="0.25">
      <c r="F11" s="81" t="s">
        <v>366</v>
      </c>
      <c r="G11" s="81" t="s">
        <v>367</v>
      </c>
      <c r="H11" s="83">
        <v>10.115849906578237</v>
      </c>
      <c r="I11" s="86">
        <f t="shared" si="0"/>
        <v>13.44417020855777</v>
      </c>
      <c r="J11" s="77"/>
      <c r="K11" s="80"/>
    </row>
    <row r="12" spans="6:11" ht="15" x14ac:dyDescent="0.25">
      <c r="F12" s="81" t="s">
        <v>368</v>
      </c>
      <c r="G12" s="81" t="s">
        <v>369</v>
      </c>
      <c r="H12" s="83">
        <v>31.544419333254776</v>
      </c>
      <c r="I12" s="86">
        <f t="shared" si="0"/>
        <v>41.923174677652838</v>
      </c>
      <c r="J12" s="77"/>
      <c r="K12" s="80"/>
    </row>
    <row r="13" spans="6:11" ht="15" x14ac:dyDescent="0.25">
      <c r="F13" s="82" t="s">
        <v>370</v>
      </c>
      <c r="G13" s="82" t="s">
        <v>371</v>
      </c>
      <c r="H13" s="83">
        <v>36.205305808981954</v>
      </c>
      <c r="I13" s="86">
        <f t="shared" si="0"/>
        <v>48.117587572380828</v>
      </c>
      <c r="J13" s="77"/>
      <c r="K13" s="80"/>
    </row>
  </sheetData>
  <phoneticPr fontId="2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B6486-E567-4E70-BB19-3460AB467D8A}">
  <dimension ref="K9"/>
  <sheetViews>
    <sheetView workbookViewId="0">
      <selection activeCell="F30" sqref="F30"/>
    </sheetView>
  </sheetViews>
  <sheetFormatPr defaultRowHeight="14.25" x14ac:dyDescent="0.2"/>
  <cols>
    <col min="11" max="11" width="12.125" bestFit="1" customWidth="1"/>
  </cols>
  <sheetData>
    <row r="9" spans="11:11" x14ac:dyDescent="0.2">
      <c r="K9" s="29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2F40-3412-4A03-A031-A8F6BD3E66AF}">
  <dimension ref="A1:ARS300"/>
  <sheetViews>
    <sheetView topLeftCell="B48" workbookViewId="0">
      <selection activeCell="G5" sqref="G5"/>
    </sheetView>
  </sheetViews>
  <sheetFormatPr defaultRowHeight="15" x14ac:dyDescent="0.25"/>
  <cols>
    <col min="1" max="1" width="35.625" customWidth="1"/>
    <col min="2" max="2" width="16.375" customWidth="1"/>
    <col min="4" max="6" width="16.375" customWidth="1"/>
    <col min="7" max="7" width="19.25" customWidth="1"/>
    <col min="8" max="43" width="16.375" customWidth="1"/>
    <col min="804" max="843" width="9" style="61"/>
    <col min="1044" max="1163" width="9" style="65"/>
  </cols>
  <sheetData>
    <row r="1" spans="1:43" x14ac:dyDescent="0.25">
      <c r="A1" s="62">
        <v>23</v>
      </c>
      <c r="C1" s="63" t="s">
        <v>279</v>
      </c>
      <c r="E1" s="64">
        <f ca="1">IF(COUNT(E12:E300)=0,"-",AVERAGE(E12:OFFSET(E12,$A$1-1,0)))</f>
        <v>5206.4639767322769</v>
      </c>
      <c r="G1" s="64">
        <f ca="1">IF(COUNT(G12:G300)=0,"-",AVERAGE(G12:OFFSET(G12,$A$1-1,0)))</f>
        <v>2277.2007913377852</v>
      </c>
      <c r="I1" s="64" t="str">
        <f ca="1">IF(COUNT(I12:I300)=0,"-",AVERAGE(I12:OFFSET(I12,$A$1-1,0)))</f>
        <v>-</v>
      </c>
      <c r="K1" s="64">
        <f ca="1">IF(COUNT(K12:K300)=0,"-",AVERAGE(K12:OFFSET(K12,$A$1-1,0)))</f>
        <v>110.95236179211719</v>
      </c>
      <c r="M1" s="64">
        <f ca="1">IF(COUNT(M12:M300)=0,"-",AVERAGE(M12:OFFSET(M12,$A$1-1,0)))</f>
        <v>4488.2627670376605</v>
      </c>
      <c r="O1" s="64">
        <f ca="1">IF(COUNT(O12:O300)=0,"-",AVERAGE(O12:OFFSET(O12,$A$1-1,0)))</f>
        <v>170.6013188943318</v>
      </c>
      <c r="Q1" s="64">
        <f ca="1">IF(COUNT(Q12:Q300)=0,"-",AVERAGE(Q12:OFFSET(Q12,$A$1-1,0)))</f>
        <v>1113.5358606063403</v>
      </c>
      <c r="S1" s="64">
        <f ca="1">IF(COUNT(S12:S300)=0,"-",AVERAGE(S12:OFFSET(S12,$A$1-1,0)))</f>
        <v>44.067960282284417</v>
      </c>
      <c r="U1" s="64">
        <f ca="1">IF(COUNT(U12:U300)=0,"-",AVERAGE(U12:OFFSET(U12,$A$1-1,0)))</f>
        <v>0.57821059038344491</v>
      </c>
      <c r="W1" s="64">
        <f ca="1">IF(COUNT(W12:W300)=0,"-",AVERAGE(W12:OFFSET(W12,$A$1-1,0)))</f>
        <v>65.943493662670079</v>
      </c>
      <c r="Y1" s="64">
        <f ca="1">IF(COUNT(Y12:Y300)=0,"-",AVERAGE(Y12:OFFSET(Y12,$A$1-1,0)))</f>
        <v>73.156987215894418</v>
      </c>
      <c r="AA1" s="64">
        <f ca="1">IF(COUNT(AA12:AA300)=0,"-",AVERAGE(AA12:OFFSET(AA12,$A$1-1,0)))</f>
        <v>31.611125109614562</v>
      </c>
      <c r="AC1" s="64">
        <f ca="1">IF(COUNT(AC12:AC300)=0,"-",AVERAGE(AC12:OFFSET(AC12,$A$1-1,0)))</f>
        <v>139.43749911121415</v>
      </c>
      <c r="AE1" s="64">
        <f ca="1">IF(COUNT(AE12:AE300)=0,"-",AVERAGE(AE12:OFFSET(AE12,$A$1-1,0)))</f>
        <v>22.408560765756381</v>
      </c>
      <c r="AG1" s="64">
        <f ca="1">IF(COUNT(AG12:AG300)=0,"-",AVERAGE(AG12:OFFSET(AG12,$A$1-1,0)))</f>
        <v>363.98348813209492</v>
      </c>
      <c r="AI1" s="64" t="str">
        <f ca="1">IF(COUNT(AI12:AI300)=0,"-",AVERAGE(AI12:OFFSET(AI12,$A$1-1,0)))</f>
        <v>-</v>
      </c>
      <c r="AK1" s="64">
        <f ca="1">IF(COUNT(AK12:AK300)=0,"-",AVERAGE(AK12:OFFSET(AK12,$A$1-1,0)))</f>
        <v>495.81805838071693</v>
      </c>
      <c r="AM1" s="64" t="str">
        <f ca="1">IF(COUNT(AM12:AM300)=0,"-",AVERAGE(AM12:OFFSET(AM12,$A$1-1,0)))</f>
        <v>-</v>
      </c>
      <c r="AO1" s="64">
        <f ca="1">IF(COUNT(AO12:AO300)=0,"-",AVERAGE(AO12:OFFSET(AO12,$A$1-1,0)))</f>
        <v>488.15904813056761</v>
      </c>
      <c r="AQ1" s="64">
        <f ca="1">IF(COUNT(AQ12:AQ300)=0,"-",AVERAGE(AQ12:OFFSET(AQ12,$A$1-1,0)))</f>
        <v>5909.2747833203848</v>
      </c>
    </row>
    <row r="2" spans="1:43" x14ac:dyDescent="0.25">
      <c r="C2" s="63" t="s">
        <v>280</v>
      </c>
      <c r="E2" s="64">
        <f ca="1">IF(COUNT(E12:E300)=0,"-",E1-(2*_xlfn.STDEV.P(E12:OFFSET(E12,$A$1-1,0))))</f>
        <v>-1466.9956867241517</v>
      </c>
      <c r="G2" s="64">
        <f ca="1">IF(COUNT(G12:G300)=0,"-",G1-(2*_xlfn.STDEV.P(G12:OFFSET(G12,$A$1-1,0))))</f>
        <v>-4764.2296151042046</v>
      </c>
      <c r="I2" s="64" t="str">
        <f ca="1">IF(COUNT(I12:I300)=0,"-",I1-(2*_xlfn.STDEV.P(I12:OFFSET(I12,$A$1-1,0))))</f>
        <v>-</v>
      </c>
      <c r="K2" s="64">
        <f ca="1">IF(COUNT(K12:K300)=0,"-",K1-(2*_xlfn.STDEV.P(K12:OFFSET(K12,$A$1-1,0))))</f>
        <v>-15.80588168717621</v>
      </c>
      <c r="M2" s="64">
        <f ca="1">IF(COUNT(M12:M300)=0,"-",M1-(2*_xlfn.STDEV.P(M12:OFFSET(M12,$A$1-1,0))))</f>
        <v>544.08466061969011</v>
      </c>
      <c r="O2" s="64">
        <f ca="1">IF(COUNT(O12:O300)=0,"-",O1-(2*_xlfn.STDEV.P(O12:OFFSET(O12,$A$1-1,0))))</f>
        <v>-37.776862288347388</v>
      </c>
      <c r="Q2" s="64">
        <f ca="1">IF(COUNT(Q12:Q300)=0,"-",Q1-(2*_xlfn.STDEV.P(Q12:OFFSET(Q12,$A$1-1,0))))</f>
        <v>-533.16158923002922</v>
      </c>
      <c r="S2" s="64">
        <f ca="1">IF(COUNT(S12:S300)=0,"-",S1-(2*_xlfn.STDEV.P(S12:OFFSET(S12,$A$1-1,0))))</f>
        <v>-51.603712902058788</v>
      </c>
      <c r="U2" s="64">
        <f ca="1">IF(COUNT(U12:U300)=0,"-",U1-(2*_xlfn.STDEV.P(U12:OFFSET(U12,$A$1-1,0))))</f>
        <v>0.57821059038344491</v>
      </c>
      <c r="W2" s="64">
        <f ca="1">IF(COUNT(W12:W300)=0,"-",W1-(2*_xlfn.STDEV.P(W12:OFFSET(W12,$A$1-1,0))))</f>
        <v>-19.896205097983682</v>
      </c>
      <c r="Y2" s="64">
        <f ca="1">IF(COUNT(Y12:Y300)=0,"-",Y1-(2*_xlfn.STDEV.P(Y12:OFFSET(Y12,$A$1-1,0))))</f>
        <v>30.850298758604588</v>
      </c>
      <c r="AA2" s="64">
        <f ca="1">IF(COUNT(AA12:AA300)=0,"-",AA1-(2*_xlfn.STDEV.P(AA12:OFFSET(AA12,$A$1-1,0))))</f>
        <v>-2.5402738384259251</v>
      </c>
      <c r="AC2" s="64">
        <f ca="1">IF(COUNT(AC12:AC300)=0,"-",AC1-(2*_xlfn.STDEV.P(AC12:OFFSET(AC12,$A$1-1,0))))</f>
        <v>-111.16173756041985</v>
      </c>
      <c r="AE2" s="64">
        <f ca="1">IF(COUNT(AE12:AE300)=0,"-",AE1-(2*_xlfn.STDEV.P(AE12:OFFSET(AE12,$A$1-1,0))))</f>
        <v>2.6267518159857133</v>
      </c>
      <c r="AG2" s="64">
        <f ca="1">IF(COUNT(AG12:AG300)=0,"-",AG1-(2*_xlfn.STDEV.P(AG12:OFFSET(AG12,$A$1-1,0))))</f>
        <v>363.98348813209492</v>
      </c>
      <c r="AI2" s="64" t="str">
        <f ca="1">IF(COUNT(AI12:AI300)=0,"-",AI1-(2*_xlfn.STDEV.P(AI12:OFFSET(AI12,$A$1-1,0))))</f>
        <v>-</v>
      </c>
      <c r="AK2" s="64">
        <f ca="1">IF(COUNT(AK12:AK300)=0,"-",AK1-(2*_xlfn.STDEV.P(AK12:OFFSET(AK12,$A$1-1,0))))</f>
        <v>-649.07452940826204</v>
      </c>
      <c r="AM2" s="64" t="str">
        <f ca="1">IF(COUNT(AM12:AM300)=0,"-",AM1-(2*_xlfn.STDEV.P(AM12:OFFSET(AM12,$A$1-1,0))))</f>
        <v>-</v>
      </c>
      <c r="AO2" s="64">
        <f ca="1">IF(COUNT(AO12:AO300)=0,"-",AO1-(2*_xlfn.STDEV.P(AO12:OFFSET(AO12,$A$1-1,0))))</f>
        <v>-931.57070888463443</v>
      </c>
      <c r="AQ2" s="64">
        <f ca="1">IF(COUNT(AQ12:AQ300)=0,"-",AQ1-(2*_xlfn.STDEV.P(AQ12:OFFSET(AQ12,$A$1-1,0))))</f>
        <v>-1301.5702155900381</v>
      </c>
    </row>
    <row r="3" spans="1:43" x14ac:dyDescent="0.25">
      <c r="A3" s="331" t="s">
        <v>281</v>
      </c>
      <c r="C3" s="63" t="s">
        <v>282</v>
      </c>
      <c r="E3" s="64">
        <f ca="1">IF(COUNT(E12:E300)=0,"-",E1+(2*_xlfn.STDEV.P(E12:OFFSET(E12,$A$1-1,0))))</f>
        <v>11879.923640188706</v>
      </c>
      <c r="G3" s="64">
        <f ca="1">IF(COUNT(G12:G300)=0,"-",G1+(2*_xlfn.STDEV.P(G12:OFFSET(G12,$A$1-1,0))))</f>
        <v>9318.6311977797759</v>
      </c>
      <c r="I3" s="64" t="str">
        <f ca="1">IF(COUNT(I12:I300)=0,"-",I1+(2*_xlfn.STDEV.P(I12:OFFSET(I12,$A$1-1,0))))</f>
        <v>-</v>
      </c>
      <c r="K3" s="64">
        <f ca="1">IF(COUNT(K12:K300)=0,"-",K1+(2*_xlfn.STDEV.P(K12:OFFSET(K12,$A$1-1,0))))</f>
        <v>237.7106052714106</v>
      </c>
      <c r="M3" s="64">
        <f ca="1">IF(COUNT(M12:M300)=0,"-",M1+(2*_xlfn.STDEV.P(M12:OFFSET(M12,$A$1-1,0))))</f>
        <v>8432.4408734556309</v>
      </c>
      <c r="O3" s="64">
        <f ca="1">IF(COUNT(O12:O300)=0,"-",O1+(2*_xlfn.STDEV.P(O12:OFFSET(O12,$A$1-1,0))))</f>
        <v>378.97950007701098</v>
      </c>
      <c r="Q3" s="64">
        <f ca="1">IF(COUNT(Q12:Q300)=0,"-",Q1+(2*_xlfn.STDEV.P(Q12:OFFSET(Q12,$A$1-1,0))))</f>
        <v>2760.2333104427098</v>
      </c>
      <c r="S3" s="64">
        <f ca="1">IF(COUNT(S12:S300)=0,"-",S1+(2*_xlfn.STDEV.P(S12:OFFSET(S12,$A$1-1,0))))</f>
        <v>139.73963346662762</v>
      </c>
      <c r="U3" s="64">
        <f ca="1">IF(COUNT(U12:U300)=0,"-",U1+(2*_xlfn.STDEV.P(U12:OFFSET(U12,$A$1-1,0))))</f>
        <v>0.57821059038344491</v>
      </c>
      <c r="W3" s="64">
        <f ca="1">IF(COUNT(W12:W300)=0,"-",W1+(2*_xlfn.STDEV.P(W12:OFFSET(W12,$A$1-1,0))))</f>
        <v>151.78319242332384</v>
      </c>
      <c r="Y3" s="64">
        <f ca="1">IF(COUNT(Y12:Y300)=0,"-",Y1+(2*_xlfn.STDEV.P(Y12:OFFSET(Y12,$A$1-1,0))))</f>
        <v>115.46367567318424</v>
      </c>
      <c r="AA3" s="64">
        <f ca="1">IF(COUNT(AA12:AA300)=0,"-",AA1+(2*_xlfn.STDEV.P(AA12:OFFSET(AA12,$A$1-1,0))))</f>
        <v>65.762524057655042</v>
      </c>
      <c r="AC3" s="64">
        <f ca="1">IF(COUNT(AC12:AC300)=0,"-",AC1+(2*_xlfn.STDEV.P(AC12:OFFSET(AC12,$A$1-1,0))))</f>
        <v>390.03673578284815</v>
      </c>
      <c r="AE3" s="64">
        <f ca="1">IF(COUNT(AE12:AE300)=0,"-",AE1+(2*_xlfn.STDEV.P(AE12:OFFSET(AE12,$A$1-1,0))))</f>
        <v>42.190369715527048</v>
      </c>
      <c r="AG3" s="64">
        <f ca="1">IF(COUNT(AG12:AG300)=0,"-",AG1+(2*_xlfn.STDEV.P(AG12:OFFSET(AG12,$A$1-1,0))))</f>
        <v>363.98348813209492</v>
      </c>
      <c r="AI3" s="64" t="str">
        <f ca="1">IF(COUNT(AI12:AI300)=0,"-",AI1+(2*_xlfn.STDEV.P(AI12:OFFSET(AI12,$A$1-1,0))))</f>
        <v>-</v>
      </c>
      <c r="AK3" s="64">
        <f ca="1">IF(COUNT(AK12:AK300)=0,"-",AK1+(2*_xlfn.STDEV.P(AK12:OFFSET(AK12,$A$1-1,0))))</f>
        <v>1640.7106461696958</v>
      </c>
      <c r="AM3" s="64" t="str">
        <f ca="1">IF(COUNT(AM12:AM300)=0,"-",AM1+(2*_xlfn.STDEV.P(AM12:OFFSET(AM12,$A$1-1,0))))</f>
        <v>-</v>
      </c>
      <c r="AO3" s="64">
        <f ca="1">IF(COUNT(AO12:AO300)=0,"-",AO1+(2*_xlfn.STDEV.P(AO12:OFFSET(AO12,$A$1-1,0))))</f>
        <v>1907.8888051457698</v>
      </c>
      <c r="AQ3" s="64">
        <f ca="1">IF(COUNT(AQ12:AQ300)=0,"-",AQ1+(2*_xlfn.STDEV.P(AQ12:OFFSET(AQ12,$A$1-1,0))))</f>
        <v>13120.119782230808</v>
      </c>
    </row>
    <row r="4" spans="1:43" x14ac:dyDescent="0.25">
      <c r="A4" s="331"/>
      <c r="C4" s="63" t="s">
        <v>283</v>
      </c>
      <c r="E4" s="66">
        <f ca="1">IF(COUNT(E12:E300)=0,"-",AVERAGEIFS(E12:E300, E12:E300, "&gt;="&amp;E2,E12:E300,"&lt;="&amp;E3))</f>
        <v>4417.5820016730704</v>
      </c>
      <c r="G4" s="66">
        <f ca="1">IF(COUNT(G12:G300)=0,"-",AVERAGEIFS(G12:G300, G12:G300, "&gt;="&amp;G2,G12:G300,"&lt;="&amp;G3))</f>
        <v>1472.5392016605124</v>
      </c>
      <c r="I4" s="66" t="str">
        <f>IF(COUNT(I12:I300)=0,"-",AVERAGEIFS(I12:I300, I12:I300, "&gt;="&amp;I2,I12:I300,"&lt;="&amp;I3))</f>
        <v>-</v>
      </c>
      <c r="K4" s="66">
        <f ca="1">IF(COUNT(K12:K300)=0,"-",AVERAGEIFS(K12:K300, K12:K300, "&gt;="&amp;K2,K12:K300,"&lt;="&amp;K3))</f>
        <v>110.95236179211719</v>
      </c>
      <c r="M4" s="66">
        <f ca="1">IF(COUNT(M12:M300)=0,"-",AVERAGEIFS(M12:M300, M12:M300, "&gt;="&amp;M2,M12:M300,"&lt;="&amp;M3))</f>
        <v>4488.2627670376605</v>
      </c>
      <c r="O4" s="66">
        <f ca="1">IF(COUNT(O12:O300)=0,"-",AVERAGEIFS(O12:O300, O12:O300, "&gt;="&amp;O2,O12:O300,"&lt;="&amp;O3))</f>
        <v>157.44489884427264</v>
      </c>
      <c r="Q4" s="66">
        <f ca="1">IF(COUNT(Q12:Q300)=0,"-",AVERAGEIFS(Q12:Q300, Q12:Q300, "&gt;="&amp;Q2,Q12:Q300,"&lt;="&amp;Q3))</f>
        <v>900.87180288158038</v>
      </c>
      <c r="S4" s="66">
        <f ca="1">IF(COUNT(S12:S300)=0,"-",AVERAGEIFS(S12:S300, S12:S300, "&gt;="&amp;S2,S12:S300,"&lt;="&amp;S3))</f>
        <v>32.84638656039364</v>
      </c>
      <c r="U4" s="66">
        <f ca="1">IF(COUNT(U12:U300)=0,"-",AVERAGEIFS(U12:U300, U12:U300, "&gt;="&amp;U2,U12:U300,"&lt;="&amp;U3))</f>
        <v>0.57821059038344491</v>
      </c>
      <c r="W4" s="66">
        <f ca="1">IF(COUNT(W12:W300)=0,"-",AVERAGEIFS(W12:W300, W12:W300, "&gt;="&amp;W2,W12:W300,"&lt;="&amp;W3))</f>
        <v>65.943493662670079</v>
      </c>
      <c r="Y4" s="66">
        <f ca="1">IF(COUNT(Y12:Y300)=0,"-",AVERAGEIFS(Y12:Y300, Y12:Y300, "&gt;="&amp;Y2,Y12:Y300,"&lt;="&amp;Y3))</f>
        <v>73.156987215894418</v>
      </c>
      <c r="AA4" s="66">
        <f ca="1">IF(COUNT(AA12:AA300)=0,"-",AVERAGEIFS(AA12:AA300, AA12:AA300, "&gt;="&amp;AA2,AA12:AA300,"&lt;="&amp;AA3))</f>
        <v>31.611125109614562</v>
      </c>
      <c r="AC4" s="66">
        <f ca="1">IF(COUNT(AC12:AC300)=0,"-",AVERAGEIFS(AC12:AC300, AC12:AC300, "&gt;="&amp;AC2,AC12:AC300,"&lt;="&amp;AC3))</f>
        <v>139.43749911121415</v>
      </c>
      <c r="AE4" s="66">
        <f ca="1">IF(COUNT(AE12:AE300)=0,"-",AVERAGEIFS(AE12:AE300, AE12:AE300, "&gt;="&amp;AE2,AE12:AE300,"&lt;="&amp;AE3))</f>
        <v>22.408560765756381</v>
      </c>
      <c r="AG4" s="66">
        <f ca="1">IF(COUNT(AG12:AG300)=0,"-",AVERAGEIFS(AG12:AG300, AG12:AG300, "&gt;="&amp;AG2,AG12:AG300,"&lt;="&amp;AG3))</f>
        <v>363.98348813209492</v>
      </c>
      <c r="AI4" s="66" t="str">
        <f>IF(COUNT(AI12:AI300)=0,"-",AVERAGEIFS(AI12:AI300, AI12:AI300, "&gt;="&amp;AI2,AI12:AI300,"&lt;="&amp;AI3))</f>
        <v>-</v>
      </c>
      <c r="AK4" s="66">
        <f ca="1">IF(COUNT(AK12:AK300)=0,"-",AVERAGEIFS(AK12:AK300, AK12:AK300, "&gt;="&amp;AK2,AK12:AK300,"&lt;="&amp;AK3))</f>
        <v>384.23164140373859</v>
      </c>
      <c r="AM4" s="66" t="str">
        <f>IF(COUNT(AM12:AM300)=0,"-",AVERAGEIFS(AM12:AM300, AM12:AM300, "&gt;="&amp;AM2,AM12:AM300,"&lt;="&amp;AM3))</f>
        <v>-</v>
      </c>
      <c r="AO4" s="66">
        <f ca="1">IF(COUNT(AO12:AO300)=0,"-",AVERAGEIFS(AO12:AO300, AO12:AO300, "&gt;="&amp;AO2,AO12:AO300,"&lt;="&amp;AO3))</f>
        <v>276.83553087008971</v>
      </c>
      <c r="AQ4" s="66">
        <f ca="1">IF(COUNT(AQ12:AQ300)=0,"-",AVERAGEIFS(AQ12:AQ300, AQ12:AQ300, "&gt;="&amp;AQ2,AQ12:AQ300,"&lt;="&amp;AQ3))</f>
        <v>5332.4406153973359</v>
      </c>
    </row>
    <row r="5" spans="1:43" x14ac:dyDescent="0.25">
      <c r="A5" s="331"/>
      <c r="C5" s="63" t="s">
        <v>284</v>
      </c>
      <c r="E5" s="75">
        <f ca="1">IF(COUNT(E12:E300)=0,"-",SUMIFS(D12:D300,E12:E300,"&gt;="&amp;E2,E12:E300,"&lt;="&amp;E3)/SUMIFS($B12:$B300,E12:E300,"&gt;="&amp;E2,E12:E300,"&lt;="&amp;E3))</f>
        <v>3991.2708420433328</v>
      </c>
      <c r="G5" s="67">
        <f ca="1">IF(COUNT(G12:G300)=0,"-",SUMIFS(F12:F300,G12:G300,"&gt;="&amp;G2,G12:G300,"&lt;="&amp;G3)/SUMIFS($B12:$B300,G12:G300,"&gt;="&amp;G2,G12:G300,"&lt;="&amp;G3))</f>
        <v>1108.2162552343702</v>
      </c>
      <c r="I5" s="67" t="str">
        <f>IF(COUNT(I12:I300)=0,"-",SUMIFS(H12:H300,I12:I300,"&gt;="&amp;I2,I12:I300,"&lt;="&amp;I3)/SUMIFS($B12:$B300,I12:I300,"&gt;="&amp;I2,I12:I300,"&lt;="&amp;I3))</f>
        <v>-</v>
      </c>
      <c r="K5" s="67">
        <f ca="1">IF(COUNT(K12:K300)=0,"-",SUMIFS(J12:J300,K12:K300,"&gt;="&amp;K2,K12:K300,"&lt;="&amp;K3)/SUMIFS($B12:$B300,K12:K300,"&gt;="&amp;K2,K12:K300,"&lt;="&amp;K3))</f>
        <v>67.356740197948156</v>
      </c>
      <c r="M5" s="67">
        <f ca="1">IF(COUNT(M12:M300)=0,"-",SUMIFS(L12:L300,M12:M300,"&gt;="&amp;M2,M12:M300,"&lt;="&amp;M3)/SUMIFS($B12:$B300,M12:M300,"&gt;="&amp;M2,M12:M300,"&lt;="&amp;M3))</f>
        <v>4170.3855797628985</v>
      </c>
      <c r="O5" s="67">
        <f ca="1">IF(COUNT(O12:O300)=0,"-",SUMIFS(N12:N300,O12:O300,"&gt;="&amp;O2,O12:O300,"&lt;="&amp;O3)/SUMIFS($B12:$B300,O12:O300,"&gt;="&amp;O2,O12:O300,"&lt;="&amp;O3))</f>
        <v>180.39531578858444</v>
      </c>
      <c r="Q5" s="67">
        <f ca="1">IF(COUNT(Q12:Q300)=0,"-",SUMIFS(P12:P300,Q12:Q300,"&gt;="&amp;Q2,Q12:Q300,"&lt;="&amp;Q3)/SUMIFS($B12:$B300,Q12:Q300,"&gt;="&amp;Q2,Q12:Q300,"&lt;="&amp;Q3))</f>
        <v>1155.7136389435584</v>
      </c>
      <c r="S5" s="67">
        <f ca="1">IF(COUNT(S12:S300)=0,"-",SUMIFS(R12:R300,S12:S300,"&gt;="&amp;S2,S12:S300,"&lt;="&amp;S3)/SUMIFS($B12:$B300,S12:S300,"&gt;="&amp;S2,S12:S300,"&lt;="&amp;S3))</f>
        <v>45.298682436499568</v>
      </c>
      <c r="U5" s="67">
        <f ca="1">IF(COUNT(U12:U300)=0,"-",SUMIFS(T12:T300,U12:U300,"&gt;="&amp;U2,U12:U300,"&lt;="&amp;U3)/SUMIFS($B12:$B300,U12:U300,"&gt;="&amp;U2,U12:U300,"&lt;="&amp;U3))</f>
        <v>0.57821059038344491</v>
      </c>
      <c r="W5" s="67">
        <f ca="1">IF(COUNT(W12:W300)=0,"-",SUMIFS(V12:V300,W12:W300,"&gt;="&amp;W2,W12:W300,"&lt;="&amp;W3)/SUMIFS($B12:$B300,W12:W300,"&gt;="&amp;W2,W12:W300,"&lt;="&amp;W3))</f>
        <v>44.49421985776091</v>
      </c>
      <c r="Y5" s="67">
        <f ca="1">IF(COUNT(Y12:Y300)=0,"-",SUMIFS(X12:X300,Y12:Y300,"&gt;="&amp;Y2,Y12:Y300,"&lt;="&amp;Y3)/SUMIFS($B12:$B300,Y12:Y300,"&gt;="&amp;Y2,Y12:Y300,"&lt;="&amp;Y3))</f>
        <v>85.695740866662547</v>
      </c>
      <c r="AA5" s="67">
        <f ca="1">IF(COUNT(AA12:AA300)=0,"-",SUMIFS(Z12:Z300,AA12:AA300,"&gt;="&amp;AA2,AA12:AA300,"&lt;="&amp;AA3)/SUMIFS($B12:$B300,AA12:AA300,"&gt;="&amp;AA2,AA12:AA300,"&lt;="&amp;AA3))</f>
        <v>41.693989091850192</v>
      </c>
      <c r="AC5" s="67">
        <f ca="1">IF(COUNT(AC12:AC300)=0,"-",SUMIFS(AB12:AB300,AC12:AC300,"&gt;="&amp;AC2,AC12:AC300,"&lt;="&amp;AC3)/SUMIFS($B12:$B300,AC12:AC300,"&gt;="&amp;AC2,AC12:AC300,"&lt;="&amp;AC3))</f>
        <v>39.264844733529166</v>
      </c>
      <c r="AE5" s="67">
        <f ca="1">IF(COUNT(AE12:AE300)=0,"-",SUMIFS(AD12:AD300,AE12:AE300,"&gt;="&amp;AE2,AE12:AE300,"&lt;="&amp;AE3)/SUMIFS($B12:$B300,AE12:AE300,"&gt;="&amp;AE2,AE12:AE300,"&lt;="&amp;AE3))</f>
        <v>26.558490852501329</v>
      </c>
      <c r="AG5" s="67">
        <f ca="1">IF(COUNT(AG12:AG300)=0,"-",SUMIFS(AF12:AF300,AG12:AG300,"&gt;="&amp;AG2,AG12:AG300,"&lt;="&amp;AG3)/SUMIFS($B12:$B300,AG12:AG300,"&gt;="&amp;AG2,AG12:AG300,"&lt;="&amp;AG3))</f>
        <v>363.98348813209492</v>
      </c>
      <c r="AI5" s="67" t="str">
        <f>IF(COUNT(AI12:AI300)=0,"-",SUMIFS(AH12:AH300,AI12:AI300,"&gt;="&amp;AI2,AI12:AI300,"&lt;="&amp;AI3)/SUMIFS($B12:$B300,AI12:AI300,"&gt;="&amp;AI2,AI12:AI300,"&lt;="&amp;AI3))</f>
        <v>-</v>
      </c>
      <c r="AK5" s="67">
        <f ca="1">IF(COUNT(AK12:AK300)=0,"-",SUMIFS(AJ12:AJ300,AK12:AK300,"&gt;="&amp;AK2,AK12:AK300,"&lt;="&amp;AK3)/SUMIFS($B12:$B300,AK12:AK300,"&gt;="&amp;AK2,AK12:AK300,"&lt;="&amp;AK3))</f>
        <v>381.18365222372591</v>
      </c>
      <c r="AM5" s="67" t="str">
        <f>IF(COUNT(AM12:AM300)=0,"-",SUMIFS(AL12:AL300,AM12:AM300,"&gt;="&amp;AM2,AM12:AM300,"&lt;="&amp;AM3)/SUMIFS($B12:$B300,AM12:AM300,"&gt;="&amp;AM2,AM12:AM300,"&lt;="&amp;AM3))</f>
        <v>-</v>
      </c>
      <c r="AO5" s="67">
        <f ca="1">IF(COUNT(AO12:AO300)=0,"-",SUMIFS(AN12:AN300,AO12:AO300,"&gt;="&amp;AO2,AO12:AO300,"&lt;="&amp;AO3)/SUMIFS($B12:$B300,AO12:AO300,"&gt;="&amp;AO2,AO12:AO300,"&lt;="&amp;AO3))</f>
        <v>999.54412303826268</v>
      </c>
      <c r="AQ5" s="67">
        <f ca="1">IF(COUNT(AQ12:AQ300)=0,"-",SUMIFS(AP12:AP300,AQ12:AQ300,"&gt;="&amp;AQ2,AQ12:AQ300,"&lt;="&amp;AQ3)/SUMIFS($B12:$B300,AQ12:AQ300,"&gt;="&amp;AQ2,AQ12:AQ300,"&lt;="&amp;AQ3))</f>
        <v>6488.9764271069307</v>
      </c>
    </row>
    <row r="6" spans="1:43" x14ac:dyDescent="0.25">
      <c r="A6" s="331"/>
      <c r="C6" s="63" t="s">
        <v>285</v>
      </c>
      <c r="E6" s="68">
        <f ca="1">IF(COUNT(E12:E300)=0,"-",SUMIFS(E12:E300, E12:E300, "&gt;="&amp;E2,E12:E300,"&lt;="&amp;E3)/($A$1-COUNTIF(E12:E300,"&lt;"&amp;E$2)-COUNTIF(E12:E300,"&gt;"&amp;E$3)))</f>
        <v>4207.2209539743535</v>
      </c>
      <c r="G6" s="68">
        <f ca="1">IF(COUNT(G12:G300)=0,"-",SUMIFS(G12:G300, G12:G300, "&gt;="&amp;G2,G12:G300,"&lt;="&amp;G3)/($A$1-COUNTIF(G12:G300,"&lt;"&amp;G$2)-COUNTIF(G12:G300,"&gt;"&amp;G$3)))</f>
        <v>1137.8712012831231</v>
      </c>
      <c r="I6" s="68" t="str">
        <f>IF(COUNT(I12:I300)=0,"-",SUMIFS(I12:I300, I12:I300, "&gt;="&amp;I2,I12:I300,"&lt;="&amp;I3)/($A$1-COUNTIF(I12:I300,"&lt;"&amp;I$2)-COUNTIF(I12:I300,"&gt;"&amp;I$3)))</f>
        <v>-</v>
      </c>
      <c r="K6" s="68">
        <f ca="1">IF(COUNT(K12:K300)=0,"-",SUMIFS(K12:K300, K12:K300, "&gt;="&amp;K2,K12:K300,"&lt;="&amp;K3)/($A$1-COUNTIF(K12:K300,"&lt;"&amp;K$2)-COUNTIF(K12:K300,"&gt;"&amp;K$3)))</f>
        <v>9.6480314601841037</v>
      </c>
      <c r="M6" s="68">
        <f ca="1">IF(COUNT(M12:M300)=0,"-",SUMIFS(M12:M300, M12:M300, "&gt;="&amp;M2,M12:M300,"&lt;="&amp;M3)/($A$1-COUNTIF(M12:M300,"&lt;"&amp;M$2)-COUNTIF(M12:M300,"&gt;"&amp;M$3)))</f>
        <v>1951.4185943642003</v>
      </c>
      <c r="O6" s="68">
        <f ca="1">IF(COUNT(O12:O300)=0,"-",SUMIFS(O12:O300, O12:O300, "&gt;="&amp;O2,O12:O300,"&lt;="&amp;O3)/($A$1-COUNTIF(O12:O300,"&lt;"&amp;O$2)-COUNTIF(O12:O300,"&gt;"&amp;O$3)))</f>
        <v>128.81855359985943</v>
      </c>
      <c r="Q6" s="68">
        <f ca="1">IF(COUNT(Q12:Q300)=0,"-",SUMIFS(Q12:Q300, Q12:Q300, "&gt;="&amp;Q2,Q12:Q300,"&lt;="&amp;Q3)/($A$1-COUNTIF(Q12:Q300,"&lt;"&amp;Q$2)-COUNTIF(Q12:Q300,"&gt;"&amp;Q$3)))</f>
        <v>857.97314560150505</v>
      </c>
      <c r="S6" s="68">
        <f ca="1">IF(COUNT(S12:S300)=0,"-",SUMIFS(S12:S300, S12:S300, "&gt;="&amp;S2,S12:S300,"&lt;="&amp;S3)/($A$1-COUNTIF(S12:S300,"&lt;"&amp;S$2)-COUNTIF(S12:S300,"&gt;"&amp;S$3)))</f>
        <v>17.916210851123804</v>
      </c>
      <c r="U6" s="68">
        <f ca="1">IF(COUNT(U12:U300)=0,"-",SUMIFS(U12:U300, U12:U300, "&gt;="&amp;U2,U12:U300,"&lt;="&amp;U3)/($A$1-COUNTIF(U12:U300,"&lt;"&amp;U$2)-COUNTIF(U12:U300,"&gt;"&amp;U$3)))</f>
        <v>2.5139590886236737E-2</v>
      </c>
      <c r="W6" s="68">
        <f ca="1">IF(COUNT(W12:W300)=0,"-",SUMIFS(W12:W300, W12:W300, "&gt;="&amp;W2,W12:W300,"&lt;="&amp;W3)/($A$1-COUNTIF(W12:W300,"&lt;"&amp;W$2)-COUNTIF(W12:W300,"&gt;"&amp;W$3)))</f>
        <v>11.468433680464361</v>
      </c>
      <c r="Y6" s="68">
        <f ca="1">IF(COUNT(Y12:Y300)=0,"-",SUMIFS(Y12:Y300, Y12:Y300, "&gt;="&amp;Y2,Y12:Y300,"&lt;="&amp;Y3)/($A$1-COUNTIF(Y12:Y300,"&lt;"&amp;Y$2)-COUNTIF(Y12:Y300,"&gt;"&amp;Y$3)))</f>
        <v>6.3614771492082101</v>
      </c>
      <c r="AA6" s="68">
        <f ca="1">IF(COUNT(AA12:AA300)=0,"-",SUMIFS(AA12:AA300, AA12:AA300, "&gt;="&amp;AA2,AA12:AA300,"&lt;="&amp;AA3)/($A$1-COUNTIF(AA12:AA300,"&lt;"&amp;AA$2)-COUNTIF(AA12:AA300,"&gt;"&amp;AA$3)))</f>
        <v>8.2463804633777116</v>
      </c>
      <c r="AC6" s="68">
        <f ca="1">IF(COUNT(AC12:AC300)=0,"-",SUMIFS(AC12:AC300, AC12:AC300, "&gt;="&amp;AC2,AC12:AC300,"&lt;="&amp;AC3)/($A$1-COUNTIF(AC12:AC300,"&lt;"&amp;AC$2)-COUNTIF(AC12:AC300,"&gt;"&amp;AC$3)))</f>
        <v>12.124999922714274</v>
      </c>
      <c r="AE6" s="68">
        <f ca="1">IF(COUNT(AE12:AE300)=0,"-",SUMIFS(AE12:AE300, AE12:AE300, "&gt;="&amp;AE2,AE12:AE300,"&lt;="&amp;AE3)/($A$1-COUNTIF(AE12:AE300,"&lt;"&amp;AE$2)-COUNTIF(AE12:AE300,"&gt;"&amp;AE$3)))</f>
        <v>1.94857050137012</v>
      </c>
      <c r="AG6" s="68">
        <f ca="1">IF(COUNT(AG12:AG300)=0,"-",SUMIFS(AG12:AG300, AG12:AG300, "&gt;="&amp;AG2,AG12:AG300,"&lt;="&amp;AG3)/($A$1-COUNTIF(AG12:AG300,"&lt;"&amp;AG$2)-COUNTIF(AG12:AG300,"&gt;"&amp;AG$3)))</f>
        <v>15.825369049221518</v>
      </c>
      <c r="AI6" s="68" t="str">
        <f>IF(COUNT(AI12:AI300)=0,"-",SUMIFS(AI12:AI300, AI12:AI300, "&gt;="&amp;AI2,AI12:AI300,"&lt;="&amp;AI3)/($A$1-COUNTIF(AI12:AI300,"&lt;"&amp;AI$2)-COUNTIF(AI12:AI300,"&gt;"&amp;AI$3)))</f>
        <v>-</v>
      </c>
      <c r="AK6" s="68">
        <f ca="1">IF(COUNT(AK12:AK300)=0,"-",SUMIFS(AK12:AK300, AK12:AK300, "&gt;="&amp;AK2,AK12:AK300,"&lt;="&amp;AK3)/($A$1-COUNTIF(AK12:AK300,"&lt;"&amp;AK$2)-COUNTIF(AK12:AK300,"&gt;"&amp;AK$3)))</f>
        <v>331.83641757595609</v>
      </c>
      <c r="AM6" s="68" t="str">
        <f>IF(COUNT(AM12:AM300)=0,"-",SUMIFS(AM12:AM300, AM12:AM300, "&gt;="&amp;AM2,AM12:AM300,"&lt;="&amp;AM3)/($A$1-COUNTIF(AM12:AM300,"&lt;"&amp;AM$2)-COUNTIF(AM12:AM300,"&gt;"&amp;AM$3)))</f>
        <v>-</v>
      </c>
      <c r="AO6" s="68">
        <f ca="1">IF(COUNT(AO12:AO300)=0,"-",SUMIFS(AO12:AO300, AO12:AO300, "&gt;="&amp;AO2,AO12:AO300,"&lt;="&amp;AO3)/($A$1-COUNTIF(AO12:AO300,"&lt;"&amp;AO$2)-COUNTIF(AO12:AO300,"&gt;"&amp;AO$3)))</f>
        <v>100.66746577094172</v>
      </c>
      <c r="AQ6" s="68">
        <f ca="1">IF(COUNT(AQ12:AQ300)=0,"-",SUMIFS(AQ12:AQ300, AQ12:AQ300, "&gt;="&amp;AQ2,AQ12:AQ300,"&lt;="&amp;AQ3)/($A$1-COUNTIF(AQ12:AQ300,"&lt;"&amp;AQ$2)-COUNTIF(AQ12:AQ300,"&gt;"&amp;AQ$3)))</f>
        <v>5090.056951061094</v>
      </c>
    </row>
    <row r="9" spans="1:43" x14ac:dyDescent="0.25">
      <c r="D9" t="s">
        <v>286</v>
      </c>
      <c r="E9" s="69"/>
      <c r="F9" t="s">
        <v>287</v>
      </c>
      <c r="G9" s="69"/>
      <c r="H9" t="s">
        <v>288</v>
      </c>
      <c r="I9" s="69"/>
      <c r="J9" t="s">
        <v>289</v>
      </c>
      <c r="K9" s="69"/>
      <c r="L9" t="s">
        <v>290</v>
      </c>
      <c r="M9" s="69"/>
      <c r="N9" t="s">
        <v>291</v>
      </c>
      <c r="O9" s="69"/>
      <c r="P9" t="s">
        <v>292</v>
      </c>
      <c r="Q9" s="69"/>
      <c r="R9" t="s">
        <v>293</v>
      </c>
      <c r="S9" s="69"/>
      <c r="T9" t="s">
        <v>294</v>
      </c>
      <c r="U9" s="69"/>
      <c r="V9" t="s">
        <v>295</v>
      </c>
      <c r="W9" s="69"/>
      <c r="X9" t="s">
        <v>296</v>
      </c>
      <c r="Y9" s="69"/>
      <c r="Z9" t="s">
        <v>297</v>
      </c>
      <c r="AA9" s="69"/>
      <c r="AB9" t="s">
        <v>298</v>
      </c>
      <c r="AC9" s="69"/>
      <c r="AD9" t="s">
        <v>299</v>
      </c>
      <c r="AE9" s="69"/>
      <c r="AF9" t="s">
        <v>300</v>
      </c>
      <c r="AG9" s="69"/>
      <c r="AH9" t="s">
        <v>301</v>
      </c>
      <c r="AI9" s="69"/>
      <c r="AJ9" t="s">
        <v>302</v>
      </c>
      <c r="AK9" s="69"/>
      <c r="AL9" t="s">
        <v>303</v>
      </c>
      <c r="AM9" s="69"/>
      <c r="AN9" t="s">
        <v>304</v>
      </c>
      <c r="AO9" s="69"/>
      <c r="AP9" t="s">
        <v>305</v>
      </c>
      <c r="AQ9" s="69"/>
    </row>
    <row r="10" spans="1:43" ht="72" x14ac:dyDescent="0.25">
      <c r="A10" s="70"/>
      <c r="B10" s="70"/>
      <c r="D10" s="70" t="s">
        <v>306</v>
      </c>
      <c r="E10" s="71" t="str">
        <f>D10&amp;"
per FTE"</f>
        <v>Total Occupancy
per FTE</v>
      </c>
      <c r="F10" s="70" t="s">
        <v>307</v>
      </c>
      <c r="G10" s="71" t="str">
        <f>F10&amp;"
per FTE"</f>
        <v>Direct Care Consultant 201
per FTE</v>
      </c>
      <c r="H10" s="70" t="s">
        <v>308</v>
      </c>
      <c r="I10" s="71" t="str">
        <f>H10&amp;"
per FTE"</f>
        <v>Temporary Help 202
per FTE</v>
      </c>
      <c r="J10" s="70" t="s">
        <v>309</v>
      </c>
      <c r="K10" s="71" t="str">
        <f>J10&amp;"
per FTE"</f>
        <v>Clients and Caregivers Reimb./Stipends 203
per FTE</v>
      </c>
      <c r="L10" s="70" t="s">
        <v>310</v>
      </c>
      <c r="M10" s="71" t="str">
        <f>L10&amp;"
per FTE"</f>
        <v>Subcontracted Direct Care 206
per FTE</v>
      </c>
      <c r="N10" s="70" t="s">
        <v>311</v>
      </c>
      <c r="O10" s="71" t="str">
        <f>N10&amp;"
per FTE"</f>
        <v>Staff Training 204
per FTE</v>
      </c>
      <c r="P10" s="70" t="s">
        <v>312</v>
      </c>
      <c r="Q10" s="71" t="str">
        <f>P10&amp;"
per FTE"</f>
        <v>Staff Mileage / Travel 205
per FTE</v>
      </c>
      <c r="R10" s="70" t="s">
        <v>313</v>
      </c>
      <c r="S10" s="71" t="str">
        <f>R10&amp;"
per FTE"</f>
        <v>Meals 207
per FTE</v>
      </c>
      <c r="T10" s="70" t="s">
        <v>314</v>
      </c>
      <c r="U10" s="71" t="str">
        <f>T10&amp;"
per FTE"</f>
        <v>Client Transportation 208
per FTE</v>
      </c>
      <c r="V10" s="70" t="s">
        <v>315</v>
      </c>
      <c r="W10" s="71" t="str">
        <f>V10&amp;"
per FTE"</f>
        <v>Vehicle Expenses 208
per FTE</v>
      </c>
      <c r="X10" s="70" t="s">
        <v>316</v>
      </c>
      <c r="Y10" s="71" t="str">
        <f>X10&amp;"
per FTE"</f>
        <v>Vehicle Depreciation 208
per FTE</v>
      </c>
      <c r="Z10" s="70" t="s">
        <v>317</v>
      </c>
      <c r="AA10" s="71" t="str">
        <f>Z10&amp;"
per FTE"</f>
        <v>Incidental Medical /Medicine/Pharmacy 209
per FTE</v>
      </c>
      <c r="AB10" s="70" t="s">
        <v>318</v>
      </c>
      <c r="AC10" s="71" t="str">
        <f>AB10&amp;"
per FTE"</f>
        <v>Client Personal Allowances 211
per FTE</v>
      </c>
      <c r="AD10" s="70" t="s">
        <v>319</v>
      </c>
      <c r="AE10" s="71" t="str">
        <f>AD10&amp;"
per FTE"</f>
        <v>Provision Material Goods/Svs./Benefits 212
per FTE</v>
      </c>
      <c r="AF10" s="70" t="s">
        <v>320</v>
      </c>
      <c r="AG10" s="71" t="str">
        <f>AF10&amp;"
per FTE"</f>
        <v>Direct Client Wages 214
per FTE</v>
      </c>
      <c r="AH10" s="70" t="s">
        <v>321</v>
      </c>
      <c r="AI10" s="71" t="str">
        <f>AH10&amp;"
per FTE"</f>
        <v>Other Commercial Prod. &amp; Svs. 214
per FTE</v>
      </c>
      <c r="AJ10" s="70" t="s">
        <v>322</v>
      </c>
      <c r="AK10" s="71" t="str">
        <f>AJ10&amp;"
per FTE"</f>
        <v>Program Supplies &amp; Materials 215
per FTE</v>
      </c>
      <c r="AL10" s="70" t="s">
        <v>323</v>
      </c>
      <c r="AM10" s="71" t="str">
        <f>AL10&amp;"
per FTE"</f>
        <v>Non Charitable Expenses
per FTE</v>
      </c>
      <c r="AN10" s="70" t="s">
        <v>324</v>
      </c>
      <c r="AO10" s="71" t="str">
        <f>AN10&amp;"
per FTE"</f>
        <v>Other Expense
per FTE</v>
      </c>
      <c r="AP10" s="70" t="s">
        <v>325</v>
      </c>
      <c r="AQ10" s="71" t="str">
        <f>AP10&amp;"
per FTE"</f>
        <v>Total Other Program Expense
per FTE</v>
      </c>
    </row>
    <row r="11" spans="1:43" x14ac:dyDescent="0.25">
      <c r="A11" t="s">
        <v>326</v>
      </c>
      <c r="B11" t="s">
        <v>327</v>
      </c>
      <c r="D11" t="s">
        <v>328</v>
      </c>
      <c r="E11" s="69"/>
      <c r="F11" t="s">
        <v>328</v>
      </c>
      <c r="G11" s="69"/>
      <c r="H11" t="s">
        <v>328</v>
      </c>
      <c r="I11" s="69"/>
      <c r="J11" t="s">
        <v>328</v>
      </c>
      <c r="K11" s="69"/>
      <c r="L11" t="s">
        <v>328</v>
      </c>
      <c r="M11" s="69"/>
      <c r="N11" t="s">
        <v>328</v>
      </c>
      <c r="O11" s="69"/>
      <c r="P11" t="s">
        <v>328</v>
      </c>
      <c r="Q11" s="69"/>
      <c r="R11" t="s">
        <v>328</v>
      </c>
      <c r="S11" s="69"/>
      <c r="T11" t="s">
        <v>328</v>
      </c>
      <c r="U11" s="69"/>
      <c r="V11" t="s">
        <v>328</v>
      </c>
      <c r="W11" s="69"/>
      <c r="X11" t="s">
        <v>328</v>
      </c>
      <c r="Y11" s="69"/>
      <c r="Z11" t="s">
        <v>328</v>
      </c>
      <c r="AA11" s="69"/>
      <c r="AB11" t="s">
        <v>328</v>
      </c>
      <c r="AC11" s="69"/>
      <c r="AD11" t="s">
        <v>328</v>
      </c>
      <c r="AE11" s="69"/>
      <c r="AF11" t="s">
        <v>328</v>
      </c>
      <c r="AG11" s="69"/>
      <c r="AH11" t="s">
        <v>328</v>
      </c>
      <c r="AI11" s="69"/>
      <c r="AJ11" t="s">
        <v>328</v>
      </c>
      <c r="AK11" s="69"/>
      <c r="AL11" t="s">
        <v>328</v>
      </c>
      <c r="AM11" s="69"/>
      <c r="AN11" t="s">
        <v>328</v>
      </c>
      <c r="AO11" s="69"/>
      <c r="AP11" t="s">
        <v>328</v>
      </c>
      <c r="AQ11" s="69"/>
    </row>
    <row r="12" spans="1:43" x14ac:dyDescent="0.25">
      <c r="A12" t="s">
        <v>329</v>
      </c>
      <c r="B12">
        <v>62.97</v>
      </c>
      <c r="D12" s="73">
        <v>378579</v>
      </c>
      <c r="E12" s="74">
        <f>IF(OR($B12=0,D12=0),"",D12/$B12)</f>
        <v>6012.0533587422588</v>
      </c>
      <c r="F12" s="73">
        <v>6100</v>
      </c>
      <c r="G12" s="74">
        <f>IF(OR($B12=0,F12=0),"",F12/$B12)</f>
        <v>96.871526123550893</v>
      </c>
      <c r="H12" s="73"/>
      <c r="I12" s="74" t="str">
        <f>IF(OR($B12=0,H12=0),"",H12/$B12)</f>
        <v/>
      </c>
      <c r="J12" s="73"/>
      <c r="K12" s="74" t="str">
        <f>IF(OR($B12=0,J12=0),"",J12/$B12)</f>
        <v/>
      </c>
      <c r="L12" s="73">
        <v>102908</v>
      </c>
      <c r="M12" s="74">
        <f>IF(OR($B12=0,L12=0),"",L12/$B12)</f>
        <v>1634.2385262823568</v>
      </c>
      <c r="N12" s="73">
        <v>15566</v>
      </c>
      <c r="O12" s="74">
        <f>IF(OR($B12=0,N12=0),"",N12/$B12)</f>
        <v>247.19707797363824</v>
      </c>
      <c r="P12" s="73">
        <v>87005</v>
      </c>
      <c r="Q12" s="74">
        <f>IF(OR($B12=0,P12=0),"",P12/$B12)</f>
        <v>1381.6896935048435</v>
      </c>
      <c r="R12" s="73">
        <v>6780</v>
      </c>
      <c r="S12" s="74">
        <f>IF(OR($B12=0,R12=0),"",R12/$B12)</f>
        <v>107.67031919961887</v>
      </c>
      <c r="T12" s="73"/>
      <c r="U12" s="74" t="str">
        <f>IF(OR($B12=0,T12=0),"",T12/$B12)</f>
        <v/>
      </c>
      <c r="V12" s="73"/>
      <c r="W12" s="74" t="str">
        <f>IF(OR($B12=0,V12=0),"",V12/$B12)</f>
        <v/>
      </c>
      <c r="X12" s="73"/>
      <c r="Y12" s="74" t="str">
        <f>IF(OR($B12=0,X12=0),"",X12/$B12)</f>
        <v/>
      </c>
      <c r="Z12" s="73"/>
      <c r="AA12" s="74" t="str">
        <f>IF(OR($B12=0,Z12=0),"",Z12/$B12)</f>
        <v/>
      </c>
      <c r="AB12" s="73"/>
      <c r="AC12" s="74" t="str">
        <f>IF(OR($B12=0,AB12=0),"",AB12/$B12)</f>
        <v/>
      </c>
      <c r="AD12" s="73"/>
      <c r="AE12" s="74" t="str">
        <f>IF(OR($B12=0,AD12=0),"",AD12/$B12)</f>
        <v/>
      </c>
      <c r="AF12" s="73"/>
      <c r="AG12" s="74" t="str">
        <f>IF(OR($B12=0,AF12=0),"",AF12/$B12)</f>
        <v/>
      </c>
      <c r="AH12" s="73"/>
      <c r="AI12" s="74" t="str">
        <f>IF(OR($B12=0,AH12=0),"",AH12/$B12)</f>
        <v/>
      </c>
      <c r="AJ12" s="73">
        <v>164727</v>
      </c>
      <c r="AK12" s="74">
        <f>IF(OR($B12=0,AJ12=0),"",AJ12/$B12)</f>
        <v>2615.9599809433062</v>
      </c>
      <c r="AL12" s="73"/>
      <c r="AM12" s="74" t="str">
        <f>IF(OR($B12=0,AL12=0),"",AL12/$B12)</f>
        <v/>
      </c>
      <c r="AN12" s="73"/>
      <c r="AO12" s="74" t="str">
        <f>IF(OR($B12=0,AN12=0),"",AN12/$B12)</f>
        <v/>
      </c>
      <c r="AP12" s="73">
        <v>383086</v>
      </c>
      <c r="AQ12" s="74">
        <f>IF(OR($B12=0,AP12=0),"",AP12/$B12)</f>
        <v>6083.6271240273145</v>
      </c>
    </row>
    <row r="13" spans="1:43" x14ac:dyDescent="0.25">
      <c r="A13" t="s">
        <v>330</v>
      </c>
      <c r="B13">
        <v>18.7</v>
      </c>
      <c r="D13" s="73">
        <v>239229</v>
      </c>
      <c r="E13" s="74">
        <f t="shared" ref="E13:G76" si="0">IF(OR($B13=0,D13=0),"",D13/$B13)</f>
        <v>12792.994652406418</v>
      </c>
      <c r="F13" s="73">
        <v>7642</v>
      </c>
      <c r="G13" s="74">
        <f t="shared" si="0"/>
        <v>408.6631016042781</v>
      </c>
      <c r="H13" s="73"/>
      <c r="I13" s="74" t="str">
        <f t="shared" ref="I13:I76" si="1">IF(OR($B13=0,H13=0),"",H13/$B13)</f>
        <v/>
      </c>
      <c r="J13" s="73"/>
      <c r="K13" s="74" t="str">
        <f t="shared" ref="K13:K76" si="2">IF(OR($B13=0,J13=0),"",J13/$B13)</f>
        <v/>
      </c>
      <c r="L13" s="73">
        <v>119977</v>
      </c>
      <c r="M13" s="74">
        <f t="shared" ref="M13:M76" si="3">IF(OR($B13=0,L13=0),"",L13/$B13)</f>
        <v>6415.8823529411766</v>
      </c>
      <c r="N13" s="73">
        <v>96</v>
      </c>
      <c r="O13" s="74">
        <f t="shared" ref="O13:O76" si="4">IF(OR($B13=0,N13=0),"",N13/$B13)</f>
        <v>5.1336898395721926</v>
      </c>
      <c r="P13" s="73">
        <v>11008</v>
      </c>
      <c r="Q13" s="74">
        <f t="shared" ref="Q13:Q76" si="5">IF(OR($B13=0,P13=0),"",P13/$B13)</f>
        <v>588.66310160427815</v>
      </c>
      <c r="R13" s="73"/>
      <c r="S13" s="74" t="str">
        <f t="shared" ref="S13:S76" si="6">IF(OR($B13=0,R13=0),"",R13/$B13)</f>
        <v/>
      </c>
      <c r="T13" s="73"/>
      <c r="U13" s="74" t="str">
        <f t="shared" ref="U13:U76" si="7">IF(OR($B13=0,T13=0),"",T13/$B13)</f>
        <v/>
      </c>
      <c r="V13" s="73"/>
      <c r="W13" s="74" t="str">
        <f t="shared" ref="W13:W76" si="8">IF(OR($B13=0,V13=0),"",V13/$B13)</f>
        <v/>
      </c>
      <c r="X13" s="73"/>
      <c r="Y13" s="74" t="str">
        <f t="shared" ref="Y13:Y76" si="9">IF(OR($B13=0,X13=0),"",X13/$B13)</f>
        <v/>
      </c>
      <c r="Z13" s="73"/>
      <c r="AA13" s="74" t="str">
        <f t="shared" ref="AA13:AA76" si="10">IF(OR($B13=0,Z13=0),"",Z13/$B13)</f>
        <v/>
      </c>
      <c r="AB13" s="73"/>
      <c r="AC13" s="74" t="str">
        <f t="shared" ref="AC13:AC76" si="11">IF(OR($B13=0,AB13=0),"",AB13/$B13)</f>
        <v/>
      </c>
      <c r="AD13" s="73">
        <v>604</v>
      </c>
      <c r="AE13" s="74">
        <f t="shared" ref="AE13:AE76" si="12">IF(OR($B13=0,AD13=0),"",AD13/$B13)</f>
        <v>32.299465240641716</v>
      </c>
      <c r="AF13" s="73"/>
      <c r="AG13" s="74" t="str">
        <f t="shared" ref="AG13:AG76" si="13">IF(OR($B13=0,AF13=0),"",AF13/$B13)</f>
        <v/>
      </c>
      <c r="AH13" s="73"/>
      <c r="AI13" s="74" t="str">
        <f t="shared" ref="AI13:AI76" si="14">IF(OR($B13=0,AH13=0),"",AH13/$B13)</f>
        <v/>
      </c>
      <c r="AJ13" s="73">
        <v>22633</v>
      </c>
      <c r="AK13" s="74">
        <f t="shared" ref="AK13:AK76" si="15">IF(OR($B13=0,AJ13=0),"",AJ13/$B13)</f>
        <v>1210.3208556149732</v>
      </c>
      <c r="AL13" s="73"/>
      <c r="AM13" s="74" t="str">
        <f t="shared" ref="AM13:AM76" si="16">IF(OR($B13=0,AL13=0),"",AL13/$B13)</f>
        <v/>
      </c>
      <c r="AN13" s="73"/>
      <c r="AO13" s="74" t="str">
        <f t="shared" ref="AO13:AO76" si="17">IF(OR($B13=0,AN13=0),"",AN13/$B13)</f>
        <v/>
      </c>
      <c r="AP13" s="73">
        <v>161960</v>
      </c>
      <c r="AQ13" s="74">
        <f t="shared" ref="AQ13:AQ76" si="18">IF(OR($B13=0,AP13=0),"",AP13/$B13)</f>
        <v>8660.9625668449207</v>
      </c>
    </row>
    <row r="14" spans="1:43" x14ac:dyDescent="0.25">
      <c r="A14" t="s">
        <v>331</v>
      </c>
      <c r="B14">
        <v>37.89</v>
      </c>
      <c r="D14" s="73">
        <v>278742</v>
      </c>
      <c r="E14" s="74">
        <f t="shared" si="0"/>
        <v>7356.6112430720505</v>
      </c>
      <c r="F14" s="73"/>
      <c r="G14" s="74" t="str">
        <f t="shared" si="0"/>
        <v/>
      </c>
      <c r="H14" s="73"/>
      <c r="I14" s="74" t="str">
        <f t="shared" si="1"/>
        <v/>
      </c>
      <c r="J14" s="73"/>
      <c r="K14" s="74" t="str">
        <f t="shared" si="2"/>
        <v/>
      </c>
      <c r="L14" s="73">
        <v>191429</v>
      </c>
      <c r="M14" s="74">
        <f t="shared" si="3"/>
        <v>5052.2301398785958</v>
      </c>
      <c r="N14" s="73">
        <v>4325</v>
      </c>
      <c r="O14" s="74">
        <f t="shared" si="4"/>
        <v>114.14621272103457</v>
      </c>
      <c r="P14" s="73">
        <v>20298</v>
      </c>
      <c r="Q14" s="74">
        <f t="shared" si="5"/>
        <v>535.70863024544735</v>
      </c>
      <c r="R14" s="73">
        <v>1106</v>
      </c>
      <c r="S14" s="74">
        <f t="shared" si="6"/>
        <v>29.189759831089997</v>
      </c>
      <c r="T14" s="73"/>
      <c r="U14" s="74" t="str">
        <f t="shared" si="7"/>
        <v/>
      </c>
      <c r="V14" s="73"/>
      <c r="W14" s="74" t="str">
        <f t="shared" si="8"/>
        <v/>
      </c>
      <c r="X14" s="73"/>
      <c r="Y14" s="74" t="str">
        <f t="shared" si="9"/>
        <v/>
      </c>
      <c r="Z14" s="73"/>
      <c r="AA14" s="74" t="str">
        <f t="shared" si="10"/>
        <v/>
      </c>
      <c r="AB14" s="73"/>
      <c r="AC14" s="74" t="str">
        <f t="shared" si="11"/>
        <v/>
      </c>
      <c r="AD14" s="73"/>
      <c r="AE14" s="74" t="str">
        <f t="shared" si="12"/>
        <v/>
      </c>
      <c r="AF14" s="73"/>
      <c r="AG14" s="74" t="str">
        <f t="shared" si="13"/>
        <v/>
      </c>
      <c r="AH14" s="73"/>
      <c r="AI14" s="74" t="str">
        <f t="shared" si="14"/>
        <v/>
      </c>
      <c r="AJ14" s="73">
        <v>8571</v>
      </c>
      <c r="AK14" s="74">
        <f t="shared" si="15"/>
        <v>226.20744259699129</v>
      </c>
      <c r="AL14" s="73"/>
      <c r="AM14" s="74" t="str">
        <f t="shared" si="16"/>
        <v/>
      </c>
      <c r="AN14" s="73"/>
      <c r="AO14" s="74" t="str">
        <f t="shared" si="17"/>
        <v/>
      </c>
      <c r="AP14" s="73">
        <v>225729</v>
      </c>
      <c r="AQ14" s="74">
        <f t="shared" si="18"/>
        <v>5957.4821852731593</v>
      </c>
    </row>
    <row r="15" spans="1:43" x14ac:dyDescent="0.25">
      <c r="A15" t="s">
        <v>332</v>
      </c>
      <c r="B15">
        <v>12.6884711538462</v>
      </c>
      <c r="D15" s="73">
        <v>87877</v>
      </c>
      <c r="E15" s="74">
        <f t="shared" si="0"/>
        <v>6925.7358853168244</v>
      </c>
      <c r="F15" s="73">
        <v>47129</v>
      </c>
      <c r="G15" s="74">
        <f t="shared" si="0"/>
        <v>3714.3166760255426</v>
      </c>
      <c r="H15" s="73"/>
      <c r="I15" s="74" t="str">
        <f t="shared" si="1"/>
        <v/>
      </c>
      <c r="J15" s="73">
        <v>2212</v>
      </c>
      <c r="K15" s="74">
        <f t="shared" si="2"/>
        <v>174.33148353176389</v>
      </c>
      <c r="L15" s="73"/>
      <c r="M15" s="74" t="str">
        <f t="shared" si="3"/>
        <v/>
      </c>
      <c r="N15" s="73">
        <v>2222</v>
      </c>
      <c r="O15" s="74">
        <f t="shared" si="4"/>
        <v>175.11960054592197</v>
      </c>
      <c r="P15" s="73">
        <v>17779</v>
      </c>
      <c r="Q15" s="74">
        <f t="shared" si="5"/>
        <v>1401.1932394716232</v>
      </c>
      <c r="R15" s="73"/>
      <c r="S15" s="74" t="str">
        <f t="shared" si="6"/>
        <v/>
      </c>
      <c r="T15" s="73"/>
      <c r="U15" s="74" t="str">
        <f t="shared" si="7"/>
        <v/>
      </c>
      <c r="V15" s="73"/>
      <c r="W15" s="74" t="str">
        <f t="shared" si="8"/>
        <v/>
      </c>
      <c r="X15" s="73"/>
      <c r="Y15" s="74" t="str">
        <f t="shared" si="9"/>
        <v/>
      </c>
      <c r="Z15" s="73"/>
      <c r="AA15" s="74" t="str">
        <f t="shared" si="10"/>
        <v/>
      </c>
      <c r="AB15" s="73"/>
      <c r="AC15" s="74" t="str">
        <f t="shared" si="11"/>
        <v/>
      </c>
      <c r="AD15" s="73"/>
      <c r="AE15" s="74" t="str">
        <f t="shared" si="12"/>
        <v/>
      </c>
      <c r="AF15" s="73"/>
      <c r="AG15" s="74" t="str">
        <f t="shared" si="13"/>
        <v/>
      </c>
      <c r="AH15" s="73"/>
      <c r="AI15" s="74" t="str">
        <f t="shared" si="14"/>
        <v/>
      </c>
      <c r="AJ15" s="73">
        <v>3439</v>
      </c>
      <c r="AK15" s="74">
        <f t="shared" si="15"/>
        <v>271.0334411689584</v>
      </c>
      <c r="AL15" s="73"/>
      <c r="AM15" s="74" t="str">
        <f t="shared" si="16"/>
        <v/>
      </c>
      <c r="AN15" s="73"/>
      <c r="AO15" s="74" t="str">
        <f t="shared" si="17"/>
        <v/>
      </c>
      <c r="AP15" s="73">
        <v>72781</v>
      </c>
      <c r="AQ15" s="74">
        <f t="shared" si="18"/>
        <v>5735.9944407438106</v>
      </c>
    </row>
    <row r="16" spans="1:43" x14ac:dyDescent="0.25">
      <c r="A16" t="s">
        <v>333</v>
      </c>
      <c r="B16">
        <v>160.69560000000001</v>
      </c>
      <c r="D16" s="73">
        <v>2152931</v>
      </c>
      <c r="E16" s="74">
        <f t="shared" si="0"/>
        <v>13397.57280224225</v>
      </c>
      <c r="F16" s="73">
        <v>221729</v>
      </c>
      <c r="G16" s="74">
        <f t="shared" si="0"/>
        <v>1379.8075367340487</v>
      </c>
      <c r="H16" s="73"/>
      <c r="I16" s="74" t="str">
        <f t="shared" si="1"/>
        <v/>
      </c>
      <c r="J16" s="73"/>
      <c r="K16" s="74" t="str">
        <f t="shared" si="2"/>
        <v/>
      </c>
      <c r="L16" s="73">
        <v>1046941</v>
      </c>
      <c r="M16" s="74">
        <f t="shared" si="3"/>
        <v>6515.0570395206832</v>
      </c>
      <c r="N16" s="73">
        <v>35405</v>
      </c>
      <c r="O16" s="74">
        <f t="shared" si="4"/>
        <v>220.32339404439199</v>
      </c>
      <c r="P16" s="73">
        <v>201213</v>
      </c>
      <c r="Q16" s="74">
        <f t="shared" si="5"/>
        <v>1252.1375818628512</v>
      </c>
      <c r="R16" s="73">
        <v>1951</v>
      </c>
      <c r="S16" s="74">
        <f t="shared" si="6"/>
        <v>12.140967145335653</v>
      </c>
      <c r="T16" s="73"/>
      <c r="U16" s="74" t="str">
        <f t="shared" si="7"/>
        <v/>
      </c>
      <c r="V16" s="73"/>
      <c r="W16" s="74" t="str">
        <f t="shared" si="8"/>
        <v/>
      </c>
      <c r="X16" s="73"/>
      <c r="Y16" s="74" t="str">
        <f t="shared" si="9"/>
        <v/>
      </c>
      <c r="Z16" s="73">
        <v>8238</v>
      </c>
      <c r="AA16" s="74">
        <f t="shared" si="10"/>
        <v>51.264627033969809</v>
      </c>
      <c r="AB16" s="73"/>
      <c r="AC16" s="74" t="str">
        <f t="shared" si="11"/>
        <v/>
      </c>
      <c r="AD16" s="73"/>
      <c r="AE16" s="74" t="str">
        <f t="shared" si="12"/>
        <v/>
      </c>
      <c r="AF16" s="73"/>
      <c r="AG16" s="74" t="str">
        <f t="shared" si="13"/>
        <v/>
      </c>
      <c r="AH16" s="73"/>
      <c r="AI16" s="74" t="str">
        <f t="shared" si="14"/>
        <v/>
      </c>
      <c r="AJ16" s="73">
        <v>48980</v>
      </c>
      <c r="AK16" s="74">
        <f t="shared" si="15"/>
        <v>304.79988251078436</v>
      </c>
      <c r="AL16" s="73"/>
      <c r="AM16" s="74" t="str">
        <f t="shared" si="16"/>
        <v/>
      </c>
      <c r="AN16" s="73"/>
      <c r="AO16" s="74" t="str">
        <f t="shared" si="17"/>
        <v/>
      </c>
      <c r="AP16" s="73">
        <v>1564457</v>
      </c>
      <c r="AQ16" s="74">
        <f t="shared" si="18"/>
        <v>9735.531028852065</v>
      </c>
    </row>
    <row r="17" spans="1:43" x14ac:dyDescent="0.25">
      <c r="A17" t="s">
        <v>334</v>
      </c>
      <c r="B17">
        <v>436.04</v>
      </c>
      <c r="D17" s="73">
        <v>1422063</v>
      </c>
      <c r="E17" s="74">
        <f t="shared" si="0"/>
        <v>3261.3131822768551</v>
      </c>
      <c r="F17" s="73">
        <v>97470</v>
      </c>
      <c r="G17" s="74">
        <f t="shared" si="0"/>
        <v>223.53453811576918</v>
      </c>
      <c r="H17" s="73"/>
      <c r="I17" s="74" t="str">
        <f t="shared" si="1"/>
        <v/>
      </c>
      <c r="J17" s="73"/>
      <c r="K17" s="74" t="str">
        <f t="shared" si="2"/>
        <v/>
      </c>
      <c r="L17" s="73">
        <v>1481775</v>
      </c>
      <c r="M17" s="74">
        <f t="shared" si="3"/>
        <v>3398.2547472708925</v>
      </c>
      <c r="N17" s="73">
        <v>86064</v>
      </c>
      <c r="O17" s="74">
        <f t="shared" si="4"/>
        <v>197.37638748738647</v>
      </c>
      <c r="P17" s="73">
        <v>532428</v>
      </c>
      <c r="Q17" s="74">
        <f t="shared" si="5"/>
        <v>1221.0531143931748</v>
      </c>
      <c r="R17" s="73">
        <v>27326</v>
      </c>
      <c r="S17" s="74">
        <f t="shared" si="6"/>
        <v>62.668562517200257</v>
      </c>
      <c r="T17" s="73"/>
      <c r="U17" s="74" t="str">
        <f t="shared" si="7"/>
        <v/>
      </c>
      <c r="V17" s="73"/>
      <c r="W17" s="74" t="str">
        <f t="shared" si="8"/>
        <v/>
      </c>
      <c r="X17" s="73"/>
      <c r="Y17" s="74" t="str">
        <f t="shared" si="9"/>
        <v/>
      </c>
      <c r="Z17" s="73"/>
      <c r="AA17" s="74" t="str">
        <f t="shared" si="10"/>
        <v/>
      </c>
      <c r="AB17" s="73"/>
      <c r="AC17" s="74" t="str">
        <f t="shared" si="11"/>
        <v/>
      </c>
      <c r="AD17" s="73"/>
      <c r="AE17" s="74" t="str">
        <f t="shared" si="12"/>
        <v/>
      </c>
      <c r="AF17" s="73"/>
      <c r="AG17" s="74" t="str">
        <f t="shared" si="13"/>
        <v/>
      </c>
      <c r="AH17" s="73"/>
      <c r="AI17" s="74" t="str">
        <f t="shared" si="14"/>
        <v/>
      </c>
      <c r="AJ17" s="73">
        <v>215289</v>
      </c>
      <c r="AK17" s="74">
        <f t="shared" si="15"/>
        <v>493.73681313640947</v>
      </c>
      <c r="AL17" s="73"/>
      <c r="AM17" s="74" t="str">
        <f t="shared" si="16"/>
        <v/>
      </c>
      <c r="AN17" s="73">
        <v>513911</v>
      </c>
      <c r="AO17" s="74">
        <f t="shared" si="17"/>
        <v>1178.5868268966149</v>
      </c>
      <c r="AP17" s="73">
        <v>2954263</v>
      </c>
      <c r="AQ17" s="74">
        <f t="shared" si="18"/>
        <v>6775.2109898174476</v>
      </c>
    </row>
    <row r="18" spans="1:43" x14ac:dyDescent="0.25">
      <c r="A18" t="s">
        <v>335</v>
      </c>
      <c r="B18">
        <v>13.91</v>
      </c>
      <c r="D18" s="73">
        <v>22504</v>
      </c>
      <c r="E18" s="74">
        <f t="shared" si="0"/>
        <v>1617.8289000718908</v>
      </c>
      <c r="F18" s="73">
        <v>10827</v>
      </c>
      <c r="G18" s="74">
        <f t="shared" si="0"/>
        <v>778.36089144500363</v>
      </c>
      <c r="H18" s="73"/>
      <c r="I18" s="74" t="str">
        <f t="shared" si="1"/>
        <v/>
      </c>
      <c r="J18" s="73"/>
      <c r="K18" s="74" t="str">
        <f t="shared" si="2"/>
        <v/>
      </c>
      <c r="L18" s="73">
        <v>45876</v>
      </c>
      <c r="M18" s="74">
        <f t="shared" si="3"/>
        <v>3298.0589503953988</v>
      </c>
      <c r="N18" s="73">
        <v>1296</v>
      </c>
      <c r="O18" s="74">
        <f t="shared" si="4"/>
        <v>93.170381020848311</v>
      </c>
      <c r="P18" s="73">
        <v>2715</v>
      </c>
      <c r="Q18" s="74">
        <f t="shared" si="5"/>
        <v>195.18332135154566</v>
      </c>
      <c r="R18" s="73">
        <v>171</v>
      </c>
      <c r="S18" s="74">
        <f t="shared" si="6"/>
        <v>12.29331416247304</v>
      </c>
      <c r="T18" s="73"/>
      <c r="U18" s="74" t="str">
        <f t="shared" si="7"/>
        <v/>
      </c>
      <c r="V18" s="73"/>
      <c r="W18" s="74" t="str">
        <f t="shared" si="8"/>
        <v/>
      </c>
      <c r="X18" s="73"/>
      <c r="Y18" s="74" t="str">
        <f t="shared" si="9"/>
        <v/>
      </c>
      <c r="Z18" s="73"/>
      <c r="AA18" s="74" t="str">
        <f t="shared" si="10"/>
        <v/>
      </c>
      <c r="AB18" s="73"/>
      <c r="AC18" s="74" t="str">
        <f t="shared" si="11"/>
        <v/>
      </c>
      <c r="AD18" s="73"/>
      <c r="AE18" s="74" t="str">
        <f t="shared" si="12"/>
        <v/>
      </c>
      <c r="AF18" s="73"/>
      <c r="AG18" s="74" t="str">
        <f t="shared" si="13"/>
        <v/>
      </c>
      <c r="AH18" s="73"/>
      <c r="AI18" s="74" t="str">
        <f t="shared" si="14"/>
        <v/>
      </c>
      <c r="AJ18" s="73"/>
      <c r="AK18" s="74" t="str">
        <f t="shared" si="15"/>
        <v/>
      </c>
      <c r="AL18" s="73"/>
      <c r="AM18" s="74" t="str">
        <f t="shared" si="16"/>
        <v/>
      </c>
      <c r="AN18" s="73">
        <v>35</v>
      </c>
      <c r="AO18" s="74">
        <f t="shared" si="17"/>
        <v>2.5161754133716752</v>
      </c>
      <c r="AP18" s="73">
        <v>60920</v>
      </c>
      <c r="AQ18" s="74">
        <f t="shared" si="18"/>
        <v>4379.5830337886409</v>
      </c>
    </row>
    <row r="19" spans="1:43" x14ac:dyDescent="0.25">
      <c r="A19" t="s">
        <v>336</v>
      </c>
      <c r="B19">
        <v>128.83000000000001</v>
      </c>
      <c r="D19" s="73">
        <v>607666.5</v>
      </c>
      <c r="E19" s="74">
        <f t="shared" si="0"/>
        <v>4716.8089730652791</v>
      </c>
      <c r="F19" s="73">
        <v>441692</v>
      </c>
      <c r="G19" s="74">
        <f t="shared" si="0"/>
        <v>3428.4871536132887</v>
      </c>
      <c r="H19" s="73"/>
      <c r="I19" s="74" t="str">
        <f t="shared" si="1"/>
        <v/>
      </c>
      <c r="J19" s="73"/>
      <c r="K19" s="74" t="str">
        <f t="shared" si="2"/>
        <v/>
      </c>
      <c r="L19" s="73"/>
      <c r="M19" s="74" t="str">
        <f t="shared" si="3"/>
        <v/>
      </c>
      <c r="N19" s="73">
        <v>12547</v>
      </c>
      <c r="O19" s="74">
        <f t="shared" si="4"/>
        <v>97.391911821780639</v>
      </c>
      <c r="P19" s="73">
        <v>248437</v>
      </c>
      <c r="Q19" s="74">
        <f t="shared" si="5"/>
        <v>1928.4095319413179</v>
      </c>
      <c r="R19" s="73">
        <v>5602</v>
      </c>
      <c r="S19" s="74">
        <f t="shared" si="6"/>
        <v>43.483660638050139</v>
      </c>
      <c r="T19" s="73"/>
      <c r="U19" s="74" t="str">
        <f t="shared" si="7"/>
        <v/>
      </c>
      <c r="V19" s="73">
        <v>3891</v>
      </c>
      <c r="W19" s="74">
        <f t="shared" si="8"/>
        <v>30.202592563843822</v>
      </c>
      <c r="X19" s="73">
        <v>12150</v>
      </c>
      <c r="Y19" s="74">
        <f t="shared" si="9"/>
        <v>94.310331444539301</v>
      </c>
      <c r="Z19" s="73"/>
      <c r="AA19" s="74" t="str">
        <f t="shared" si="10"/>
        <v/>
      </c>
      <c r="AB19" s="73"/>
      <c r="AC19" s="74" t="str">
        <f t="shared" si="11"/>
        <v/>
      </c>
      <c r="AD19" s="73"/>
      <c r="AE19" s="74" t="str">
        <f t="shared" si="12"/>
        <v/>
      </c>
      <c r="AF19" s="73"/>
      <c r="AG19" s="74" t="str">
        <f t="shared" si="13"/>
        <v/>
      </c>
      <c r="AH19" s="73"/>
      <c r="AI19" s="74" t="str">
        <f t="shared" si="14"/>
        <v/>
      </c>
      <c r="AJ19" s="73">
        <v>39726.5</v>
      </c>
      <c r="AK19" s="74">
        <f t="shared" si="15"/>
        <v>308.36373515485519</v>
      </c>
      <c r="AL19" s="73"/>
      <c r="AM19" s="74" t="str">
        <f t="shared" si="16"/>
        <v/>
      </c>
      <c r="AN19" s="73">
        <v>280688</v>
      </c>
      <c r="AO19" s="74">
        <f t="shared" si="17"/>
        <v>2178.7471862143907</v>
      </c>
      <c r="AP19" s="73">
        <v>1044733.5</v>
      </c>
      <c r="AQ19" s="74">
        <f t="shared" si="18"/>
        <v>8109.3961033920659</v>
      </c>
    </row>
    <row r="20" spans="1:43" x14ac:dyDescent="0.25">
      <c r="D20" s="73"/>
      <c r="E20" s="74" t="str">
        <f t="shared" si="0"/>
        <v/>
      </c>
      <c r="F20" s="73"/>
      <c r="G20" s="74" t="str">
        <f t="shared" si="0"/>
        <v/>
      </c>
      <c r="H20" s="73"/>
      <c r="I20" s="74" t="str">
        <f t="shared" si="1"/>
        <v/>
      </c>
      <c r="J20" s="73"/>
      <c r="K20" s="74" t="str">
        <f t="shared" si="2"/>
        <v/>
      </c>
      <c r="L20" s="73"/>
      <c r="M20" s="74" t="str">
        <f t="shared" si="3"/>
        <v/>
      </c>
      <c r="N20" s="73"/>
      <c r="O20" s="74" t="str">
        <f t="shared" si="4"/>
        <v/>
      </c>
      <c r="P20" s="73"/>
      <c r="Q20" s="74" t="str">
        <f t="shared" si="5"/>
        <v/>
      </c>
      <c r="R20" s="73"/>
      <c r="S20" s="74" t="str">
        <f t="shared" si="6"/>
        <v/>
      </c>
      <c r="T20" s="73"/>
      <c r="U20" s="74" t="str">
        <f t="shared" si="7"/>
        <v/>
      </c>
      <c r="V20" s="73">
        <v>7791</v>
      </c>
      <c r="W20" s="74" t="str">
        <f t="shared" si="8"/>
        <v/>
      </c>
      <c r="X20" s="73">
        <v>1141</v>
      </c>
      <c r="Y20" s="74" t="str">
        <f t="shared" si="9"/>
        <v/>
      </c>
      <c r="Z20" s="73"/>
      <c r="AA20" s="74" t="str">
        <f t="shared" si="10"/>
        <v/>
      </c>
      <c r="AB20" s="73"/>
      <c r="AC20" s="74" t="str">
        <f t="shared" si="11"/>
        <v/>
      </c>
      <c r="AD20" s="73"/>
      <c r="AE20" s="74" t="str">
        <f t="shared" si="12"/>
        <v/>
      </c>
      <c r="AF20" s="73"/>
      <c r="AG20" s="74" t="str">
        <f t="shared" si="13"/>
        <v/>
      </c>
      <c r="AH20" s="73"/>
      <c r="AI20" s="74" t="str">
        <f t="shared" si="14"/>
        <v/>
      </c>
      <c r="AJ20" s="73"/>
      <c r="AK20" s="74" t="str">
        <f t="shared" si="15"/>
        <v/>
      </c>
      <c r="AL20" s="73"/>
      <c r="AM20" s="74" t="str">
        <f t="shared" si="16"/>
        <v/>
      </c>
      <c r="AN20" s="73"/>
      <c r="AO20" s="74" t="str">
        <f t="shared" si="17"/>
        <v/>
      </c>
      <c r="AP20" s="73">
        <v>8932</v>
      </c>
      <c r="AQ20" s="74" t="str">
        <f t="shared" si="18"/>
        <v/>
      </c>
    </row>
    <row r="21" spans="1:43" x14ac:dyDescent="0.25">
      <c r="A21" t="s">
        <v>337</v>
      </c>
      <c r="B21">
        <v>6.1256000000000004</v>
      </c>
      <c r="D21" s="73">
        <v>5770</v>
      </c>
      <c r="E21" s="74">
        <f t="shared" si="0"/>
        <v>941.94854381611594</v>
      </c>
      <c r="F21" s="73"/>
      <c r="G21" s="74" t="str">
        <f t="shared" si="0"/>
        <v/>
      </c>
      <c r="H21" s="73"/>
      <c r="I21" s="74" t="str">
        <f t="shared" si="1"/>
        <v/>
      </c>
      <c r="J21" s="73"/>
      <c r="K21" s="74" t="str">
        <f t="shared" si="2"/>
        <v/>
      </c>
      <c r="L21" s="73"/>
      <c r="M21" s="74" t="str">
        <f t="shared" si="3"/>
        <v/>
      </c>
      <c r="N21" s="73"/>
      <c r="O21" s="74" t="str">
        <f t="shared" si="4"/>
        <v/>
      </c>
      <c r="P21" s="73">
        <v>855</v>
      </c>
      <c r="Q21" s="74">
        <f t="shared" si="5"/>
        <v>139.57816377171216</v>
      </c>
      <c r="R21" s="73"/>
      <c r="S21" s="74" t="str">
        <f t="shared" si="6"/>
        <v/>
      </c>
      <c r="T21" s="73"/>
      <c r="U21" s="74" t="str">
        <f t="shared" si="7"/>
        <v/>
      </c>
      <c r="V21" s="73"/>
      <c r="W21" s="74" t="str">
        <f t="shared" si="8"/>
        <v/>
      </c>
      <c r="X21" s="73"/>
      <c r="Y21" s="74" t="str">
        <f t="shared" si="9"/>
        <v/>
      </c>
      <c r="Z21" s="73"/>
      <c r="AA21" s="74" t="str">
        <f t="shared" si="10"/>
        <v/>
      </c>
      <c r="AB21" s="73"/>
      <c r="AC21" s="74" t="str">
        <f t="shared" si="11"/>
        <v/>
      </c>
      <c r="AD21" s="73"/>
      <c r="AE21" s="74" t="str">
        <f t="shared" si="12"/>
        <v/>
      </c>
      <c r="AF21" s="73"/>
      <c r="AG21" s="74" t="str">
        <f t="shared" si="13"/>
        <v/>
      </c>
      <c r="AH21" s="73"/>
      <c r="AI21" s="74" t="str">
        <f t="shared" si="14"/>
        <v/>
      </c>
      <c r="AJ21" s="73">
        <v>955</v>
      </c>
      <c r="AK21" s="74">
        <f t="shared" si="15"/>
        <v>155.90309520700012</v>
      </c>
      <c r="AL21" s="73"/>
      <c r="AM21" s="74" t="str">
        <f t="shared" si="16"/>
        <v/>
      </c>
      <c r="AN21" s="73">
        <v>580</v>
      </c>
      <c r="AO21" s="74">
        <f t="shared" si="17"/>
        <v>94.684602324670237</v>
      </c>
      <c r="AP21" s="73">
        <v>2390</v>
      </c>
      <c r="AQ21" s="74">
        <f t="shared" si="18"/>
        <v>390.16586130338248</v>
      </c>
    </row>
    <row r="22" spans="1:43" x14ac:dyDescent="0.25">
      <c r="B22">
        <v>10.468488942307699</v>
      </c>
      <c r="D22" s="73">
        <v>29402</v>
      </c>
      <c r="E22" s="74">
        <f t="shared" si="0"/>
        <v>2808.6192918610996</v>
      </c>
      <c r="F22" s="73">
        <v>17569</v>
      </c>
      <c r="G22" s="74">
        <f t="shared" si="0"/>
        <v>1678.2746867120486</v>
      </c>
      <c r="H22" s="73"/>
      <c r="I22" s="74" t="str">
        <f t="shared" si="1"/>
        <v/>
      </c>
      <c r="J22" s="73"/>
      <c r="K22" s="74" t="str">
        <f t="shared" si="2"/>
        <v/>
      </c>
      <c r="L22" s="73"/>
      <c r="M22" s="74" t="str">
        <f t="shared" si="3"/>
        <v/>
      </c>
      <c r="N22" s="73"/>
      <c r="O22" s="74" t="str">
        <f t="shared" si="4"/>
        <v/>
      </c>
      <c r="P22" s="73">
        <v>8918</v>
      </c>
      <c r="Q22" s="74">
        <f t="shared" si="5"/>
        <v>851.8899001706443</v>
      </c>
      <c r="R22" s="73">
        <v>1871</v>
      </c>
      <c r="S22" s="74">
        <f t="shared" si="6"/>
        <v>178.72684494497372</v>
      </c>
      <c r="T22" s="73"/>
      <c r="U22" s="74" t="str">
        <f t="shared" si="7"/>
        <v/>
      </c>
      <c r="V22" s="73">
        <v>206</v>
      </c>
      <c r="W22" s="74">
        <f t="shared" si="8"/>
        <v>19.678102650275033</v>
      </c>
      <c r="X22" s="73"/>
      <c r="Y22" s="74" t="str">
        <f t="shared" si="9"/>
        <v/>
      </c>
      <c r="Z22" s="73">
        <v>80</v>
      </c>
      <c r="AA22" s="74">
        <f t="shared" si="10"/>
        <v>7.6419816117572941</v>
      </c>
      <c r="AB22" s="73"/>
      <c r="AC22" s="74" t="str">
        <f t="shared" si="11"/>
        <v/>
      </c>
      <c r="AD22" s="73"/>
      <c r="AE22" s="74" t="str">
        <f t="shared" si="12"/>
        <v/>
      </c>
      <c r="AF22" s="73"/>
      <c r="AG22" s="74" t="str">
        <f t="shared" si="13"/>
        <v/>
      </c>
      <c r="AH22" s="73"/>
      <c r="AI22" s="74" t="str">
        <f t="shared" si="14"/>
        <v/>
      </c>
      <c r="AJ22" s="73">
        <v>10967</v>
      </c>
      <c r="AK22" s="74">
        <f t="shared" si="15"/>
        <v>1047.620154201778</v>
      </c>
      <c r="AL22" s="73"/>
      <c r="AM22" s="74" t="str">
        <f t="shared" si="16"/>
        <v/>
      </c>
      <c r="AN22" s="73">
        <v>252</v>
      </c>
      <c r="AO22" s="74">
        <f t="shared" si="17"/>
        <v>24.072242077035476</v>
      </c>
      <c r="AP22" s="73">
        <v>39863</v>
      </c>
      <c r="AQ22" s="74">
        <f t="shared" si="18"/>
        <v>3807.9039123685125</v>
      </c>
    </row>
    <row r="23" spans="1:43" x14ac:dyDescent="0.25">
      <c r="A23" t="s">
        <v>338</v>
      </c>
      <c r="B23">
        <v>23.48</v>
      </c>
      <c r="D23" s="73">
        <v>85435</v>
      </c>
      <c r="E23" s="74">
        <f t="shared" si="0"/>
        <v>3638.6286201022144</v>
      </c>
      <c r="F23" s="73">
        <v>43316</v>
      </c>
      <c r="G23" s="74">
        <f t="shared" si="0"/>
        <v>1844.8040885860307</v>
      </c>
      <c r="H23" s="73"/>
      <c r="I23" s="74" t="str">
        <f t="shared" si="1"/>
        <v/>
      </c>
      <c r="J23" s="73"/>
      <c r="K23" s="74" t="str">
        <f t="shared" si="2"/>
        <v/>
      </c>
      <c r="L23" s="73"/>
      <c r="M23" s="74" t="str">
        <f t="shared" si="3"/>
        <v/>
      </c>
      <c r="N23" s="73">
        <v>8458</v>
      </c>
      <c r="O23" s="74">
        <f t="shared" si="4"/>
        <v>360.22146507666099</v>
      </c>
      <c r="P23" s="73">
        <v>29928</v>
      </c>
      <c r="Q23" s="74">
        <f t="shared" si="5"/>
        <v>1274.6166950596253</v>
      </c>
      <c r="R23" s="73">
        <v>78</v>
      </c>
      <c r="S23" s="74">
        <f t="shared" si="6"/>
        <v>3.3219761499148213</v>
      </c>
      <c r="T23" s="73"/>
      <c r="U23" s="74" t="str">
        <f t="shared" si="7"/>
        <v/>
      </c>
      <c r="V23" s="73"/>
      <c r="W23" s="74" t="str">
        <f t="shared" si="8"/>
        <v/>
      </c>
      <c r="X23" s="73"/>
      <c r="Y23" s="74" t="str">
        <f t="shared" si="9"/>
        <v/>
      </c>
      <c r="Z23" s="73"/>
      <c r="AA23" s="74" t="str">
        <f t="shared" si="10"/>
        <v/>
      </c>
      <c r="AB23" s="73"/>
      <c r="AC23" s="74" t="str">
        <f t="shared" si="11"/>
        <v/>
      </c>
      <c r="AD23" s="73"/>
      <c r="AE23" s="74" t="str">
        <f t="shared" si="12"/>
        <v/>
      </c>
      <c r="AF23" s="73"/>
      <c r="AG23" s="74" t="str">
        <f t="shared" si="13"/>
        <v/>
      </c>
      <c r="AH23" s="73"/>
      <c r="AI23" s="74" t="str">
        <f t="shared" si="14"/>
        <v/>
      </c>
      <c r="AJ23" s="73">
        <v>6746</v>
      </c>
      <c r="AK23" s="74">
        <f t="shared" si="15"/>
        <v>287.30834752981258</v>
      </c>
      <c r="AL23" s="73"/>
      <c r="AM23" s="74" t="str">
        <f t="shared" si="16"/>
        <v/>
      </c>
      <c r="AN23" s="73">
        <v>2398</v>
      </c>
      <c r="AO23" s="74">
        <f t="shared" si="17"/>
        <v>102.12947189097103</v>
      </c>
      <c r="AP23" s="73">
        <v>90924</v>
      </c>
      <c r="AQ23" s="74">
        <f t="shared" si="18"/>
        <v>3872.4020442930155</v>
      </c>
    </row>
    <row r="24" spans="1:43" x14ac:dyDescent="0.25">
      <c r="A24" t="s">
        <v>339</v>
      </c>
      <c r="B24">
        <v>27.46</v>
      </c>
      <c r="D24" s="73">
        <v>223176</v>
      </c>
      <c r="E24" s="74">
        <f t="shared" si="0"/>
        <v>8127.3124544792427</v>
      </c>
      <c r="F24" s="73">
        <v>105404</v>
      </c>
      <c r="G24" s="74">
        <f t="shared" si="0"/>
        <v>3838.4559359067734</v>
      </c>
      <c r="H24" s="73"/>
      <c r="I24" s="74" t="str">
        <f t="shared" si="1"/>
        <v/>
      </c>
      <c r="J24" s="73"/>
      <c r="K24" s="74" t="str">
        <f t="shared" si="2"/>
        <v/>
      </c>
      <c r="L24" s="73">
        <v>28275</v>
      </c>
      <c r="M24" s="74">
        <f t="shared" si="3"/>
        <v>1029.6795338674435</v>
      </c>
      <c r="N24" s="73">
        <v>5337</v>
      </c>
      <c r="O24" s="74">
        <f t="shared" si="4"/>
        <v>194.35542607428988</v>
      </c>
      <c r="P24" s="73">
        <v>5688</v>
      </c>
      <c r="Q24" s="74">
        <f t="shared" si="5"/>
        <v>207.13765477057538</v>
      </c>
      <c r="R24" s="73">
        <v>1012</v>
      </c>
      <c r="S24" s="74">
        <f t="shared" si="6"/>
        <v>36.853605243991261</v>
      </c>
      <c r="T24" s="73"/>
      <c r="U24" s="74" t="str">
        <f t="shared" si="7"/>
        <v/>
      </c>
      <c r="V24" s="73"/>
      <c r="W24" s="74" t="str">
        <f t="shared" si="8"/>
        <v/>
      </c>
      <c r="X24" s="73"/>
      <c r="Y24" s="74" t="str">
        <f t="shared" si="9"/>
        <v/>
      </c>
      <c r="Z24" s="73"/>
      <c r="AA24" s="74" t="str">
        <f t="shared" si="10"/>
        <v/>
      </c>
      <c r="AB24" s="73"/>
      <c r="AC24" s="74" t="str">
        <f t="shared" si="11"/>
        <v/>
      </c>
      <c r="AD24" s="73"/>
      <c r="AE24" s="74" t="str">
        <f t="shared" si="12"/>
        <v/>
      </c>
      <c r="AF24" s="73"/>
      <c r="AG24" s="74" t="str">
        <f t="shared" si="13"/>
        <v/>
      </c>
      <c r="AH24" s="73"/>
      <c r="AI24" s="74" t="str">
        <f t="shared" si="14"/>
        <v/>
      </c>
      <c r="AJ24" s="73">
        <v>4416</v>
      </c>
      <c r="AK24" s="74">
        <f t="shared" si="15"/>
        <v>160.81573197378003</v>
      </c>
      <c r="AL24" s="73"/>
      <c r="AM24" s="74" t="str">
        <f t="shared" si="16"/>
        <v/>
      </c>
      <c r="AN24" s="73"/>
      <c r="AO24" s="74" t="str">
        <f t="shared" si="17"/>
        <v/>
      </c>
      <c r="AP24" s="73">
        <v>150132</v>
      </c>
      <c r="AQ24" s="74">
        <f t="shared" si="18"/>
        <v>5467.2978878368531</v>
      </c>
    </row>
    <row r="25" spans="1:43" x14ac:dyDescent="0.25">
      <c r="A25" t="s">
        <v>340</v>
      </c>
      <c r="B25">
        <v>68.61</v>
      </c>
      <c r="D25" s="73">
        <v>240223</v>
      </c>
      <c r="E25" s="74">
        <f t="shared" si="0"/>
        <v>3501.2826118641597</v>
      </c>
      <c r="F25" s="73">
        <v>2335</v>
      </c>
      <c r="G25" s="74">
        <f t="shared" si="0"/>
        <v>34.032939804693193</v>
      </c>
      <c r="H25" s="73"/>
      <c r="I25" s="74" t="str">
        <f t="shared" si="1"/>
        <v/>
      </c>
      <c r="J25" s="73">
        <v>3264</v>
      </c>
      <c r="K25" s="74">
        <f t="shared" si="2"/>
        <v>47.573240052470489</v>
      </c>
      <c r="L25" s="73"/>
      <c r="M25" s="74" t="str">
        <f t="shared" si="3"/>
        <v/>
      </c>
      <c r="N25" s="73">
        <v>14043</v>
      </c>
      <c r="O25" s="74">
        <f t="shared" si="4"/>
        <v>204.67861827721907</v>
      </c>
      <c r="P25" s="73">
        <v>31295</v>
      </c>
      <c r="Q25" s="74">
        <f t="shared" si="5"/>
        <v>456.12884419180875</v>
      </c>
      <c r="R25" s="73">
        <v>211</v>
      </c>
      <c r="S25" s="74">
        <f t="shared" si="6"/>
        <v>3.0753534470193848</v>
      </c>
      <c r="T25" s="73"/>
      <c r="U25" s="74" t="str">
        <f t="shared" si="7"/>
        <v/>
      </c>
      <c r="V25" s="73"/>
      <c r="W25" s="74" t="str">
        <f t="shared" si="8"/>
        <v/>
      </c>
      <c r="X25" s="73"/>
      <c r="Y25" s="74" t="str">
        <f t="shared" si="9"/>
        <v/>
      </c>
      <c r="Z25" s="73">
        <v>2581</v>
      </c>
      <c r="AA25" s="74">
        <f t="shared" si="10"/>
        <v>37.618422970412475</v>
      </c>
      <c r="AB25" s="73">
        <v>970</v>
      </c>
      <c r="AC25" s="74">
        <f t="shared" si="11"/>
        <v>14.137880775397173</v>
      </c>
      <c r="AD25" s="73"/>
      <c r="AE25" s="74" t="str">
        <f t="shared" si="12"/>
        <v/>
      </c>
      <c r="AF25" s="73"/>
      <c r="AG25" s="74" t="str">
        <f t="shared" si="13"/>
        <v/>
      </c>
      <c r="AH25" s="73"/>
      <c r="AI25" s="74" t="str">
        <f t="shared" si="14"/>
        <v/>
      </c>
      <c r="AJ25" s="73">
        <v>21667</v>
      </c>
      <c r="AK25" s="74">
        <f t="shared" si="15"/>
        <v>315.79944614487687</v>
      </c>
      <c r="AL25" s="73"/>
      <c r="AM25" s="74" t="str">
        <f t="shared" si="16"/>
        <v/>
      </c>
      <c r="AN25" s="73"/>
      <c r="AO25" s="74" t="str">
        <f t="shared" si="17"/>
        <v/>
      </c>
      <c r="AP25" s="73">
        <v>76366</v>
      </c>
      <c r="AQ25" s="74">
        <f t="shared" si="18"/>
        <v>1113.0447456638974</v>
      </c>
    </row>
    <row r="26" spans="1:43" x14ac:dyDescent="0.25">
      <c r="B26">
        <v>54.19</v>
      </c>
      <c r="D26" s="73">
        <v>152527</v>
      </c>
      <c r="E26" s="74">
        <f t="shared" si="0"/>
        <v>2814.6706034323679</v>
      </c>
      <c r="F26" s="73">
        <v>71678</v>
      </c>
      <c r="G26" s="74">
        <f t="shared" si="0"/>
        <v>1322.716368333641</v>
      </c>
      <c r="H26" s="73"/>
      <c r="I26" s="74" t="str">
        <f t="shared" si="1"/>
        <v/>
      </c>
      <c r="J26" s="73"/>
      <c r="K26" s="74" t="str">
        <f t="shared" si="2"/>
        <v/>
      </c>
      <c r="L26" s="73"/>
      <c r="M26" s="74" t="str">
        <f t="shared" si="3"/>
        <v/>
      </c>
      <c r="N26" s="73">
        <v>4001</v>
      </c>
      <c r="O26" s="74">
        <f t="shared" si="4"/>
        <v>73.832810481638688</v>
      </c>
      <c r="P26" s="73">
        <v>64584</v>
      </c>
      <c r="Q26" s="74">
        <f t="shared" si="5"/>
        <v>1191.8066063849419</v>
      </c>
      <c r="R26" s="73"/>
      <c r="S26" s="74" t="str">
        <f t="shared" si="6"/>
        <v/>
      </c>
      <c r="T26" s="73"/>
      <c r="U26" s="74" t="str">
        <f t="shared" si="7"/>
        <v/>
      </c>
      <c r="V26" s="73"/>
      <c r="W26" s="74" t="str">
        <f t="shared" si="8"/>
        <v/>
      </c>
      <c r="X26" s="73"/>
      <c r="Y26" s="74" t="str">
        <f t="shared" si="9"/>
        <v/>
      </c>
      <c r="Z26" s="73">
        <v>2641</v>
      </c>
      <c r="AA26" s="74">
        <f t="shared" si="10"/>
        <v>48.735929138217386</v>
      </c>
      <c r="AB26" s="73"/>
      <c r="AC26" s="74" t="str">
        <f t="shared" si="11"/>
        <v/>
      </c>
      <c r="AD26" s="73"/>
      <c r="AE26" s="74" t="str">
        <f t="shared" si="12"/>
        <v/>
      </c>
      <c r="AF26" s="73"/>
      <c r="AG26" s="74" t="str">
        <f t="shared" si="13"/>
        <v/>
      </c>
      <c r="AH26" s="73"/>
      <c r="AI26" s="74" t="str">
        <f t="shared" si="14"/>
        <v/>
      </c>
      <c r="AJ26" s="73">
        <v>10547</v>
      </c>
      <c r="AK26" s="74">
        <f t="shared" si="15"/>
        <v>194.63000553607677</v>
      </c>
      <c r="AL26" s="73"/>
      <c r="AM26" s="74" t="str">
        <f t="shared" si="16"/>
        <v/>
      </c>
      <c r="AN26" s="73"/>
      <c r="AO26" s="74" t="str">
        <f t="shared" si="17"/>
        <v/>
      </c>
      <c r="AP26" s="73">
        <v>153451</v>
      </c>
      <c r="AQ26" s="74">
        <f t="shared" si="18"/>
        <v>2831.7217198745157</v>
      </c>
    </row>
    <row r="27" spans="1:43" x14ac:dyDescent="0.25">
      <c r="A27" t="s">
        <v>341</v>
      </c>
      <c r="B27">
        <v>32.94</v>
      </c>
      <c r="D27" s="73">
        <v>86280</v>
      </c>
      <c r="E27" s="74">
        <f t="shared" si="0"/>
        <v>2619.3078324225867</v>
      </c>
      <c r="F27" s="73">
        <v>1262</v>
      </c>
      <c r="G27" s="74">
        <f t="shared" si="0"/>
        <v>38.312082574377662</v>
      </c>
      <c r="H27" s="73"/>
      <c r="I27" s="74" t="str">
        <f t="shared" si="1"/>
        <v/>
      </c>
      <c r="J27" s="73"/>
      <c r="K27" s="74" t="str">
        <f t="shared" si="2"/>
        <v/>
      </c>
      <c r="L27" s="73">
        <v>231843</v>
      </c>
      <c r="M27" s="74">
        <f t="shared" si="3"/>
        <v>7038.342440801458</v>
      </c>
      <c r="N27" s="73">
        <v>7379</v>
      </c>
      <c r="O27" s="74">
        <f t="shared" si="4"/>
        <v>224.01335761991501</v>
      </c>
      <c r="P27" s="73">
        <v>30157</v>
      </c>
      <c r="Q27" s="74">
        <f t="shared" si="5"/>
        <v>915.51305403764422</v>
      </c>
      <c r="R27" s="73">
        <v>996</v>
      </c>
      <c r="S27" s="74">
        <f t="shared" si="6"/>
        <v>30.236794171220403</v>
      </c>
      <c r="T27" s="73"/>
      <c r="U27" s="74" t="str">
        <f t="shared" si="7"/>
        <v/>
      </c>
      <c r="V27" s="73">
        <v>2958</v>
      </c>
      <c r="W27" s="74">
        <f t="shared" si="8"/>
        <v>89.799635701275051</v>
      </c>
      <c r="X27" s="73">
        <v>1713</v>
      </c>
      <c r="Y27" s="74">
        <f t="shared" si="9"/>
        <v>52.003642987249549</v>
      </c>
      <c r="Z27" s="73">
        <v>340</v>
      </c>
      <c r="AA27" s="74">
        <f t="shared" si="10"/>
        <v>10.32179720704311</v>
      </c>
      <c r="AB27" s="73"/>
      <c r="AC27" s="74" t="str">
        <f t="shared" si="11"/>
        <v/>
      </c>
      <c r="AD27" s="73"/>
      <c r="AE27" s="74" t="str">
        <f t="shared" si="12"/>
        <v/>
      </c>
      <c r="AF27" s="73"/>
      <c r="AG27" s="74" t="str">
        <f t="shared" si="13"/>
        <v/>
      </c>
      <c r="AH27" s="73"/>
      <c r="AI27" s="74" t="str">
        <f t="shared" si="14"/>
        <v/>
      </c>
      <c r="AJ27" s="73">
        <v>7995</v>
      </c>
      <c r="AK27" s="74">
        <f t="shared" si="15"/>
        <v>242.71402550091076</v>
      </c>
      <c r="AL27" s="73"/>
      <c r="AM27" s="74" t="str">
        <f t="shared" si="16"/>
        <v/>
      </c>
      <c r="AN27" s="73"/>
      <c r="AO27" s="74" t="str">
        <f t="shared" si="17"/>
        <v/>
      </c>
      <c r="AP27" s="73">
        <v>284643</v>
      </c>
      <c r="AQ27" s="74">
        <f t="shared" si="18"/>
        <v>8641.2568306010926</v>
      </c>
    </row>
    <row r="28" spans="1:43" x14ac:dyDescent="0.25">
      <c r="A28" t="s">
        <v>342</v>
      </c>
      <c r="B28">
        <v>7.6459999999999999</v>
      </c>
      <c r="D28" s="73">
        <v>16562.310000000001</v>
      </c>
      <c r="E28" s="74">
        <f t="shared" si="0"/>
        <v>2166.1404656029299</v>
      </c>
      <c r="F28" s="73">
        <v>122003</v>
      </c>
      <c r="G28" s="74">
        <f t="shared" si="0"/>
        <v>15956.447815851427</v>
      </c>
      <c r="H28" s="73"/>
      <c r="I28" s="74" t="str">
        <f t="shared" si="1"/>
        <v/>
      </c>
      <c r="J28" s="73"/>
      <c r="K28" s="74" t="str">
        <f t="shared" si="2"/>
        <v/>
      </c>
      <c r="L28" s="73"/>
      <c r="M28" s="74" t="str">
        <f t="shared" si="3"/>
        <v/>
      </c>
      <c r="N28" s="73">
        <v>1025</v>
      </c>
      <c r="O28" s="74">
        <f t="shared" si="4"/>
        <v>134.0570232801465</v>
      </c>
      <c r="P28" s="73">
        <v>9564</v>
      </c>
      <c r="Q28" s="74">
        <f t="shared" si="5"/>
        <v>1250.8501177086059</v>
      </c>
      <c r="R28" s="73">
        <v>52.56</v>
      </c>
      <c r="S28" s="74">
        <f t="shared" si="6"/>
        <v>6.8741825791263409</v>
      </c>
      <c r="T28" s="73"/>
      <c r="U28" s="74" t="str">
        <f t="shared" si="7"/>
        <v/>
      </c>
      <c r="V28" s="73">
        <v>948.82</v>
      </c>
      <c r="W28" s="74">
        <f t="shared" si="8"/>
        <v>124.09364373528643</v>
      </c>
      <c r="X28" s="73"/>
      <c r="Y28" s="74" t="str">
        <f t="shared" si="9"/>
        <v/>
      </c>
      <c r="Z28" s="73"/>
      <c r="AA28" s="74" t="str">
        <f t="shared" si="10"/>
        <v/>
      </c>
      <c r="AB28" s="73">
        <v>2024.18</v>
      </c>
      <c r="AC28" s="74">
        <f t="shared" si="11"/>
        <v>264.73711744703115</v>
      </c>
      <c r="AD28" s="73">
        <v>95.71</v>
      </c>
      <c r="AE28" s="74">
        <f t="shared" si="12"/>
        <v>12.517656290871043</v>
      </c>
      <c r="AF28" s="73"/>
      <c r="AG28" s="74" t="str">
        <f t="shared" si="13"/>
        <v/>
      </c>
      <c r="AH28" s="73"/>
      <c r="AI28" s="74" t="str">
        <f t="shared" si="14"/>
        <v/>
      </c>
      <c r="AJ28" s="73">
        <v>1522</v>
      </c>
      <c r="AK28" s="74">
        <f t="shared" si="15"/>
        <v>199.05833115354434</v>
      </c>
      <c r="AL28" s="73"/>
      <c r="AM28" s="74" t="str">
        <f t="shared" si="16"/>
        <v/>
      </c>
      <c r="AN28" s="73">
        <v>567</v>
      </c>
      <c r="AO28" s="74">
        <f t="shared" si="17"/>
        <v>74.156421658383465</v>
      </c>
      <c r="AP28" s="73">
        <v>137802.26999999999</v>
      </c>
      <c r="AQ28" s="74">
        <f t="shared" si="18"/>
        <v>18022.792309704419</v>
      </c>
    </row>
    <row r="29" spans="1:43" x14ac:dyDescent="0.25">
      <c r="A29" t="s">
        <v>343</v>
      </c>
      <c r="B29">
        <v>23.96</v>
      </c>
      <c r="D29" s="73">
        <v>68613</v>
      </c>
      <c r="E29" s="74">
        <f t="shared" si="0"/>
        <v>2863.6477462437397</v>
      </c>
      <c r="F29" s="73">
        <v>37629</v>
      </c>
      <c r="G29" s="74">
        <f t="shared" si="0"/>
        <v>1570.4924874791318</v>
      </c>
      <c r="H29" s="73"/>
      <c r="I29" s="74" t="str">
        <f t="shared" si="1"/>
        <v/>
      </c>
      <c r="J29" s="73"/>
      <c r="K29" s="74" t="str">
        <f t="shared" si="2"/>
        <v/>
      </c>
      <c r="L29" s="73"/>
      <c r="M29" s="74" t="str">
        <f t="shared" si="3"/>
        <v/>
      </c>
      <c r="N29" s="73">
        <v>1479</v>
      </c>
      <c r="O29" s="74">
        <f t="shared" si="4"/>
        <v>61.727879799666105</v>
      </c>
      <c r="P29" s="73">
        <v>84000</v>
      </c>
      <c r="Q29" s="74">
        <f t="shared" si="5"/>
        <v>3505.8430717863102</v>
      </c>
      <c r="R29" s="73"/>
      <c r="S29" s="74" t="str">
        <f t="shared" si="6"/>
        <v/>
      </c>
      <c r="T29" s="73"/>
      <c r="U29" s="74" t="str">
        <f t="shared" si="7"/>
        <v/>
      </c>
      <c r="V29" s="73"/>
      <c r="W29" s="74" t="str">
        <f t="shared" si="8"/>
        <v/>
      </c>
      <c r="X29" s="73"/>
      <c r="Y29" s="74" t="str">
        <f t="shared" si="9"/>
        <v/>
      </c>
      <c r="Z29" s="73"/>
      <c r="AA29" s="74" t="str">
        <f t="shared" si="10"/>
        <v/>
      </c>
      <c r="AB29" s="73"/>
      <c r="AC29" s="74" t="str">
        <f t="shared" si="11"/>
        <v/>
      </c>
      <c r="AD29" s="73"/>
      <c r="AE29" s="74" t="str">
        <f t="shared" si="12"/>
        <v/>
      </c>
      <c r="AF29" s="73"/>
      <c r="AG29" s="74" t="str">
        <f t="shared" si="13"/>
        <v/>
      </c>
      <c r="AH29" s="73"/>
      <c r="AI29" s="74" t="str">
        <f t="shared" si="14"/>
        <v/>
      </c>
      <c r="AJ29" s="73">
        <v>9366</v>
      </c>
      <c r="AK29" s="74">
        <f t="shared" si="15"/>
        <v>390.90150250417361</v>
      </c>
      <c r="AL29" s="73"/>
      <c r="AM29" s="74" t="str">
        <f t="shared" si="16"/>
        <v/>
      </c>
      <c r="AN29" s="73"/>
      <c r="AO29" s="74" t="str">
        <f t="shared" si="17"/>
        <v/>
      </c>
      <c r="AP29" s="73">
        <v>132474</v>
      </c>
      <c r="AQ29" s="74">
        <f t="shared" si="18"/>
        <v>5528.964941569282</v>
      </c>
    </row>
    <row r="30" spans="1:43" x14ac:dyDescent="0.25">
      <c r="B30">
        <v>0.51</v>
      </c>
      <c r="D30" s="73">
        <v>5069</v>
      </c>
      <c r="E30" s="74">
        <f t="shared" si="0"/>
        <v>9939.2156862745105</v>
      </c>
      <c r="F30" s="73"/>
      <c r="G30" s="74" t="str">
        <f t="shared" si="0"/>
        <v/>
      </c>
      <c r="H30" s="73"/>
      <c r="I30" s="74" t="str">
        <f t="shared" si="1"/>
        <v/>
      </c>
      <c r="J30" s="73"/>
      <c r="K30" s="74" t="str">
        <f t="shared" si="2"/>
        <v/>
      </c>
      <c r="L30" s="73"/>
      <c r="M30" s="74" t="str">
        <f t="shared" si="3"/>
        <v/>
      </c>
      <c r="N30" s="73"/>
      <c r="O30" s="74" t="str">
        <f t="shared" si="4"/>
        <v/>
      </c>
      <c r="P30" s="73">
        <v>1517</v>
      </c>
      <c r="Q30" s="74">
        <f t="shared" si="5"/>
        <v>2974.5098039215686</v>
      </c>
      <c r="R30" s="73"/>
      <c r="S30" s="74" t="str">
        <f t="shared" si="6"/>
        <v/>
      </c>
      <c r="T30" s="73"/>
      <c r="U30" s="74" t="str">
        <f t="shared" si="7"/>
        <v/>
      </c>
      <c r="V30" s="73"/>
      <c r="W30" s="74" t="str">
        <f t="shared" si="8"/>
        <v/>
      </c>
      <c r="X30" s="73"/>
      <c r="Y30" s="74" t="str">
        <f t="shared" si="9"/>
        <v/>
      </c>
      <c r="Z30" s="73"/>
      <c r="AA30" s="74" t="str">
        <f t="shared" si="10"/>
        <v/>
      </c>
      <c r="AB30" s="73"/>
      <c r="AC30" s="74" t="str">
        <f t="shared" si="11"/>
        <v/>
      </c>
      <c r="AD30" s="73"/>
      <c r="AE30" s="74" t="str">
        <f t="shared" si="12"/>
        <v/>
      </c>
      <c r="AF30" s="73"/>
      <c r="AG30" s="74" t="str">
        <f t="shared" si="13"/>
        <v/>
      </c>
      <c r="AH30" s="73"/>
      <c r="AI30" s="74" t="str">
        <f t="shared" si="14"/>
        <v/>
      </c>
      <c r="AJ30" s="73"/>
      <c r="AK30" s="74" t="str">
        <f t="shared" si="15"/>
        <v/>
      </c>
      <c r="AL30" s="73"/>
      <c r="AM30" s="74" t="str">
        <f t="shared" si="16"/>
        <v/>
      </c>
      <c r="AN30" s="73"/>
      <c r="AO30" s="74" t="str">
        <f t="shared" si="17"/>
        <v/>
      </c>
      <c r="AP30" s="73">
        <v>1517</v>
      </c>
      <c r="AQ30" s="74">
        <f t="shared" si="18"/>
        <v>2974.5098039215686</v>
      </c>
    </row>
    <row r="31" spans="1:43" x14ac:dyDescent="0.25">
      <c r="A31" t="s">
        <v>344</v>
      </c>
      <c r="B31">
        <v>32.86</v>
      </c>
      <c r="D31" s="73">
        <v>167277</v>
      </c>
      <c r="E31" s="74">
        <f t="shared" si="0"/>
        <v>5090.5964698721855</v>
      </c>
      <c r="F31" s="73">
        <v>44268</v>
      </c>
      <c r="G31" s="74">
        <f t="shared" si="0"/>
        <v>1347.1698113207547</v>
      </c>
      <c r="H31" s="73"/>
      <c r="I31" s="74" t="str">
        <f t="shared" si="1"/>
        <v/>
      </c>
      <c r="J31" s="73"/>
      <c r="K31" s="74" t="str">
        <f t="shared" si="2"/>
        <v/>
      </c>
      <c r="L31" s="73">
        <v>158339</v>
      </c>
      <c r="M31" s="74">
        <f t="shared" si="3"/>
        <v>4818.5940353012784</v>
      </c>
      <c r="N31" s="73">
        <v>2348</v>
      </c>
      <c r="O31" s="74">
        <f t="shared" si="4"/>
        <v>71.454656116859411</v>
      </c>
      <c r="P31" s="73">
        <v>36997</v>
      </c>
      <c r="Q31" s="74">
        <f t="shared" si="5"/>
        <v>1125.8977480219112</v>
      </c>
      <c r="R31" s="73">
        <v>1523</v>
      </c>
      <c r="S31" s="74">
        <f t="shared" si="6"/>
        <v>46.348143639683506</v>
      </c>
      <c r="T31" s="73">
        <v>19</v>
      </c>
      <c r="U31" s="74">
        <f t="shared" si="7"/>
        <v>0.57821059038344491</v>
      </c>
      <c r="V31" s="73"/>
      <c r="W31" s="74" t="str">
        <f t="shared" si="8"/>
        <v/>
      </c>
      <c r="X31" s="73"/>
      <c r="Y31" s="74" t="str">
        <f t="shared" si="9"/>
        <v/>
      </c>
      <c r="Z31" s="73">
        <v>1120</v>
      </c>
      <c r="AA31" s="74">
        <f t="shared" si="10"/>
        <v>34.083992696287282</v>
      </c>
      <c r="AB31" s="73"/>
      <c r="AC31" s="74" t="str">
        <f t="shared" si="11"/>
        <v/>
      </c>
      <c r="AD31" s="73"/>
      <c r="AE31" s="74" t="str">
        <f t="shared" si="12"/>
        <v/>
      </c>
      <c r="AF31" s="73"/>
      <c r="AG31" s="74" t="str">
        <f t="shared" si="13"/>
        <v/>
      </c>
      <c r="AH31" s="73"/>
      <c r="AI31" s="74" t="str">
        <f t="shared" si="14"/>
        <v/>
      </c>
      <c r="AJ31" s="73">
        <v>9055</v>
      </c>
      <c r="AK31" s="74">
        <f t="shared" si="15"/>
        <v>275.56299452221549</v>
      </c>
      <c r="AL31" s="73"/>
      <c r="AM31" s="74" t="str">
        <f t="shared" si="16"/>
        <v/>
      </c>
      <c r="AN31" s="73"/>
      <c r="AO31" s="74" t="str">
        <f t="shared" si="17"/>
        <v/>
      </c>
      <c r="AP31" s="73">
        <v>253669</v>
      </c>
      <c r="AQ31" s="74">
        <f t="shared" si="18"/>
        <v>7719.6895922093736</v>
      </c>
    </row>
    <row r="32" spans="1:43" x14ac:dyDescent="0.25">
      <c r="A32" t="s">
        <v>345</v>
      </c>
      <c r="B32">
        <v>17.73</v>
      </c>
      <c r="D32" s="73">
        <v>119540</v>
      </c>
      <c r="E32" s="74">
        <f t="shared" si="0"/>
        <v>6742.2447828539198</v>
      </c>
      <c r="F32" s="73"/>
      <c r="G32" s="74" t="str">
        <f t="shared" si="0"/>
        <v/>
      </c>
      <c r="H32" s="73"/>
      <c r="I32" s="74" t="str">
        <f t="shared" si="1"/>
        <v/>
      </c>
      <c r="J32" s="73"/>
      <c r="K32" s="74" t="str">
        <f t="shared" si="2"/>
        <v/>
      </c>
      <c r="L32" s="73">
        <v>100747</v>
      </c>
      <c r="M32" s="74">
        <f t="shared" si="3"/>
        <v>5682.289904117315</v>
      </c>
      <c r="N32" s="73">
        <v>1165</v>
      </c>
      <c r="O32" s="74">
        <f t="shared" si="4"/>
        <v>65.707839819514945</v>
      </c>
      <c r="P32" s="73">
        <v>17031</v>
      </c>
      <c r="Q32" s="74">
        <f t="shared" si="5"/>
        <v>960.57529610829101</v>
      </c>
      <c r="R32" s="73"/>
      <c r="S32" s="74" t="str">
        <f t="shared" si="6"/>
        <v/>
      </c>
      <c r="T32" s="73"/>
      <c r="U32" s="74" t="str">
        <f t="shared" si="7"/>
        <v/>
      </c>
      <c r="V32" s="73"/>
      <c r="W32" s="74" t="str">
        <f t="shared" si="8"/>
        <v/>
      </c>
      <c r="X32" s="73"/>
      <c r="Y32" s="74" t="str">
        <f t="shared" si="9"/>
        <v/>
      </c>
      <c r="Z32" s="73"/>
      <c r="AA32" s="74" t="str">
        <f t="shared" si="10"/>
        <v/>
      </c>
      <c r="AB32" s="73"/>
      <c r="AC32" s="74" t="str">
        <f t="shared" si="11"/>
        <v/>
      </c>
      <c r="AD32" s="73"/>
      <c r="AE32" s="74" t="str">
        <f t="shared" si="12"/>
        <v/>
      </c>
      <c r="AF32" s="73"/>
      <c r="AG32" s="74" t="str">
        <f t="shared" si="13"/>
        <v/>
      </c>
      <c r="AH32" s="73"/>
      <c r="AI32" s="74" t="str">
        <f t="shared" si="14"/>
        <v/>
      </c>
      <c r="AJ32" s="73">
        <v>2344</v>
      </c>
      <c r="AK32" s="74">
        <f t="shared" si="15"/>
        <v>132.20530174844896</v>
      </c>
      <c r="AL32" s="73"/>
      <c r="AM32" s="74" t="str">
        <f t="shared" si="16"/>
        <v/>
      </c>
      <c r="AN32" s="73">
        <v>12761</v>
      </c>
      <c r="AO32" s="74">
        <f t="shared" si="17"/>
        <v>719.74055273547663</v>
      </c>
      <c r="AP32" s="73">
        <v>134048</v>
      </c>
      <c r="AQ32" s="74">
        <f t="shared" si="18"/>
        <v>7560.5188945290465</v>
      </c>
    </row>
    <row r="33" spans="1:43" x14ac:dyDescent="0.25">
      <c r="A33" t="s">
        <v>346</v>
      </c>
      <c r="B33">
        <v>58.14</v>
      </c>
      <c r="D33" s="73">
        <v>231140</v>
      </c>
      <c r="E33" s="74">
        <f t="shared" si="0"/>
        <v>3975.5761953904366</v>
      </c>
      <c r="F33" s="73">
        <v>138627</v>
      </c>
      <c r="G33" s="74">
        <f t="shared" si="0"/>
        <v>2384.3653250773996</v>
      </c>
      <c r="H33" s="73"/>
      <c r="I33" s="74" t="str">
        <f t="shared" si="1"/>
        <v/>
      </c>
      <c r="J33" s="73"/>
      <c r="K33" s="74" t="str">
        <f t="shared" si="2"/>
        <v/>
      </c>
      <c r="L33" s="73"/>
      <c r="M33" s="74" t="str">
        <f t="shared" si="3"/>
        <v/>
      </c>
      <c r="N33" s="73">
        <v>17099</v>
      </c>
      <c r="O33" s="74">
        <f t="shared" si="4"/>
        <v>294.10044719642241</v>
      </c>
      <c r="P33" s="73">
        <v>60680</v>
      </c>
      <c r="Q33" s="74">
        <f t="shared" si="5"/>
        <v>1043.6876504987961</v>
      </c>
      <c r="R33" s="73"/>
      <c r="S33" s="74" t="str">
        <f t="shared" si="6"/>
        <v/>
      </c>
      <c r="T33" s="73"/>
      <c r="U33" s="74" t="str">
        <f t="shared" si="7"/>
        <v/>
      </c>
      <c r="V33" s="73"/>
      <c r="W33" s="74" t="str">
        <f t="shared" si="8"/>
        <v/>
      </c>
      <c r="X33" s="73"/>
      <c r="Y33" s="74" t="str">
        <f t="shared" si="9"/>
        <v/>
      </c>
      <c r="Z33" s="73"/>
      <c r="AA33" s="74" t="str">
        <f t="shared" si="10"/>
        <v/>
      </c>
      <c r="AB33" s="73"/>
      <c r="AC33" s="74" t="str">
        <f t="shared" si="11"/>
        <v/>
      </c>
      <c r="AD33" s="73"/>
      <c r="AE33" s="74" t="str">
        <f t="shared" si="12"/>
        <v/>
      </c>
      <c r="AF33" s="73">
        <v>21162</v>
      </c>
      <c r="AG33" s="74">
        <f t="shared" si="13"/>
        <v>363.98348813209492</v>
      </c>
      <c r="AH33" s="73"/>
      <c r="AI33" s="74" t="str">
        <f t="shared" si="14"/>
        <v/>
      </c>
      <c r="AJ33" s="73">
        <v>8731</v>
      </c>
      <c r="AK33" s="74">
        <f t="shared" si="15"/>
        <v>150.171998624011</v>
      </c>
      <c r="AL33" s="73"/>
      <c r="AM33" s="74" t="str">
        <f t="shared" si="16"/>
        <v/>
      </c>
      <c r="AN33" s="73"/>
      <c r="AO33" s="74" t="str">
        <f t="shared" si="17"/>
        <v/>
      </c>
      <c r="AP33" s="73">
        <v>246299</v>
      </c>
      <c r="AQ33" s="74">
        <f t="shared" si="18"/>
        <v>4236.3089095287241</v>
      </c>
    </row>
    <row r="34" spans="1:43" x14ac:dyDescent="0.25">
      <c r="A34" t="s">
        <v>347</v>
      </c>
      <c r="B34">
        <v>15.64</v>
      </c>
      <c r="D34" s="73">
        <v>50550</v>
      </c>
      <c r="E34" s="74">
        <f t="shared" si="0"/>
        <v>3232.097186700767</v>
      </c>
      <c r="F34" s="73">
        <v>14772</v>
      </c>
      <c r="G34" s="74">
        <f t="shared" si="0"/>
        <v>944.50127877237844</v>
      </c>
      <c r="H34" s="73"/>
      <c r="I34" s="74" t="str">
        <f t="shared" si="1"/>
        <v/>
      </c>
      <c r="J34" s="73"/>
      <c r="K34" s="74" t="str">
        <f t="shared" si="2"/>
        <v/>
      </c>
      <c r="L34" s="73"/>
      <c r="M34" s="74" t="str">
        <f t="shared" si="3"/>
        <v/>
      </c>
      <c r="N34" s="73">
        <v>6372</v>
      </c>
      <c r="O34" s="74">
        <f t="shared" si="4"/>
        <v>407.41687979539643</v>
      </c>
      <c r="P34" s="73">
        <v>1497</v>
      </c>
      <c r="Q34" s="74">
        <f t="shared" si="5"/>
        <v>95.716112531969301</v>
      </c>
      <c r="R34" s="73"/>
      <c r="S34" s="74" t="str">
        <f t="shared" si="6"/>
        <v/>
      </c>
      <c r="T34" s="73"/>
      <c r="U34" s="74" t="str">
        <f t="shared" si="7"/>
        <v/>
      </c>
      <c r="V34" s="73"/>
      <c r="W34" s="74" t="str">
        <f t="shared" si="8"/>
        <v/>
      </c>
      <c r="X34" s="73"/>
      <c r="Y34" s="74" t="str">
        <f t="shared" si="9"/>
        <v/>
      </c>
      <c r="Z34" s="73"/>
      <c r="AA34" s="74" t="str">
        <f t="shared" si="10"/>
        <v/>
      </c>
      <c r="AB34" s="73"/>
      <c r="AC34" s="74" t="str">
        <f t="shared" si="11"/>
        <v/>
      </c>
      <c r="AD34" s="73"/>
      <c r="AE34" s="74" t="str">
        <f t="shared" si="12"/>
        <v/>
      </c>
      <c r="AF34" s="73"/>
      <c r="AG34" s="74" t="str">
        <f t="shared" si="13"/>
        <v/>
      </c>
      <c r="AH34" s="73"/>
      <c r="AI34" s="74" t="str">
        <f t="shared" si="14"/>
        <v/>
      </c>
      <c r="AJ34" s="73">
        <v>14596</v>
      </c>
      <c r="AK34" s="74">
        <f t="shared" si="15"/>
        <v>933.24808184143217</v>
      </c>
      <c r="AL34" s="73"/>
      <c r="AM34" s="74" t="str">
        <f t="shared" si="16"/>
        <v/>
      </c>
      <c r="AN34" s="73">
        <v>294</v>
      </c>
      <c r="AO34" s="74">
        <f t="shared" si="17"/>
        <v>18.797953964194374</v>
      </c>
      <c r="AP34" s="73">
        <v>37531</v>
      </c>
      <c r="AQ34" s="74">
        <f t="shared" si="18"/>
        <v>2399.6803069053708</v>
      </c>
    </row>
    <row r="35" spans="1:43" x14ac:dyDescent="0.25">
      <c r="E35" s="72" t="str">
        <f t="shared" si="0"/>
        <v/>
      </c>
      <c r="G35" s="72" t="str">
        <f t="shared" si="0"/>
        <v/>
      </c>
      <c r="I35" s="72" t="str">
        <f t="shared" si="1"/>
        <v/>
      </c>
      <c r="K35" s="72" t="str">
        <f t="shared" si="2"/>
        <v/>
      </c>
      <c r="M35" s="72" t="str">
        <f t="shared" si="3"/>
        <v/>
      </c>
      <c r="O35" s="72" t="str">
        <f t="shared" si="4"/>
        <v/>
      </c>
      <c r="Q35" s="72" t="str">
        <f t="shared" si="5"/>
        <v/>
      </c>
      <c r="S35" s="72" t="str">
        <f t="shared" si="6"/>
        <v/>
      </c>
      <c r="U35" s="72" t="str">
        <f t="shared" si="7"/>
        <v/>
      </c>
      <c r="W35" s="72" t="str">
        <f t="shared" si="8"/>
        <v/>
      </c>
      <c r="Y35" s="72" t="str">
        <f t="shared" si="9"/>
        <v/>
      </c>
      <c r="AA35" s="72" t="str">
        <f t="shared" si="10"/>
        <v/>
      </c>
      <c r="AC35" s="72" t="str">
        <f t="shared" si="11"/>
        <v/>
      </c>
      <c r="AE35" s="72" t="str">
        <f t="shared" si="12"/>
        <v/>
      </c>
      <c r="AG35" s="72" t="str">
        <f t="shared" si="13"/>
        <v/>
      </c>
      <c r="AI35" s="72" t="str">
        <f t="shared" si="14"/>
        <v/>
      </c>
      <c r="AK35" s="72" t="str">
        <f t="shared" si="15"/>
        <v/>
      </c>
      <c r="AM35" s="72" t="str">
        <f t="shared" si="16"/>
        <v/>
      </c>
      <c r="AO35" s="72" t="str">
        <f t="shared" si="17"/>
        <v/>
      </c>
      <c r="AQ35" s="72" t="str">
        <f t="shared" si="18"/>
        <v/>
      </c>
    </row>
    <row r="36" spans="1:43" x14ac:dyDescent="0.25">
      <c r="E36" s="72" t="str">
        <f t="shared" si="0"/>
        <v/>
      </c>
      <c r="G36" s="72" t="str">
        <f t="shared" si="0"/>
        <v/>
      </c>
      <c r="I36" s="72" t="str">
        <f t="shared" si="1"/>
        <v/>
      </c>
      <c r="K36" s="72" t="str">
        <f t="shared" si="2"/>
        <v/>
      </c>
      <c r="M36" s="72" t="str">
        <f t="shared" si="3"/>
        <v/>
      </c>
      <c r="O36" s="72" t="str">
        <f t="shared" si="4"/>
        <v/>
      </c>
      <c r="Q36" s="72" t="str">
        <f t="shared" si="5"/>
        <v/>
      </c>
      <c r="S36" s="72" t="str">
        <f t="shared" si="6"/>
        <v/>
      </c>
      <c r="U36" s="72" t="str">
        <f t="shared" si="7"/>
        <v/>
      </c>
      <c r="W36" s="72" t="str">
        <f t="shared" si="8"/>
        <v/>
      </c>
      <c r="Y36" s="72" t="str">
        <f t="shared" si="9"/>
        <v/>
      </c>
      <c r="AA36" s="72" t="str">
        <f t="shared" si="10"/>
        <v/>
      </c>
      <c r="AC36" s="72" t="str">
        <f t="shared" si="11"/>
        <v/>
      </c>
      <c r="AE36" s="72" t="str">
        <f t="shared" si="12"/>
        <v/>
      </c>
      <c r="AG36" s="72" t="str">
        <f t="shared" si="13"/>
        <v/>
      </c>
      <c r="AI36" s="72" t="str">
        <f t="shared" si="14"/>
        <v/>
      </c>
      <c r="AK36" s="72" t="str">
        <f t="shared" si="15"/>
        <v/>
      </c>
      <c r="AM36" s="72" t="str">
        <f t="shared" si="16"/>
        <v/>
      </c>
      <c r="AO36" s="72" t="str">
        <f t="shared" si="17"/>
        <v/>
      </c>
      <c r="AQ36" s="72" t="str">
        <f t="shared" si="18"/>
        <v/>
      </c>
    </row>
    <row r="37" spans="1:43" x14ac:dyDescent="0.25">
      <c r="B37">
        <f>SUM(B12:B35)</f>
        <v>1251.484160096154</v>
      </c>
      <c r="E37" s="72" t="str">
        <f t="shared" si="0"/>
        <v/>
      </c>
      <c r="G37" s="72" t="str">
        <f t="shared" si="0"/>
        <v/>
      </c>
      <c r="I37" s="72" t="str">
        <f t="shared" si="1"/>
        <v/>
      </c>
      <c r="K37" s="72" t="str">
        <f t="shared" si="2"/>
        <v/>
      </c>
      <c r="M37" s="72" t="str">
        <f t="shared" si="3"/>
        <v/>
      </c>
      <c r="O37" s="72" t="str">
        <f t="shared" si="4"/>
        <v/>
      </c>
      <c r="Q37" s="72" t="str">
        <f t="shared" si="5"/>
        <v/>
      </c>
      <c r="S37" s="72" t="str">
        <f t="shared" si="6"/>
        <v/>
      </c>
      <c r="U37" s="72" t="str">
        <f t="shared" si="7"/>
        <v/>
      </c>
      <c r="W37" s="72" t="str">
        <f t="shared" si="8"/>
        <v/>
      </c>
      <c r="Y37" s="72" t="str">
        <f t="shared" si="9"/>
        <v/>
      </c>
      <c r="AA37" s="72" t="str">
        <f t="shared" si="10"/>
        <v/>
      </c>
      <c r="AC37" s="72" t="str">
        <f t="shared" si="11"/>
        <v/>
      </c>
      <c r="AE37" s="72" t="str">
        <f t="shared" si="12"/>
        <v/>
      </c>
      <c r="AG37" s="72" t="str">
        <f t="shared" si="13"/>
        <v/>
      </c>
      <c r="AI37" s="72" t="str">
        <f t="shared" si="14"/>
        <v/>
      </c>
      <c r="AK37" s="72" t="str">
        <f t="shared" si="15"/>
        <v/>
      </c>
      <c r="AM37" s="72" t="str">
        <f t="shared" si="16"/>
        <v/>
      </c>
      <c r="AO37" s="72" t="str">
        <f t="shared" si="17"/>
        <v/>
      </c>
      <c r="AQ37" s="72" t="str">
        <f t="shared" si="18"/>
        <v/>
      </c>
    </row>
    <row r="38" spans="1:43" x14ac:dyDescent="0.25">
      <c r="E38" s="72" t="str">
        <f t="shared" si="0"/>
        <v/>
      </c>
      <c r="G38" s="72" t="str">
        <f t="shared" si="0"/>
        <v/>
      </c>
      <c r="I38" s="72" t="str">
        <f t="shared" si="1"/>
        <v/>
      </c>
      <c r="K38" s="72" t="str">
        <f t="shared" si="2"/>
        <v/>
      </c>
      <c r="M38" s="72" t="str">
        <f t="shared" si="3"/>
        <v/>
      </c>
      <c r="O38" s="72" t="str">
        <f t="shared" si="4"/>
        <v/>
      </c>
      <c r="Q38" s="72" t="str">
        <f t="shared" si="5"/>
        <v/>
      </c>
      <c r="S38" s="72" t="str">
        <f t="shared" si="6"/>
        <v/>
      </c>
      <c r="U38" s="72" t="str">
        <f t="shared" si="7"/>
        <v/>
      </c>
      <c r="W38" s="72" t="str">
        <f t="shared" si="8"/>
        <v/>
      </c>
      <c r="Y38" s="72" t="str">
        <f t="shared" si="9"/>
        <v/>
      </c>
      <c r="AA38" s="72" t="str">
        <f t="shared" si="10"/>
        <v/>
      </c>
      <c r="AC38" s="72" t="str">
        <f t="shared" si="11"/>
        <v/>
      </c>
      <c r="AE38" s="72" t="str">
        <f t="shared" si="12"/>
        <v/>
      </c>
      <c r="AG38" s="72" t="str">
        <f t="shared" si="13"/>
        <v/>
      </c>
      <c r="AI38" s="72" t="str">
        <f t="shared" si="14"/>
        <v/>
      </c>
      <c r="AK38" s="72" t="str">
        <f t="shared" si="15"/>
        <v/>
      </c>
      <c r="AM38" s="72" t="str">
        <f t="shared" si="16"/>
        <v/>
      </c>
      <c r="AO38" s="72" t="str">
        <f t="shared" si="17"/>
        <v/>
      </c>
      <c r="AQ38" s="72" t="str">
        <f t="shared" si="18"/>
        <v/>
      </c>
    </row>
    <row r="39" spans="1:43" x14ac:dyDescent="0.25">
      <c r="E39" s="72" t="str">
        <f t="shared" si="0"/>
        <v/>
      </c>
      <c r="G39" s="72" t="str">
        <f t="shared" si="0"/>
        <v/>
      </c>
      <c r="I39" s="72" t="str">
        <f t="shared" si="1"/>
        <v/>
      </c>
      <c r="K39" s="72" t="str">
        <f t="shared" si="2"/>
        <v/>
      </c>
      <c r="M39" s="72" t="str">
        <f t="shared" si="3"/>
        <v/>
      </c>
      <c r="O39" s="72" t="str">
        <f t="shared" si="4"/>
        <v/>
      </c>
      <c r="Q39" s="72" t="str">
        <f t="shared" si="5"/>
        <v/>
      </c>
      <c r="S39" s="72" t="str">
        <f t="shared" si="6"/>
        <v/>
      </c>
      <c r="U39" s="72" t="str">
        <f t="shared" si="7"/>
        <v/>
      </c>
      <c r="W39" s="72" t="str">
        <f t="shared" si="8"/>
        <v/>
      </c>
      <c r="Y39" s="72" t="str">
        <f t="shared" si="9"/>
        <v/>
      </c>
      <c r="AA39" s="72" t="str">
        <f t="shared" si="10"/>
        <v/>
      </c>
      <c r="AC39" s="72" t="str">
        <f t="shared" si="11"/>
        <v/>
      </c>
      <c r="AE39" s="72" t="str">
        <f t="shared" si="12"/>
        <v/>
      </c>
      <c r="AG39" s="72" t="str">
        <f t="shared" si="13"/>
        <v/>
      </c>
      <c r="AI39" s="72" t="str">
        <f t="shared" si="14"/>
        <v/>
      </c>
      <c r="AK39" s="72" t="str">
        <f t="shared" si="15"/>
        <v/>
      </c>
      <c r="AM39" s="72" t="str">
        <f t="shared" si="16"/>
        <v/>
      </c>
      <c r="AO39" s="72" t="str">
        <f t="shared" si="17"/>
        <v/>
      </c>
      <c r="AQ39" s="72" t="str">
        <f t="shared" si="18"/>
        <v/>
      </c>
    </row>
    <row r="40" spans="1:43" x14ac:dyDescent="0.25">
      <c r="E40" s="72" t="str">
        <f t="shared" si="0"/>
        <v/>
      </c>
      <c r="G40" s="72" t="str">
        <f t="shared" si="0"/>
        <v/>
      </c>
      <c r="I40" s="72" t="str">
        <f t="shared" si="1"/>
        <v/>
      </c>
      <c r="K40" s="72" t="str">
        <f t="shared" si="2"/>
        <v/>
      </c>
      <c r="M40" s="72" t="str">
        <f t="shared" si="3"/>
        <v/>
      </c>
      <c r="O40" s="72" t="str">
        <f t="shared" si="4"/>
        <v/>
      </c>
      <c r="Q40" s="72" t="str">
        <f t="shared" si="5"/>
        <v/>
      </c>
      <c r="S40" s="72" t="str">
        <f t="shared" si="6"/>
        <v/>
      </c>
      <c r="U40" s="72" t="str">
        <f t="shared" si="7"/>
        <v/>
      </c>
      <c r="W40" s="72" t="str">
        <f t="shared" si="8"/>
        <v/>
      </c>
      <c r="Y40" s="72" t="str">
        <f t="shared" si="9"/>
        <v/>
      </c>
      <c r="AA40" s="72" t="str">
        <f t="shared" si="10"/>
        <v/>
      </c>
      <c r="AC40" s="72" t="str">
        <f t="shared" si="11"/>
        <v/>
      </c>
      <c r="AE40" s="72" t="str">
        <f t="shared" si="12"/>
        <v/>
      </c>
      <c r="AG40" s="72" t="str">
        <f t="shared" si="13"/>
        <v/>
      </c>
      <c r="AI40" s="72" t="str">
        <f t="shared" si="14"/>
        <v/>
      </c>
      <c r="AK40" s="72" t="str">
        <f t="shared" si="15"/>
        <v/>
      </c>
      <c r="AM40" s="72" t="str">
        <f t="shared" si="16"/>
        <v/>
      </c>
      <c r="AO40" s="72" t="str">
        <f t="shared" si="17"/>
        <v/>
      </c>
      <c r="AQ40" s="72" t="str">
        <f t="shared" si="18"/>
        <v/>
      </c>
    </row>
    <row r="41" spans="1:43" x14ac:dyDescent="0.25">
      <c r="E41" s="72" t="str">
        <f t="shared" si="0"/>
        <v/>
      </c>
      <c r="G41" s="72" t="str">
        <f t="shared" si="0"/>
        <v/>
      </c>
      <c r="I41" s="72" t="str">
        <f t="shared" si="1"/>
        <v/>
      </c>
      <c r="K41" s="72" t="str">
        <f t="shared" si="2"/>
        <v/>
      </c>
      <c r="M41" s="72" t="str">
        <f t="shared" si="3"/>
        <v/>
      </c>
      <c r="O41" s="72" t="str">
        <f t="shared" si="4"/>
        <v/>
      </c>
      <c r="Q41" s="72" t="str">
        <f t="shared" si="5"/>
        <v/>
      </c>
      <c r="S41" s="72" t="str">
        <f t="shared" si="6"/>
        <v/>
      </c>
      <c r="U41" s="72" t="str">
        <f t="shared" si="7"/>
        <v/>
      </c>
      <c r="W41" s="72" t="str">
        <f t="shared" si="8"/>
        <v/>
      </c>
      <c r="Y41" s="72" t="str">
        <f t="shared" si="9"/>
        <v/>
      </c>
      <c r="AA41" s="72" t="str">
        <f t="shared" si="10"/>
        <v/>
      </c>
      <c r="AC41" s="72" t="str">
        <f t="shared" si="11"/>
        <v/>
      </c>
      <c r="AE41" s="72" t="str">
        <f t="shared" si="12"/>
        <v/>
      </c>
      <c r="AG41" s="72" t="str">
        <f t="shared" si="13"/>
        <v/>
      </c>
      <c r="AI41" s="72" t="str">
        <f t="shared" si="14"/>
        <v/>
      </c>
      <c r="AK41" s="72" t="str">
        <f t="shared" si="15"/>
        <v/>
      </c>
      <c r="AM41" s="72" t="str">
        <f t="shared" si="16"/>
        <v/>
      </c>
      <c r="AO41" s="72" t="str">
        <f t="shared" si="17"/>
        <v/>
      </c>
      <c r="AQ41" s="72" t="str">
        <f t="shared" si="18"/>
        <v/>
      </c>
    </row>
    <row r="42" spans="1:43" x14ac:dyDescent="0.25">
      <c r="E42" s="72" t="str">
        <f t="shared" si="0"/>
        <v/>
      </c>
      <c r="G42" s="72" t="str">
        <f t="shared" si="0"/>
        <v/>
      </c>
      <c r="I42" s="72" t="str">
        <f t="shared" si="1"/>
        <v/>
      </c>
      <c r="K42" s="72" t="str">
        <f t="shared" si="2"/>
        <v/>
      </c>
      <c r="M42" s="72" t="str">
        <f t="shared" si="3"/>
        <v/>
      </c>
      <c r="O42" s="72" t="str">
        <f t="shared" si="4"/>
        <v/>
      </c>
      <c r="Q42" s="72" t="str">
        <f t="shared" si="5"/>
        <v/>
      </c>
      <c r="S42" s="72" t="str">
        <f t="shared" si="6"/>
        <v/>
      </c>
      <c r="U42" s="72" t="str">
        <f t="shared" si="7"/>
        <v/>
      </c>
      <c r="W42" s="72" t="str">
        <f t="shared" si="8"/>
        <v/>
      </c>
      <c r="Y42" s="72" t="str">
        <f t="shared" si="9"/>
        <v/>
      </c>
      <c r="AA42" s="72" t="str">
        <f t="shared" si="10"/>
        <v/>
      </c>
      <c r="AC42" s="72" t="str">
        <f t="shared" si="11"/>
        <v/>
      </c>
      <c r="AE42" s="72" t="str">
        <f t="shared" si="12"/>
        <v/>
      </c>
      <c r="AG42" s="72" t="str">
        <f t="shared" si="13"/>
        <v/>
      </c>
      <c r="AI42" s="72" t="str">
        <f t="shared" si="14"/>
        <v/>
      </c>
      <c r="AK42" s="72" t="str">
        <f t="shared" si="15"/>
        <v/>
      </c>
      <c r="AM42" s="72" t="str">
        <f t="shared" si="16"/>
        <v/>
      </c>
      <c r="AO42" s="72" t="str">
        <f t="shared" si="17"/>
        <v/>
      </c>
      <c r="AQ42" s="72" t="str">
        <f t="shared" si="18"/>
        <v/>
      </c>
    </row>
    <row r="43" spans="1:43" x14ac:dyDescent="0.25">
      <c r="E43" s="72" t="str">
        <f t="shared" si="0"/>
        <v/>
      </c>
      <c r="G43" s="72" t="str">
        <f t="shared" si="0"/>
        <v/>
      </c>
      <c r="I43" s="72" t="str">
        <f t="shared" si="1"/>
        <v/>
      </c>
      <c r="K43" s="72" t="str">
        <f t="shared" si="2"/>
        <v/>
      </c>
      <c r="M43" s="72" t="str">
        <f t="shared" si="3"/>
        <v/>
      </c>
      <c r="O43" s="72" t="str">
        <f t="shared" si="4"/>
        <v/>
      </c>
      <c r="Q43" s="72" t="str">
        <f t="shared" si="5"/>
        <v/>
      </c>
      <c r="S43" s="72" t="str">
        <f t="shared" si="6"/>
        <v/>
      </c>
      <c r="U43" s="72" t="str">
        <f t="shared" si="7"/>
        <v/>
      </c>
      <c r="W43" s="72" t="str">
        <f t="shared" si="8"/>
        <v/>
      </c>
      <c r="Y43" s="72" t="str">
        <f t="shared" si="9"/>
        <v/>
      </c>
      <c r="AA43" s="72" t="str">
        <f t="shared" si="10"/>
        <v/>
      </c>
      <c r="AC43" s="72" t="str">
        <f t="shared" si="11"/>
        <v/>
      </c>
      <c r="AE43" s="72" t="str">
        <f t="shared" si="12"/>
        <v/>
      </c>
      <c r="AG43" s="72" t="str">
        <f t="shared" si="13"/>
        <v/>
      </c>
      <c r="AI43" s="72" t="str">
        <f t="shared" si="14"/>
        <v/>
      </c>
      <c r="AK43" s="72" t="str">
        <f t="shared" si="15"/>
        <v/>
      </c>
      <c r="AM43" s="72" t="str">
        <f t="shared" si="16"/>
        <v/>
      </c>
      <c r="AO43" s="72" t="str">
        <f t="shared" si="17"/>
        <v/>
      </c>
      <c r="AQ43" s="72" t="str">
        <f t="shared" si="18"/>
        <v/>
      </c>
    </row>
    <row r="44" spans="1:43" x14ac:dyDescent="0.25">
      <c r="E44" s="72" t="str">
        <f t="shared" si="0"/>
        <v/>
      </c>
      <c r="G44" s="72" t="str">
        <f t="shared" si="0"/>
        <v/>
      </c>
      <c r="I44" s="72" t="str">
        <f t="shared" si="1"/>
        <v/>
      </c>
      <c r="K44" s="72" t="str">
        <f t="shared" si="2"/>
        <v/>
      </c>
      <c r="M44" s="72" t="str">
        <f t="shared" si="3"/>
        <v/>
      </c>
      <c r="O44" s="72" t="str">
        <f t="shared" si="4"/>
        <v/>
      </c>
      <c r="Q44" s="72" t="str">
        <f t="shared" si="5"/>
        <v/>
      </c>
      <c r="S44" s="72" t="str">
        <f t="shared" si="6"/>
        <v/>
      </c>
      <c r="U44" s="72" t="str">
        <f t="shared" si="7"/>
        <v/>
      </c>
      <c r="W44" s="72" t="str">
        <f t="shared" si="8"/>
        <v/>
      </c>
      <c r="Y44" s="72" t="str">
        <f t="shared" si="9"/>
        <v/>
      </c>
      <c r="AA44" s="72" t="str">
        <f t="shared" si="10"/>
        <v/>
      </c>
      <c r="AC44" s="72" t="str">
        <f t="shared" si="11"/>
        <v/>
      </c>
      <c r="AE44" s="72" t="str">
        <f t="shared" si="12"/>
        <v/>
      </c>
      <c r="AG44" s="72" t="str">
        <f t="shared" si="13"/>
        <v/>
      </c>
      <c r="AI44" s="72" t="str">
        <f t="shared" si="14"/>
        <v/>
      </c>
      <c r="AK44" s="72" t="str">
        <f t="shared" si="15"/>
        <v/>
      </c>
      <c r="AM44" s="72" t="str">
        <f t="shared" si="16"/>
        <v/>
      </c>
      <c r="AO44" s="72" t="str">
        <f t="shared" si="17"/>
        <v/>
      </c>
      <c r="AQ44" s="72" t="str">
        <f t="shared" si="18"/>
        <v/>
      </c>
    </row>
    <row r="45" spans="1:43" x14ac:dyDescent="0.25">
      <c r="E45" s="72" t="str">
        <f t="shared" si="0"/>
        <v/>
      </c>
      <c r="G45" s="72" t="str">
        <f t="shared" si="0"/>
        <v/>
      </c>
      <c r="I45" s="72" t="str">
        <f t="shared" si="1"/>
        <v/>
      </c>
      <c r="K45" s="72" t="str">
        <f t="shared" si="2"/>
        <v/>
      </c>
      <c r="M45" s="72" t="str">
        <f t="shared" si="3"/>
        <v/>
      </c>
      <c r="O45" s="72" t="str">
        <f t="shared" si="4"/>
        <v/>
      </c>
      <c r="Q45" s="72" t="str">
        <f t="shared" si="5"/>
        <v/>
      </c>
      <c r="S45" s="72" t="str">
        <f t="shared" si="6"/>
        <v/>
      </c>
      <c r="U45" s="72" t="str">
        <f t="shared" si="7"/>
        <v/>
      </c>
      <c r="W45" s="72" t="str">
        <f t="shared" si="8"/>
        <v/>
      </c>
      <c r="Y45" s="72" t="str">
        <f t="shared" si="9"/>
        <v/>
      </c>
      <c r="AA45" s="72" t="str">
        <f t="shared" si="10"/>
        <v/>
      </c>
      <c r="AC45" s="72" t="str">
        <f t="shared" si="11"/>
        <v/>
      </c>
      <c r="AE45" s="72" t="str">
        <f t="shared" si="12"/>
        <v/>
      </c>
      <c r="AG45" s="72" t="str">
        <f t="shared" si="13"/>
        <v/>
      </c>
      <c r="AI45" s="72" t="str">
        <f t="shared" si="14"/>
        <v/>
      </c>
      <c r="AK45" s="72" t="str">
        <f t="shared" si="15"/>
        <v/>
      </c>
      <c r="AM45" s="72" t="str">
        <f t="shared" si="16"/>
        <v/>
      </c>
      <c r="AO45" s="72" t="str">
        <f t="shared" si="17"/>
        <v/>
      </c>
      <c r="AQ45" s="72" t="str">
        <f t="shared" si="18"/>
        <v/>
      </c>
    </row>
    <row r="46" spans="1:43" x14ac:dyDescent="0.25">
      <c r="E46" s="72" t="str">
        <f t="shared" si="0"/>
        <v/>
      </c>
      <c r="G46" s="72" t="str">
        <f t="shared" si="0"/>
        <v/>
      </c>
      <c r="I46" s="72" t="str">
        <f t="shared" si="1"/>
        <v/>
      </c>
      <c r="K46" s="72" t="str">
        <f t="shared" si="2"/>
        <v/>
      </c>
      <c r="M46" s="72" t="str">
        <f t="shared" si="3"/>
        <v/>
      </c>
      <c r="O46" s="72" t="str">
        <f t="shared" si="4"/>
        <v/>
      </c>
      <c r="Q46" s="72" t="str">
        <f t="shared" si="5"/>
        <v/>
      </c>
      <c r="S46" s="72" t="str">
        <f t="shared" si="6"/>
        <v/>
      </c>
      <c r="U46" s="72" t="str">
        <f t="shared" si="7"/>
        <v/>
      </c>
      <c r="W46" s="72" t="str">
        <f t="shared" si="8"/>
        <v/>
      </c>
      <c r="Y46" s="72" t="str">
        <f t="shared" si="9"/>
        <v/>
      </c>
      <c r="AA46" s="72" t="str">
        <f t="shared" si="10"/>
        <v/>
      </c>
      <c r="AC46" s="72" t="str">
        <f t="shared" si="11"/>
        <v/>
      </c>
      <c r="AE46" s="72" t="str">
        <f t="shared" si="12"/>
        <v/>
      </c>
      <c r="AG46" s="72" t="str">
        <f t="shared" si="13"/>
        <v/>
      </c>
      <c r="AI46" s="72" t="str">
        <f t="shared" si="14"/>
        <v/>
      </c>
      <c r="AK46" s="72" t="str">
        <f t="shared" si="15"/>
        <v/>
      </c>
      <c r="AM46" s="72" t="str">
        <f t="shared" si="16"/>
        <v/>
      </c>
      <c r="AO46" s="72" t="str">
        <f t="shared" si="17"/>
        <v/>
      </c>
      <c r="AQ46" s="72" t="str">
        <f t="shared" si="18"/>
        <v/>
      </c>
    </row>
    <row r="47" spans="1:43" x14ac:dyDescent="0.25">
      <c r="E47" s="72" t="str">
        <f t="shared" si="0"/>
        <v/>
      </c>
      <c r="G47" s="72" t="str">
        <f t="shared" si="0"/>
        <v/>
      </c>
      <c r="I47" s="72" t="str">
        <f t="shared" si="1"/>
        <v/>
      </c>
      <c r="K47" s="72" t="str">
        <f t="shared" si="2"/>
        <v/>
      </c>
      <c r="M47" s="72" t="str">
        <f t="shared" si="3"/>
        <v/>
      </c>
      <c r="O47" s="72" t="str">
        <f t="shared" si="4"/>
        <v/>
      </c>
      <c r="Q47" s="72" t="str">
        <f t="shared" si="5"/>
        <v/>
      </c>
      <c r="S47" s="72" t="str">
        <f t="shared" si="6"/>
        <v/>
      </c>
      <c r="U47" s="72" t="str">
        <f t="shared" si="7"/>
        <v/>
      </c>
      <c r="W47" s="72" t="str">
        <f t="shared" si="8"/>
        <v/>
      </c>
      <c r="Y47" s="72" t="str">
        <f t="shared" si="9"/>
        <v/>
      </c>
      <c r="AA47" s="72" t="str">
        <f t="shared" si="10"/>
        <v/>
      </c>
      <c r="AC47" s="72" t="str">
        <f t="shared" si="11"/>
        <v/>
      </c>
      <c r="AE47" s="72" t="str">
        <f t="shared" si="12"/>
        <v/>
      </c>
      <c r="AG47" s="72" t="str">
        <f t="shared" si="13"/>
        <v/>
      </c>
      <c r="AI47" s="72" t="str">
        <f t="shared" si="14"/>
        <v/>
      </c>
      <c r="AK47" s="72" t="str">
        <f t="shared" si="15"/>
        <v/>
      </c>
      <c r="AM47" s="72" t="str">
        <f t="shared" si="16"/>
        <v/>
      </c>
      <c r="AO47" s="72" t="str">
        <f t="shared" si="17"/>
        <v/>
      </c>
      <c r="AQ47" s="72" t="str">
        <f t="shared" si="18"/>
        <v/>
      </c>
    </row>
    <row r="48" spans="1:43" x14ac:dyDescent="0.25">
      <c r="E48" s="72" t="str">
        <f t="shared" si="0"/>
        <v/>
      </c>
      <c r="G48" s="72" t="str">
        <f t="shared" si="0"/>
        <v/>
      </c>
      <c r="I48" s="72" t="str">
        <f t="shared" si="1"/>
        <v/>
      </c>
      <c r="K48" s="72" t="str">
        <f t="shared" si="2"/>
        <v/>
      </c>
      <c r="M48" s="72" t="str">
        <f t="shared" si="3"/>
        <v/>
      </c>
      <c r="O48" s="72" t="str">
        <f t="shared" si="4"/>
        <v/>
      </c>
      <c r="Q48" s="72" t="str">
        <f t="shared" si="5"/>
        <v/>
      </c>
      <c r="S48" s="72" t="str">
        <f t="shared" si="6"/>
        <v/>
      </c>
      <c r="U48" s="72" t="str">
        <f t="shared" si="7"/>
        <v/>
      </c>
      <c r="W48" s="72" t="str">
        <f t="shared" si="8"/>
        <v/>
      </c>
      <c r="Y48" s="72" t="str">
        <f t="shared" si="9"/>
        <v/>
      </c>
      <c r="AA48" s="72" t="str">
        <f t="shared" si="10"/>
        <v/>
      </c>
      <c r="AC48" s="72" t="str">
        <f t="shared" si="11"/>
        <v/>
      </c>
      <c r="AE48" s="72" t="str">
        <f t="shared" si="12"/>
        <v/>
      </c>
      <c r="AG48" s="72" t="str">
        <f t="shared" si="13"/>
        <v/>
      </c>
      <c r="AI48" s="72" t="str">
        <f t="shared" si="14"/>
        <v/>
      </c>
      <c r="AK48" s="72" t="str">
        <f t="shared" si="15"/>
        <v/>
      </c>
      <c r="AM48" s="72" t="str">
        <f t="shared" si="16"/>
        <v/>
      </c>
      <c r="AO48" s="72" t="str">
        <f t="shared" si="17"/>
        <v/>
      </c>
      <c r="AQ48" s="72" t="str">
        <f t="shared" si="18"/>
        <v/>
      </c>
    </row>
    <row r="49" spans="5:43" x14ac:dyDescent="0.25">
      <c r="E49" s="72" t="str">
        <f t="shared" si="0"/>
        <v/>
      </c>
      <c r="G49" s="72" t="str">
        <f t="shared" si="0"/>
        <v/>
      </c>
      <c r="I49" s="72" t="str">
        <f t="shared" si="1"/>
        <v/>
      </c>
      <c r="K49" s="72" t="str">
        <f t="shared" si="2"/>
        <v/>
      </c>
      <c r="M49" s="72" t="str">
        <f t="shared" si="3"/>
        <v/>
      </c>
      <c r="O49" s="72" t="str">
        <f t="shared" si="4"/>
        <v/>
      </c>
      <c r="Q49" s="72" t="str">
        <f t="shared" si="5"/>
        <v/>
      </c>
      <c r="S49" s="72" t="str">
        <f t="shared" si="6"/>
        <v/>
      </c>
      <c r="U49" s="72" t="str">
        <f t="shared" si="7"/>
        <v/>
      </c>
      <c r="W49" s="72" t="str">
        <f t="shared" si="8"/>
        <v/>
      </c>
      <c r="Y49" s="72" t="str">
        <f t="shared" si="9"/>
        <v/>
      </c>
      <c r="AA49" s="72" t="str">
        <f t="shared" si="10"/>
        <v/>
      </c>
      <c r="AC49" s="72" t="str">
        <f t="shared" si="11"/>
        <v/>
      </c>
      <c r="AE49" s="72" t="str">
        <f t="shared" si="12"/>
        <v/>
      </c>
      <c r="AG49" s="72" t="str">
        <f t="shared" si="13"/>
        <v/>
      </c>
      <c r="AI49" s="72" t="str">
        <f t="shared" si="14"/>
        <v/>
      </c>
      <c r="AK49" s="72" t="str">
        <f t="shared" si="15"/>
        <v/>
      </c>
      <c r="AM49" s="72" t="str">
        <f t="shared" si="16"/>
        <v/>
      </c>
      <c r="AO49" s="72" t="str">
        <f t="shared" si="17"/>
        <v/>
      </c>
      <c r="AQ49" s="72" t="str">
        <f t="shared" si="18"/>
        <v/>
      </c>
    </row>
    <row r="50" spans="5:43" x14ac:dyDescent="0.25">
      <c r="E50" s="72" t="str">
        <f t="shared" si="0"/>
        <v/>
      </c>
      <c r="G50" s="72" t="str">
        <f t="shared" si="0"/>
        <v/>
      </c>
      <c r="I50" s="72" t="str">
        <f t="shared" si="1"/>
        <v/>
      </c>
      <c r="K50" s="72" t="str">
        <f t="shared" si="2"/>
        <v/>
      </c>
      <c r="M50" s="72" t="str">
        <f t="shared" si="3"/>
        <v/>
      </c>
      <c r="O50" s="72" t="str">
        <f t="shared" si="4"/>
        <v/>
      </c>
      <c r="Q50" s="72" t="str">
        <f t="shared" si="5"/>
        <v/>
      </c>
      <c r="S50" s="72" t="str">
        <f t="shared" si="6"/>
        <v/>
      </c>
      <c r="U50" s="72" t="str">
        <f t="shared" si="7"/>
        <v/>
      </c>
      <c r="W50" s="72" t="str">
        <f t="shared" si="8"/>
        <v/>
      </c>
      <c r="Y50" s="72" t="str">
        <f t="shared" si="9"/>
        <v/>
      </c>
      <c r="AA50" s="72" t="str">
        <f t="shared" si="10"/>
        <v/>
      </c>
      <c r="AC50" s="72" t="str">
        <f t="shared" si="11"/>
        <v/>
      </c>
      <c r="AE50" s="72" t="str">
        <f t="shared" si="12"/>
        <v/>
      </c>
      <c r="AG50" s="72" t="str">
        <f t="shared" si="13"/>
        <v/>
      </c>
      <c r="AI50" s="72" t="str">
        <f t="shared" si="14"/>
        <v/>
      </c>
      <c r="AK50" s="72" t="str">
        <f t="shared" si="15"/>
        <v/>
      </c>
      <c r="AM50" s="72" t="str">
        <f t="shared" si="16"/>
        <v/>
      </c>
      <c r="AO50" s="72" t="str">
        <f t="shared" si="17"/>
        <v/>
      </c>
      <c r="AQ50" s="72" t="str">
        <f t="shared" si="18"/>
        <v/>
      </c>
    </row>
    <row r="51" spans="5:43" x14ac:dyDescent="0.25">
      <c r="E51" s="72" t="str">
        <f t="shared" si="0"/>
        <v/>
      </c>
      <c r="G51" s="72" t="str">
        <f t="shared" si="0"/>
        <v/>
      </c>
      <c r="I51" s="72" t="str">
        <f t="shared" si="1"/>
        <v/>
      </c>
      <c r="K51" s="72" t="str">
        <f t="shared" si="2"/>
        <v/>
      </c>
      <c r="M51" s="72" t="str">
        <f t="shared" si="3"/>
        <v/>
      </c>
      <c r="O51" s="72" t="str">
        <f t="shared" si="4"/>
        <v/>
      </c>
      <c r="Q51" s="72" t="str">
        <f t="shared" si="5"/>
        <v/>
      </c>
      <c r="S51" s="72" t="str">
        <f t="shared" si="6"/>
        <v/>
      </c>
      <c r="U51" s="72" t="str">
        <f t="shared" si="7"/>
        <v/>
      </c>
      <c r="W51" s="72" t="str">
        <f t="shared" si="8"/>
        <v/>
      </c>
      <c r="Y51" s="72" t="str">
        <f t="shared" si="9"/>
        <v/>
      </c>
      <c r="AA51" s="72" t="str">
        <f t="shared" si="10"/>
        <v/>
      </c>
      <c r="AC51" s="72" t="str">
        <f t="shared" si="11"/>
        <v/>
      </c>
      <c r="AE51" s="72" t="str">
        <f t="shared" si="12"/>
        <v/>
      </c>
      <c r="AG51" s="72" t="str">
        <f t="shared" si="13"/>
        <v/>
      </c>
      <c r="AI51" s="72" t="str">
        <f t="shared" si="14"/>
        <v/>
      </c>
      <c r="AK51" s="72" t="str">
        <f t="shared" si="15"/>
        <v/>
      </c>
      <c r="AM51" s="72" t="str">
        <f t="shared" si="16"/>
        <v/>
      </c>
      <c r="AO51" s="72" t="str">
        <f t="shared" si="17"/>
        <v/>
      </c>
      <c r="AQ51" s="72" t="str">
        <f t="shared" si="18"/>
        <v/>
      </c>
    </row>
    <row r="52" spans="5:43" x14ac:dyDescent="0.25">
      <c r="E52" s="72" t="str">
        <f t="shared" si="0"/>
        <v/>
      </c>
      <c r="G52" s="72" t="str">
        <f t="shared" si="0"/>
        <v/>
      </c>
      <c r="I52" s="72" t="str">
        <f t="shared" si="1"/>
        <v/>
      </c>
      <c r="K52" s="72" t="str">
        <f t="shared" si="2"/>
        <v/>
      </c>
      <c r="M52" s="72" t="str">
        <f t="shared" si="3"/>
        <v/>
      </c>
      <c r="O52" s="72" t="str">
        <f t="shared" si="4"/>
        <v/>
      </c>
      <c r="Q52" s="72" t="str">
        <f t="shared" si="5"/>
        <v/>
      </c>
      <c r="S52" s="72" t="str">
        <f t="shared" si="6"/>
        <v/>
      </c>
      <c r="U52" s="72" t="str">
        <f t="shared" si="7"/>
        <v/>
      </c>
      <c r="W52" s="72" t="str">
        <f t="shared" si="8"/>
        <v/>
      </c>
      <c r="Y52" s="72" t="str">
        <f t="shared" si="9"/>
        <v/>
      </c>
      <c r="AA52" s="72" t="str">
        <f t="shared" si="10"/>
        <v/>
      </c>
      <c r="AC52" s="72" t="str">
        <f t="shared" si="11"/>
        <v/>
      </c>
      <c r="AE52" s="72" t="str">
        <f t="shared" si="12"/>
        <v/>
      </c>
      <c r="AG52" s="72" t="str">
        <f t="shared" si="13"/>
        <v/>
      </c>
      <c r="AI52" s="72" t="str">
        <f t="shared" si="14"/>
        <v/>
      </c>
      <c r="AK52" s="72" t="str">
        <f t="shared" si="15"/>
        <v/>
      </c>
      <c r="AM52" s="72" t="str">
        <f t="shared" si="16"/>
        <v/>
      </c>
      <c r="AO52" s="72" t="str">
        <f t="shared" si="17"/>
        <v/>
      </c>
      <c r="AQ52" s="72" t="str">
        <f t="shared" si="18"/>
        <v/>
      </c>
    </row>
    <row r="53" spans="5:43" x14ac:dyDescent="0.25">
      <c r="E53" s="72" t="str">
        <f t="shared" si="0"/>
        <v/>
      </c>
      <c r="G53" s="72" t="str">
        <f t="shared" si="0"/>
        <v/>
      </c>
      <c r="I53" s="72" t="str">
        <f t="shared" si="1"/>
        <v/>
      </c>
      <c r="K53" s="72" t="str">
        <f t="shared" si="2"/>
        <v/>
      </c>
      <c r="M53" s="72" t="str">
        <f t="shared" si="3"/>
        <v/>
      </c>
      <c r="O53" s="72" t="str">
        <f t="shared" si="4"/>
        <v/>
      </c>
      <c r="Q53" s="72" t="str">
        <f t="shared" si="5"/>
        <v/>
      </c>
      <c r="S53" s="72" t="str">
        <f t="shared" si="6"/>
        <v/>
      </c>
      <c r="U53" s="72" t="str">
        <f t="shared" si="7"/>
        <v/>
      </c>
      <c r="W53" s="72" t="str">
        <f t="shared" si="8"/>
        <v/>
      </c>
      <c r="Y53" s="72" t="str">
        <f t="shared" si="9"/>
        <v/>
      </c>
      <c r="AA53" s="72" t="str">
        <f t="shared" si="10"/>
        <v/>
      </c>
      <c r="AC53" s="72" t="str">
        <f t="shared" si="11"/>
        <v/>
      </c>
      <c r="AE53" s="72" t="str">
        <f t="shared" si="12"/>
        <v/>
      </c>
      <c r="AG53" s="72" t="str">
        <f t="shared" si="13"/>
        <v/>
      </c>
      <c r="AI53" s="72" t="str">
        <f t="shared" si="14"/>
        <v/>
      </c>
      <c r="AK53" s="72" t="str">
        <f t="shared" si="15"/>
        <v/>
      </c>
      <c r="AM53" s="72" t="str">
        <f t="shared" si="16"/>
        <v/>
      </c>
      <c r="AO53" s="72" t="str">
        <f t="shared" si="17"/>
        <v/>
      </c>
      <c r="AQ53" s="72" t="str">
        <f t="shared" si="18"/>
        <v/>
      </c>
    </row>
    <row r="54" spans="5:43" x14ac:dyDescent="0.25">
      <c r="E54" s="72" t="str">
        <f t="shared" si="0"/>
        <v/>
      </c>
      <c r="G54" s="72" t="str">
        <f t="shared" si="0"/>
        <v/>
      </c>
      <c r="I54" s="72" t="str">
        <f t="shared" si="1"/>
        <v/>
      </c>
      <c r="K54" s="72" t="str">
        <f t="shared" si="2"/>
        <v/>
      </c>
      <c r="M54" s="72" t="str">
        <f t="shared" si="3"/>
        <v/>
      </c>
      <c r="O54" s="72" t="str">
        <f t="shared" si="4"/>
        <v/>
      </c>
      <c r="Q54" s="72" t="str">
        <f t="shared" si="5"/>
        <v/>
      </c>
      <c r="S54" s="72" t="str">
        <f t="shared" si="6"/>
        <v/>
      </c>
      <c r="U54" s="72" t="str">
        <f t="shared" si="7"/>
        <v/>
      </c>
      <c r="W54" s="72" t="str">
        <f t="shared" si="8"/>
        <v/>
      </c>
      <c r="Y54" s="72" t="str">
        <f t="shared" si="9"/>
        <v/>
      </c>
      <c r="AA54" s="72" t="str">
        <f t="shared" si="10"/>
        <v/>
      </c>
      <c r="AC54" s="72" t="str">
        <f t="shared" si="11"/>
        <v/>
      </c>
      <c r="AE54" s="72" t="str">
        <f t="shared" si="12"/>
        <v/>
      </c>
      <c r="AG54" s="72" t="str">
        <f t="shared" si="13"/>
        <v/>
      </c>
      <c r="AI54" s="72" t="str">
        <f t="shared" si="14"/>
        <v/>
      </c>
      <c r="AK54" s="72" t="str">
        <f t="shared" si="15"/>
        <v/>
      </c>
      <c r="AM54" s="72" t="str">
        <f t="shared" si="16"/>
        <v/>
      </c>
      <c r="AO54" s="72" t="str">
        <f t="shared" si="17"/>
        <v/>
      </c>
      <c r="AQ54" s="72" t="str">
        <f t="shared" si="18"/>
        <v/>
      </c>
    </row>
    <row r="55" spans="5:43" x14ac:dyDescent="0.25">
      <c r="E55" s="72" t="str">
        <f t="shared" si="0"/>
        <v/>
      </c>
      <c r="G55" s="72" t="str">
        <f t="shared" si="0"/>
        <v/>
      </c>
      <c r="I55" s="72" t="str">
        <f t="shared" si="1"/>
        <v/>
      </c>
      <c r="K55" s="72" t="str">
        <f t="shared" si="2"/>
        <v/>
      </c>
      <c r="M55" s="72" t="str">
        <f t="shared" si="3"/>
        <v/>
      </c>
      <c r="O55" s="72" t="str">
        <f t="shared" si="4"/>
        <v/>
      </c>
      <c r="Q55" s="72" t="str">
        <f t="shared" si="5"/>
        <v/>
      </c>
      <c r="S55" s="72" t="str">
        <f t="shared" si="6"/>
        <v/>
      </c>
      <c r="U55" s="72" t="str">
        <f t="shared" si="7"/>
        <v/>
      </c>
      <c r="W55" s="72" t="str">
        <f t="shared" si="8"/>
        <v/>
      </c>
      <c r="Y55" s="72" t="str">
        <f t="shared" si="9"/>
        <v/>
      </c>
      <c r="AA55" s="72" t="str">
        <f t="shared" si="10"/>
        <v/>
      </c>
      <c r="AC55" s="72" t="str">
        <f t="shared" si="11"/>
        <v/>
      </c>
      <c r="AE55" s="72" t="str">
        <f t="shared" si="12"/>
        <v/>
      </c>
      <c r="AG55" s="72" t="str">
        <f t="shared" si="13"/>
        <v/>
      </c>
      <c r="AI55" s="72" t="str">
        <f t="shared" si="14"/>
        <v/>
      </c>
      <c r="AK55" s="72" t="str">
        <f t="shared" si="15"/>
        <v/>
      </c>
      <c r="AM55" s="72" t="str">
        <f t="shared" si="16"/>
        <v/>
      </c>
      <c r="AO55" s="72" t="str">
        <f t="shared" si="17"/>
        <v/>
      </c>
      <c r="AQ55" s="72" t="str">
        <f t="shared" si="18"/>
        <v/>
      </c>
    </row>
    <row r="56" spans="5:43" x14ac:dyDescent="0.25">
      <c r="E56" s="72" t="str">
        <f t="shared" si="0"/>
        <v/>
      </c>
      <c r="G56" s="72" t="str">
        <f t="shared" si="0"/>
        <v/>
      </c>
      <c r="I56" s="72" t="str">
        <f t="shared" si="1"/>
        <v/>
      </c>
      <c r="K56" s="72" t="str">
        <f t="shared" si="2"/>
        <v/>
      </c>
      <c r="M56" s="72" t="str">
        <f t="shared" si="3"/>
        <v/>
      </c>
      <c r="O56" s="72" t="str">
        <f t="shared" si="4"/>
        <v/>
      </c>
      <c r="Q56" s="72" t="str">
        <f t="shared" si="5"/>
        <v/>
      </c>
      <c r="S56" s="72" t="str">
        <f t="shared" si="6"/>
        <v/>
      </c>
      <c r="U56" s="72" t="str">
        <f t="shared" si="7"/>
        <v/>
      </c>
      <c r="W56" s="72" t="str">
        <f t="shared" si="8"/>
        <v/>
      </c>
      <c r="Y56" s="72" t="str">
        <f t="shared" si="9"/>
        <v/>
      </c>
      <c r="AA56" s="72" t="str">
        <f t="shared" si="10"/>
        <v/>
      </c>
      <c r="AC56" s="72" t="str">
        <f t="shared" si="11"/>
        <v/>
      </c>
      <c r="AE56" s="72" t="str">
        <f t="shared" si="12"/>
        <v/>
      </c>
      <c r="AG56" s="72" t="str">
        <f t="shared" si="13"/>
        <v/>
      </c>
      <c r="AI56" s="72" t="str">
        <f t="shared" si="14"/>
        <v/>
      </c>
      <c r="AK56" s="72" t="str">
        <f t="shared" si="15"/>
        <v/>
      </c>
      <c r="AM56" s="72" t="str">
        <f t="shared" si="16"/>
        <v/>
      </c>
      <c r="AO56" s="72" t="str">
        <f t="shared" si="17"/>
        <v/>
      </c>
      <c r="AQ56" s="72" t="str">
        <f t="shared" si="18"/>
        <v/>
      </c>
    </row>
    <row r="57" spans="5:43" x14ac:dyDescent="0.25">
      <c r="E57" s="72" t="str">
        <f t="shared" si="0"/>
        <v/>
      </c>
      <c r="G57" s="72" t="str">
        <f t="shared" si="0"/>
        <v/>
      </c>
      <c r="I57" s="72" t="str">
        <f t="shared" si="1"/>
        <v/>
      </c>
      <c r="K57" s="72" t="str">
        <f t="shared" si="2"/>
        <v/>
      </c>
      <c r="M57" s="72" t="str">
        <f t="shared" si="3"/>
        <v/>
      </c>
      <c r="O57" s="72" t="str">
        <f t="shared" si="4"/>
        <v/>
      </c>
      <c r="Q57" s="72" t="str">
        <f t="shared" si="5"/>
        <v/>
      </c>
      <c r="S57" s="72" t="str">
        <f t="shared" si="6"/>
        <v/>
      </c>
      <c r="U57" s="72" t="str">
        <f t="shared" si="7"/>
        <v/>
      </c>
      <c r="W57" s="72" t="str">
        <f t="shared" si="8"/>
        <v/>
      </c>
      <c r="Y57" s="72" t="str">
        <f t="shared" si="9"/>
        <v/>
      </c>
      <c r="AA57" s="72" t="str">
        <f t="shared" si="10"/>
        <v/>
      </c>
      <c r="AC57" s="72" t="str">
        <f t="shared" si="11"/>
        <v/>
      </c>
      <c r="AE57" s="72" t="str">
        <f t="shared" si="12"/>
        <v/>
      </c>
      <c r="AG57" s="72" t="str">
        <f t="shared" si="13"/>
        <v/>
      </c>
      <c r="AI57" s="72" t="str">
        <f t="shared" si="14"/>
        <v/>
      </c>
      <c r="AK57" s="72" t="str">
        <f t="shared" si="15"/>
        <v/>
      </c>
      <c r="AM57" s="72" t="str">
        <f t="shared" si="16"/>
        <v/>
      </c>
      <c r="AO57" s="72" t="str">
        <f t="shared" si="17"/>
        <v/>
      </c>
      <c r="AQ57" s="72" t="str">
        <f t="shared" si="18"/>
        <v/>
      </c>
    </row>
    <row r="58" spans="5:43" x14ac:dyDescent="0.25">
      <c r="E58" s="72" t="str">
        <f t="shared" si="0"/>
        <v/>
      </c>
      <c r="G58" s="72" t="str">
        <f t="shared" si="0"/>
        <v/>
      </c>
      <c r="I58" s="72" t="str">
        <f t="shared" si="1"/>
        <v/>
      </c>
      <c r="K58" s="72" t="str">
        <f t="shared" si="2"/>
        <v/>
      </c>
      <c r="M58" s="72" t="str">
        <f t="shared" si="3"/>
        <v/>
      </c>
      <c r="O58" s="72" t="str">
        <f t="shared" si="4"/>
        <v/>
      </c>
      <c r="Q58" s="72" t="str">
        <f t="shared" si="5"/>
        <v/>
      </c>
      <c r="S58" s="72" t="str">
        <f t="shared" si="6"/>
        <v/>
      </c>
      <c r="U58" s="72" t="str">
        <f t="shared" si="7"/>
        <v/>
      </c>
      <c r="W58" s="72" t="str">
        <f t="shared" si="8"/>
        <v/>
      </c>
      <c r="Y58" s="72" t="str">
        <f t="shared" si="9"/>
        <v/>
      </c>
      <c r="AA58" s="72" t="str">
        <f t="shared" si="10"/>
        <v/>
      </c>
      <c r="AC58" s="72" t="str">
        <f t="shared" si="11"/>
        <v/>
      </c>
      <c r="AE58" s="72" t="str">
        <f t="shared" si="12"/>
        <v/>
      </c>
      <c r="AG58" s="72" t="str">
        <f t="shared" si="13"/>
        <v/>
      </c>
      <c r="AI58" s="72" t="str">
        <f t="shared" si="14"/>
        <v/>
      </c>
      <c r="AK58" s="72" t="str">
        <f t="shared" si="15"/>
        <v/>
      </c>
      <c r="AM58" s="72" t="str">
        <f t="shared" si="16"/>
        <v/>
      </c>
      <c r="AO58" s="72" t="str">
        <f t="shared" si="17"/>
        <v/>
      </c>
      <c r="AQ58" s="72" t="str">
        <f t="shared" si="18"/>
        <v/>
      </c>
    </row>
    <row r="59" spans="5:43" x14ac:dyDescent="0.25">
      <c r="E59" s="72" t="str">
        <f t="shared" si="0"/>
        <v/>
      </c>
      <c r="G59" s="72" t="str">
        <f t="shared" si="0"/>
        <v/>
      </c>
      <c r="I59" s="72" t="str">
        <f t="shared" si="1"/>
        <v/>
      </c>
      <c r="K59" s="72" t="str">
        <f t="shared" si="2"/>
        <v/>
      </c>
      <c r="M59" s="72" t="str">
        <f t="shared" si="3"/>
        <v/>
      </c>
      <c r="O59" s="72" t="str">
        <f t="shared" si="4"/>
        <v/>
      </c>
      <c r="Q59" s="72" t="str">
        <f t="shared" si="5"/>
        <v/>
      </c>
      <c r="S59" s="72" t="str">
        <f t="shared" si="6"/>
        <v/>
      </c>
      <c r="U59" s="72" t="str">
        <f t="shared" si="7"/>
        <v/>
      </c>
      <c r="W59" s="72" t="str">
        <f t="shared" si="8"/>
        <v/>
      </c>
      <c r="Y59" s="72" t="str">
        <f t="shared" si="9"/>
        <v/>
      </c>
      <c r="AA59" s="72" t="str">
        <f t="shared" si="10"/>
        <v/>
      </c>
      <c r="AC59" s="72" t="str">
        <f t="shared" si="11"/>
        <v/>
      </c>
      <c r="AE59" s="72" t="str">
        <f t="shared" si="12"/>
        <v/>
      </c>
      <c r="AG59" s="72" t="str">
        <f t="shared" si="13"/>
        <v/>
      </c>
      <c r="AI59" s="72" t="str">
        <f t="shared" si="14"/>
        <v/>
      </c>
      <c r="AK59" s="72" t="str">
        <f t="shared" si="15"/>
        <v/>
      </c>
      <c r="AM59" s="72" t="str">
        <f t="shared" si="16"/>
        <v/>
      </c>
      <c r="AO59" s="72" t="str">
        <f t="shared" si="17"/>
        <v/>
      </c>
      <c r="AQ59" s="72" t="str">
        <f t="shared" si="18"/>
        <v/>
      </c>
    </row>
    <row r="60" spans="5:43" x14ac:dyDescent="0.25">
      <c r="E60" s="72" t="str">
        <f t="shared" si="0"/>
        <v/>
      </c>
      <c r="G60" s="72" t="str">
        <f t="shared" si="0"/>
        <v/>
      </c>
      <c r="I60" s="72" t="str">
        <f t="shared" si="1"/>
        <v/>
      </c>
      <c r="K60" s="72" t="str">
        <f t="shared" si="2"/>
        <v/>
      </c>
      <c r="M60" s="72" t="str">
        <f t="shared" si="3"/>
        <v/>
      </c>
      <c r="O60" s="72" t="str">
        <f t="shared" si="4"/>
        <v/>
      </c>
      <c r="Q60" s="72" t="str">
        <f t="shared" si="5"/>
        <v/>
      </c>
      <c r="S60" s="72" t="str">
        <f t="shared" si="6"/>
        <v/>
      </c>
      <c r="U60" s="72" t="str">
        <f t="shared" si="7"/>
        <v/>
      </c>
      <c r="W60" s="72" t="str">
        <f t="shared" si="8"/>
        <v/>
      </c>
      <c r="Y60" s="72" t="str">
        <f t="shared" si="9"/>
        <v/>
      </c>
      <c r="AA60" s="72" t="str">
        <f t="shared" si="10"/>
        <v/>
      </c>
      <c r="AC60" s="72" t="str">
        <f t="shared" si="11"/>
        <v/>
      </c>
      <c r="AE60" s="72" t="str">
        <f t="shared" si="12"/>
        <v/>
      </c>
      <c r="AG60" s="72" t="str">
        <f t="shared" si="13"/>
        <v/>
      </c>
      <c r="AI60" s="72" t="str">
        <f t="shared" si="14"/>
        <v/>
      </c>
      <c r="AK60" s="72" t="str">
        <f t="shared" si="15"/>
        <v/>
      </c>
      <c r="AM60" s="72" t="str">
        <f t="shared" si="16"/>
        <v/>
      </c>
      <c r="AO60" s="72" t="str">
        <f t="shared" si="17"/>
        <v/>
      </c>
      <c r="AQ60" s="72" t="str">
        <f t="shared" si="18"/>
        <v/>
      </c>
    </row>
    <row r="61" spans="5:43" x14ac:dyDescent="0.25">
      <c r="E61" s="72" t="str">
        <f t="shared" si="0"/>
        <v/>
      </c>
      <c r="G61" s="72" t="str">
        <f t="shared" si="0"/>
        <v/>
      </c>
      <c r="I61" s="72" t="str">
        <f t="shared" si="1"/>
        <v/>
      </c>
      <c r="K61" s="72" t="str">
        <f t="shared" si="2"/>
        <v/>
      </c>
      <c r="M61" s="72" t="str">
        <f t="shared" si="3"/>
        <v/>
      </c>
      <c r="O61" s="72" t="str">
        <f t="shared" si="4"/>
        <v/>
      </c>
      <c r="Q61" s="72" t="str">
        <f t="shared" si="5"/>
        <v/>
      </c>
      <c r="S61" s="72" t="str">
        <f t="shared" si="6"/>
        <v/>
      </c>
      <c r="U61" s="72" t="str">
        <f t="shared" si="7"/>
        <v/>
      </c>
      <c r="W61" s="72" t="str">
        <f t="shared" si="8"/>
        <v/>
      </c>
      <c r="Y61" s="72" t="str">
        <f t="shared" si="9"/>
        <v/>
      </c>
      <c r="AA61" s="72" t="str">
        <f t="shared" si="10"/>
        <v/>
      </c>
      <c r="AC61" s="72" t="str">
        <f t="shared" si="11"/>
        <v/>
      </c>
      <c r="AE61" s="72" t="str">
        <f t="shared" si="12"/>
        <v/>
      </c>
      <c r="AG61" s="72" t="str">
        <f t="shared" si="13"/>
        <v/>
      </c>
      <c r="AI61" s="72" t="str">
        <f t="shared" si="14"/>
        <v/>
      </c>
      <c r="AK61" s="72" t="str">
        <f t="shared" si="15"/>
        <v/>
      </c>
      <c r="AM61" s="72" t="str">
        <f t="shared" si="16"/>
        <v/>
      </c>
      <c r="AO61" s="72" t="str">
        <f t="shared" si="17"/>
        <v/>
      </c>
      <c r="AQ61" s="72" t="str">
        <f t="shared" si="18"/>
        <v/>
      </c>
    </row>
    <row r="62" spans="5:43" x14ac:dyDescent="0.25">
      <c r="E62" s="72" t="str">
        <f t="shared" si="0"/>
        <v/>
      </c>
      <c r="G62" s="72" t="str">
        <f t="shared" si="0"/>
        <v/>
      </c>
      <c r="I62" s="72" t="str">
        <f t="shared" si="1"/>
        <v/>
      </c>
      <c r="K62" s="72" t="str">
        <f t="shared" si="2"/>
        <v/>
      </c>
      <c r="M62" s="72" t="str">
        <f t="shared" si="3"/>
        <v/>
      </c>
      <c r="O62" s="72" t="str">
        <f t="shared" si="4"/>
        <v/>
      </c>
      <c r="Q62" s="72" t="str">
        <f t="shared" si="5"/>
        <v/>
      </c>
      <c r="S62" s="72" t="str">
        <f t="shared" si="6"/>
        <v/>
      </c>
      <c r="U62" s="72" t="str">
        <f t="shared" si="7"/>
        <v/>
      </c>
      <c r="W62" s="72" t="str">
        <f t="shared" si="8"/>
        <v/>
      </c>
      <c r="Y62" s="72" t="str">
        <f t="shared" si="9"/>
        <v/>
      </c>
      <c r="AA62" s="72" t="str">
        <f t="shared" si="10"/>
        <v/>
      </c>
      <c r="AC62" s="72" t="str">
        <f t="shared" si="11"/>
        <v/>
      </c>
      <c r="AE62" s="72" t="str">
        <f t="shared" si="12"/>
        <v/>
      </c>
      <c r="AG62" s="72" t="str">
        <f t="shared" si="13"/>
        <v/>
      </c>
      <c r="AI62" s="72" t="str">
        <f t="shared" si="14"/>
        <v/>
      </c>
      <c r="AK62" s="72" t="str">
        <f t="shared" si="15"/>
        <v/>
      </c>
      <c r="AM62" s="72" t="str">
        <f t="shared" si="16"/>
        <v/>
      </c>
      <c r="AO62" s="72" t="str">
        <f t="shared" si="17"/>
        <v/>
      </c>
      <c r="AQ62" s="72" t="str">
        <f t="shared" si="18"/>
        <v/>
      </c>
    </row>
    <row r="63" spans="5:43" x14ac:dyDescent="0.25">
      <c r="E63" s="72" t="str">
        <f t="shared" si="0"/>
        <v/>
      </c>
      <c r="G63" s="72" t="str">
        <f t="shared" si="0"/>
        <v/>
      </c>
      <c r="I63" s="72" t="str">
        <f t="shared" si="1"/>
        <v/>
      </c>
      <c r="K63" s="72" t="str">
        <f t="shared" si="2"/>
        <v/>
      </c>
      <c r="M63" s="72" t="str">
        <f t="shared" si="3"/>
        <v/>
      </c>
      <c r="O63" s="72" t="str">
        <f t="shared" si="4"/>
        <v/>
      </c>
      <c r="Q63" s="72" t="str">
        <f t="shared" si="5"/>
        <v/>
      </c>
      <c r="S63" s="72" t="str">
        <f t="shared" si="6"/>
        <v/>
      </c>
      <c r="U63" s="72" t="str">
        <f t="shared" si="7"/>
        <v/>
      </c>
      <c r="W63" s="72" t="str">
        <f t="shared" si="8"/>
        <v/>
      </c>
      <c r="Y63" s="72" t="str">
        <f t="shared" si="9"/>
        <v/>
      </c>
      <c r="AA63" s="72" t="str">
        <f t="shared" si="10"/>
        <v/>
      </c>
      <c r="AC63" s="72" t="str">
        <f t="shared" si="11"/>
        <v/>
      </c>
      <c r="AE63" s="72" t="str">
        <f t="shared" si="12"/>
        <v/>
      </c>
      <c r="AG63" s="72" t="str">
        <f t="shared" si="13"/>
        <v/>
      </c>
      <c r="AI63" s="72" t="str">
        <f t="shared" si="14"/>
        <v/>
      </c>
      <c r="AK63" s="72" t="str">
        <f t="shared" si="15"/>
        <v/>
      </c>
      <c r="AM63" s="72" t="str">
        <f t="shared" si="16"/>
        <v/>
      </c>
      <c r="AO63" s="72" t="str">
        <f t="shared" si="17"/>
        <v/>
      </c>
      <c r="AQ63" s="72" t="str">
        <f t="shared" si="18"/>
        <v/>
      </c>
    </row>
    <row r="64" spans="5:43" x14ac:dyDescent="0.25">
      <c r="E64" s="72" t="str">
        <f t="shared" si="0"/>
        <v/>
      </c>
      <c r="G64" s="72" t="str">
        <f t="shared" si="0"/>
        <v/>
      </c>
      <c r="I64" s="72" t="str">
        <f t="shared" si="1"/>
        <v/>
      </c>
      <c r="K64" s="72" t="str">
        <f t="shared" si="2"/>
        <v/>
      </c>
      <c r="M64" s="72" t="str">
        <f t="shared" si="3"/>
        <v/>
      </c>
      <c r="O64" s="72" t="str">
        <f t="shared" si="4"/>
        <v/>
      </c>
      <c r="Q64" s="72" t="str">
        <f t="shared" si="5"/>
        <v/>
      </c>
      <c r="S64" s="72" t="str">
        <f t="shared" si="6"/>
        <v/>
      </c>
      <c r="U64" s="72" t="str">
        <f t="shared" si="7"/>
        <v/>
      </c>
      <c r="W64" s="72" t="str">
        <f t="shared" si="8"/>
        <v/>
      </c>
      <c r="Y64" s="72" t="str">
        <f t="shared" si="9"/>
        <v/>
      </c>
      <c r="AA64" s="72" t="str">
        <f t="shared" si="10"/>
        <v/>
      </c>
      <c r="AC64" s="72" t="str">
        <f t="shared" si="11"/>
        <v/>
      </c>
      <c r="AE64" s="72" t="str">
        <f t="shared" si="12"/>
        <v/>
      </c>
      <c r="AG64" s="72" t="str">
        <f t="shared" si="13"/>
        <v/>
      </c>
      <c r="AI64" s="72" t="str">
        <f t="shared" si="14"/>
        <v/>
      </c>
      <c r="AK64" s="72" t="str">
        <f t="shared" si="15"/>
        <v/>
      </c>
      <c r="AM64" s="72" t="str">
        <f t="shared" si="16"/>
        <v/>
      </c>
      <c r="AO64" s="72" t="str">
        <f t="shared" si="17"/>
        <v/>
      </c>
      <c r="AQ64" s="72" t="str">
        <f t="shared" si="18"/>
        <v/>
      </c>
    </row>
    <row r="65" spans="5:43" x14ac:dyDescent="0.25">
      <c r="E65" s="72" t="str">
        <f t="shared" si="0"/>
        <v/>
      </c>
      <c r="G65" s="72" t="str">
        <f t="shared" si="0"/>
        <v/>
      </c>
      <c r="I65" s="72" t="str">
        <f t="shared" si="1"/>
        <v/>
      </c>
      <c r="K65" s="72" t="str">
        <f t="shared" si="2"/>
        <v/>
      </c>
      <c r="M65" s="72" t="str">
        <f t="shared" si="3"/>
        <v/>
      </c>
      <c r="O65" s="72" t="str">
        <f t="shared" si="4"/>
        <v/>
      </c>
      <c r="Q65" s="72" t="str">
        <f t="shared" si="5"/>
        <v/>
      </c>
      <c r="S65" s="72" t="str">
        <f t="shared" si="6"/>
        <v/>
      </c>
      <c r="U65" s="72" t="str">
        <f t="shared" si="7"/>
        <v/>
      </c>
      <c r="W65" s="72" t="str">
        <f t="shared" si="8"/>
        <v/>
      </c>
      <c r="Y65" s="72" t="str">
        <f t="shared" si="9"/>
        <v/>
      </c>
      <c r="AA65" s="72" t="str">
        <f t="shared" si="10"/>
        <v/>
      </c>
      <c r="AC65" s="72" t="str">
        <f t="shared" si="11"/>
        <v/>
      </c>
      <c r="AE65" s="72" t="str">
        <f t="shared" si="12"/>
        <v/>
      </c>
      <c r="AG65" s="72" t="str">
        <f t="shared" si="13"/>
        <v/>
      </c>
      <c r="AI65" s="72" t="str">
        <f t="shared" si="14"/>
        <v/>
      </c>
      <c r="AK65" s="72" t="str">
        <f t="shared" si="15"/>
        <v/>
      </c>
      <c r="AM65" s="72" t="str">
        <f t="shared" si="16"/>
        <v/>
      </c>
      <c r="AO65" s="72" t="str">
        <f t="shared" si="17"/>
        <v/>
      </c>
      <c r="AQ65" s="72" t="str">
        <f t="shared" si="18"/>
        <v/>
      </c>
    </row>
    <row r="66" spans="5:43" x14ac:dyDescent="0.25">
      <c r="E66" s="72" t="str">
        <f t="shared" si="0"/>
        <v/>
      </c>
      <c r="G66" s="72" t="str">
        <f t="shared" si="0"/>
        <v/>
      </c>
      <c r="I66" s="72" t="str">
        <f t="shared" si="1"/>
        <v/>
      </c>
      <c r="K66" s="72" t="str">
        <f t="shared" si="2"/>
        <v/>
      </c>
      <c r="M66" s="72" t="str">
        <f t="shared" si="3"/>
        <v/>
      </c>
      <c r="O66" s="72" t="str">
        <f t="shared" si="4"/>
        <v/>
      </c>
      <c r="Q66" s="72" t="str">
        <f t="shared" si="5"/>
        <v/>
      </c>
      <c r="S66" s="72" t="str">
        <f t="shared" si="6"/>
        <v/>
      </c>
      <c r="U66" s="72" t="str">
        <f t="shared" si="7"/>
        <v/>
      </c>
      <c r="W66" s="72" t="str">
        <f t="shared" si="8"/>
        <v/>
      </c>
      <c r="Y66" s="72" t="str">
        <f t="shared" si="9"/>
        <v/>
      </c>
      <c r="AA66" s="72" t="str">
        <f t="shared" si="10"/>
        <v/>
      </c>
      <c r="AC66" s="72" t="str">
        <f t="shared" si="11"/>
        <v/>
      </c>
      <c r="AE66" s="72" t="str">
        <f t="shared" si="12"/>
        <v/>
      </c>
      <c r="AG66" s="72" t="str">
        <f t="shared" si="13"/>
        <v/>
      </c>
      <c r="AI66" s="72" t="str">
        <f t="shared" si="14"/>
        <v/>
      </c>
      <c r="AK66" s="72" t="str">
        <f t="shared" si="15"/>
        <v/>
      </c>
      <c r="AM66" s="72" t="str">
        <f t="shared" si="16"/>
        <v/>
      </c>
      <c r="AO66" s="72" t="str">
        <f t="shared" si="17"/>
        <v/>
      </c>
      <c r="AQ66" s="72" t="str">
        <f t="shared" si="18"/>
        <v/>
      </c>
    </row>
    <row r="67" spans="5:43" x14ac:dyDescent="0.25">
      <c r="E67" s="72" t="str">
        <f t="shared" si="0"/>
        <v/>
      </c>
      <c r="G67" s="72" t="str">
        <f t="shared" si="0"/>
        <v/>
      </c>
      <c r="I67" s="72" t="str">
        <f t="shared" si="1"/>
        <v/>
      </c>
      <c r="K67" s="72" t="str">
        <f t="shared" si="2"/>
        <v/>
      </c>
      <c r="M67" s="72" t="str">
        <f t="shared" si="3"/>
        <v/>
      </c>
      <c r="O67" s="72" t="str">
        <f t="shared" si="4"/>
        <v/>
      </c>
      <c r="Q67" s="72" t="str">
        <f t="shared" si="5"/>
        <v/>
      </c>
      <c r="S67" s="72" t="str">
        <f t="shared" si="6"/>
        <v/>
      </c>
      <c r="U67" s="72" t="str">
        <f t="shared" si="7"/>
        <v/>
      </c>
      <c r="W67" s="72" t="str">
        <f t="shared" si="8"/>
        <v/>
      </c>
      <c r="Y67" s="72" t="str">
        <f t="shared" si="9"/>
        <v/>
      </c>
      <c r="AA67" s="72" t="str">
        <f t="shared" si="10"/>
        <v/>
      </c>
      <c r="AC67" s="72" t="str">
        <f t="shared" si="11"/>
        <v/>
      </c>
      <c r="AE67" s="72" t="str">
        <f t="shared" si="12"/>
        <v/>
      </c>
      <c r="AG67" s="72" t="str">
        <f t="shared" si="13"/>
        <v/>
      </c>
      <c r="AI67" s="72" t="str">
        <f t="shared" si="14"/>
        <v/>
      </c>
      <c r="AK67" s="72" t="str">
        <f t="shared" si="15"/>
        <v/>
      </c>
      <c r="AM67" s="72" t="str">
        <f t="shared" si="16"/>
        <v/>
      </c>
      <c r="AO67" s="72" t="str">
        <f t="shared" si="17"/>
        <v/>
      </c>
      <c r="AQ67" s="72" t="str">
        <f t="shared" si="18"/>
        <v/>
      </c>
    </row>
    <row r="68" spans="5:43" x14ac:dyDescent="0.25">
      <c r="E68" s="72" t="str">
        <f t="shared" si="0"/>
        <v/>
      </c>
      <c r="G68" s="72" t="str">
        <f t="shared" si="0"/>
        <v/>
      </c>
      <c r="I68" s="72" t="str">
        <f t="shared" si="1"/>
        <v/>
      </c>
      <c r="K68" s="72" t="str">
        <f t="shared" si="2"/>
        <v/>
      </c>
      <c r="M68" s="72" t="str">
        <f t="shared" si="3"/>
        <v/>
      </c>
      <c r="O68" s="72" t="str">
        <f t="shared" si="4"/>
        <v/>
      </c>
      <c r="Q68" s="72" t="str">
        <f t="shared" si="5"/>
        <v/>
      </c>
      <c r="S68" s="72" t="str">
        <f t="shared" si="6"/>
        <v/>
      </c>
      <c r="U68" s="72" t="str">
        <f t="shared" si="7"/>
        <v/>
      </c>
      <c r="W68" s="72" t="str">
        <f t="shared" si="8"/>
        <v/>
      </c>
      <c r="Y68" s="72" t="str">
        <f t="shared" si="9"/>
        <v/>
      </c>
      <c r="AA68" s="72" t="str">
        <f t="shared" si="10"/>
        <v/>
      </c>
      <c r="AC68" s="72" t="str">
        <f t="shared" si="11"/>
        <v/>
      </c>
      <c r="AE68" s="72" t="str">
        <f t="shared" si="12"/>
        <v/>
      </c>
      <c r="AG68" s="72" t="str">
        <f t="shared" si="13"/>
        <v/>
      </c>
      <c r="AI68" s="72" t="str">
        <f t="shared" si="14"/>
        <v/>
      </c>
      <c r="AK68" s="72" t="str">
        <f t="shared" si="15"/>
        <v/>
      </c>
      <c r="AM68" s="72" t="str">
        <f t="shared" si="16"/>
        <v/>
      </c>
      <c r="AO68" s="72" t="str">
        <f t="shared" si="17"/>
        <v/>
      </c>
      <c r="AQ68" s="72" t="str">
        <f t="shared" si="18"/>
        <v/>
      </c>
    </row>
    <row r="69" spans="5:43" x14ac:dyDescent="0.25">
      <c r="E69" s="72" t="str">
        <f t="shared" si="0"/>
        <v/>
      </c>
      <c r="G69" s="72" t="str">
        <f t="shared" si="0"/>
        <v/>
      </c>
      <c r="I69" s="72" t="str">
        <f t="shared" si="1"/>
        <v/>
      </c>
      <c r="K69" s="72" t="str">
        <f t="shared" si="2"/>
        <v/>
      </c>
      <c r="M69" s="72" t="str">
        <f t="shared" si="3"/>
        <v/>
      </c>
      <c r="O69" s="72" t="str">
        <f t="shared" si="4"/>
        <v/>
      </c>
      <c r="Q69" s="72" t="str">
        <f t="shared" si="5"/>
        <v/>
      </c>
      <c r="S69" s="72" t="str">
        <f t="shared" si="6"/>
        <v/>
      </c>
      <c r="U69" s="72" t="str">
        <f t="shared" si="7"/>
        <v/>
      </c>
      <c r="W69" s="72" t="str">
        <f t="shared" si="8"/>
        <v/>
      </c>
      <c r="Y69" s="72" t="str">
        <f t="shared" si="9"/>
        <v/>
      </c>
      <c r="AA69" s="72" t="str">
        <f t="shared" si="10"/>
        <v/>
      </c>
      <c r="AC69" s="72" t="str">
        <f t="shared" si="11"/>
        <v/>
      </c>
      <c r="AE69" s="72" t="str">
        <f t="shared" si="12"/>
        <v/>
      </c>
      <c r="AG69" s="72" t="str">
        <f t="shared" si="13"/>
        <v/>
      </c>
      <c r="AI69" s="72" t="str">
        <f t="shared" si="14"/>
        <v/>
      </c>
      <c r="AK69" s="72" t="str">
        <f t="shared" si="15"/>
        <v/>
      </c>
      <c r="AM69" s="72" t="str">
        <f t="shared" si="16"/>
        <v/>
      </c>
      <c r="AO69" s="72" t="str">
        <f t="shared" si="17"/>
        <v/>
      </c>
      <c r="AQ69" s="72" t="str">
        <f t="shared" si="18"/>
        <v/>
      </c>
    </row>
    <row r="70" spans="5:43" x14ac:dyDescent="0.25">
      <c r="E70" s="72" t="str">
        <f t="shared" si="0"/>
        <v/>
      </c>
      <c r="G70" s="72" t="str">
        <f t="shared" si="0"/>
        <v/>
      </c>
      <c r="I70" s="72" t="str">
        <f t="shared" si="1"/>
        <v/>
      </c>
      <c r="K70" s="72" t="str">
        <f t="shared" si="2"/>
        <v/>
      </c>
      <c r="M70" s="72" t="str">
        <f t="shared" si="3"/>
        <v/>
      </c>
      <c r="O70" s="72" t="str">
        <f t="shared" si="4"/>
        <v/>
      </c>
      <c r="Q70" s="72" t="str">
        <f t="shared" si="5"/>
        <v/>
      </c>
      <c r="S70" s="72" t="str">
        <f t="shared" si="6"/>
        <v/>
      </c>
      <c r="U70" s="72" t="str">
        <f t="shared" si="7"/>
        <v/>
      </c>
      <c r="W70" s="72" t="str">
        <f t="shared" si="8"/>
        <v/>
      </c>
      <c r="Y70" s="72" t="str">
        <f t="shared" si="9"/>
        <v/>
      </c>
      <c r="AA70" s="72" t="str">
        <f t="shared" si="10"/>
        <v/>
      </c>
      <c r="AC70" s="72" t="str">
        <f t="shared" si="11"/>
        <v/>
      </c>
      <c r="AE70" s="72" t="str">
        <f t="shared" si="12"/>
        <v/>
      </c>
      <c r="AG70" s="72" t="str">
        <f t="shared" si="13"/>
        <v/>
      </c>
      <c r="AI70" s="72" t="str">
        <f t="shared" si="14"/>
        <v/>
      </c>
      <c r="AK70" s="72" t="str">
        <f t="shared" si="15"/>
        <v/>
      </c>
      <c r="AM70" s="72" t="str">
        <f t="shared" si="16"/>
        <v/>
      </c>
      <c r="AO70" s="72" t="str">
        <f t="shared" si="17"/>
        <v/>
      </c>
      <c r="AQ70" s="72" t="str">
        <f t="shared" si="18"/>
        <v/>
      </c>
    </row>
    <row r="71" spans="5:43" x14ac:dyDescent="0.25">
      <c r="E71" s="72" t="str">
        <f t="shared" si="0"/>
        <v/>
      </c>
      <c r="G71" s="72" t="str">
        <f t="shared" si="0"/>
        <v/>
      </c>
      <c r="I71" s="72" t="str">
        <f t="shared" si="1"/>
        <v/>
      </c>
      <c r="K71" s="72" t="str">
        <f t="shared" si="2"/>
        <v/>
      </c>
      <c r="M71" s="72" t="str">
        <f t="shared" si="3"/>
        <v/>
      </c>
      <c r="O71" s="72" t="str">
        <f t="shared" si="4"/>
        <v/>
      </c>
      <c r="Q71" s="72" t="str">
        <f t="shared" si="5"/>
        <v/>
      </c>
      <c r="S71" s="72" t="str">
        <f t="shared" si="6"/>
        <v/>
      </c>
      <c r="U71" s="72" t="str">
        <f t="shared" si="7"/>
        <v/>
      </c>
      <c r="W71" s="72" t="str">
        <f t="shared" si="8"/>
        <v/>
      </c>
      <c r="Y71" s="72" t="str">
        <f t="shared" si="9"/>
        <v/>
      </c>
      <c r="AA71" s="72" t="str">
        <f t="shared" si="10"/>
        <v/>
      </c>
      <c r="AC71" s="72" t="str">
        <f t="shared" si="11"/>
        <v/>
      </c>
      <c r="AE71" s="72" t="str">
        <f t="shared" si="12"/>
        <v/>
      </c>
      <c r="AG71" s="72" t="str">
        <f t="shared" si="13"/>
        <v/>
      </c>
      <c r="AI71" s="72" t="str">
        <f t="shared" si="14"/>
        <v/>
      </c>
      <c r="AK71" s="72" t="str">
        <f t="shared" si="15"/>
        <v/>
      </c>
      <c r="AM71" s="72" t="str">
        <f t="shared" si="16"/>
        <v/>
      </c>
      <c r="AO71" s="72" t="str">
        <f t="shared" si="17"/>
        <v/>
      </c>
      <c r="AQ71" s="72" t="str">
        <f t="shared" si="18"/>
        <v/>
      </c>
    </row>
    <row r="72" spans="5:43" x14ac:dyDescent="0.25">
      <c r="E72" s="72" t="str">
        <f t="shared" si="0"/>
        <v/>
      </c>
      <c r="G72" s="72" t="str">
        <f t="shared" si="0"/>
        <v/>
      </c>
      <c r="I72" s="72" t="str">
        <f t="shared" si="1"/>
        <v/>
      </c>
      <c r="K72" s="72" t="str">
        <f t="shared" si="2"/>
        <v/>
      </c>
      <c r="M72" s="72" t="str">
        <f t="shared" si="3"/>
        <v/>
      </c>
      <c r="O72" s="72" t="str">
        <f t="shared" si="4"/>
        <v/>
      </c>
      <c r="Q72" s="72" t="str">
        <f t="shared" si="5"/>
        <v/>
      </c>
      <c r="S72" s="72" t="str">
        <f t="shared" si="6"/>
        <v/>
      </c>
      <c r="U72" s="72" t="str">
        <f t="shared" si="7"/>
        <v/>
      </c>
      <c r="W72" s="72" t="str">
        <f t="shared" si="8"/>
        <v/>
      </c>
      <c r="Y72" s="72" t="str">
        <f t="shared" si="9"/>
        <v/>
      </c>
      <c r="AA72" s="72" t="str">
        <f t="shared" si="10"/>
        <v/>
      </c>
      <c r="AC72" s="72" t="str">
        <f t="shared" si="11"/>
        <v/>
      </c>
      <c r="AE72" s="72" t="str">
        <f t="shared" si="12"/>
        <v/>
      </c>
      <c r="AG72" s="72" t="str">
        <f t="shared" si="13"/>
        <v/>
      </c>
      <c r="AI72" s="72" t="str">
        <f t="shared" si="14"/>
        <v/>
      </c>
      <c r="AK72" s="72" t="str">
        <f t="shared" si="15"/>
        <v/>
      </c>
      <c r="AM72" s="72" t="str">
        <f t="shared" si="16"/>
        <v/>
      </c>
      <c r="AO72" s="72" t="str">
        <f t="shared" si="17"/>
        <v/>
      </c>
      <c r="AQ72" s="72" t="str">
        <f t="shared" si="18"/>
        <v/>
      </c>
    </row>
    <row r="73" spans="5:43" x14ac:dyDescent="0.25">
      <c r="E73" s="72" t="str">
        <f t="shared" si="0"/>
        <v/>
      </c>
      <c r="G73" s="72" t="str">
        <f t="shared" si="0"/>
        <v/>
      </c>
      <c r="I73" s="72" t="str">
        <f t="shared" si="1"/>
        <v/>
      </c>
      <c r="K73" s="72" t="str">
        <f t="shared" si="2"/>
        <v/>
      </c>
      <c r="M73" s="72" t="str">
        <f t="shared" si="3"/>
        <v/>
      </c>
      <c r="O73" s="72" t="str">
        <f t="shared" si="4"/>
        <v/>
      </c>
      <c r="Q73" s="72" t="str">
        <f t="shared" si="5"/>
        <v/>
      </c>
      <c r="S73" s="72" t="str">
        <f t="shared" si="6"/>
        <v/>
      </c>
      <c r="U73" s="72" t="str">
        <f t="shared" si="7"/>
        <v/>
      </c>
      <c r="W73" s="72" t="str">
        <f t="shared" si="8"/>
        <v/>
      </c>
      <c r="Y73" s="72" t="str">
        <f t="shared" si="9"/>
        <v/>
      </c>
      <c r="AA73" s="72" t="str">
        <f t="shared" si="10"/>
        <v/>
      </c>
      <c r="AC73" s="72" t="str">
        <f t="shared" si="11"/>
        <v/>
      </c>
      <c r="AE73" s="72" t="str">
        <f t="shared" si="12"/>
        <v/>
      </c>
      <c r="AG73" s="72" t="str">
        <f t="shared" si="13"/>
        <v/>
      </c>
      <c r="AI73" s="72" t="str">
        <f t="shared" si="14"/>
        <v/>
      </c>
      <c r="AK73" s="72" t="str">
        <f t="shared" si="15"/>
        <v/>
      </c>
      <c r="AM73" s="72" t="str">
        <f t="shared" si="16"/>
        <v/>
      </c>
      <c r="AO73" s="72" t="str">
        <f t="shared" si="17"/>
        <v/>
      </c>
      <c r="AQ73" s="72" t="str">
        <f t="shared" si="18"/>
        <v/>
      </c>
    </row>
    <row r="74" spans="5:43" x14ac:dyDescent="0.25">
      <c r="E74" s="72" t="str">
        <f t="shared" si="0"/>
        <v/>
      </c>
      <c r="G74" s="72" t="str">
        <f t="shared" si="0"/>
        <v/>
      </c>
      <c r="I74" s="72" t="str">
        <f t="shared" si="1"/>
        <v/>
      </c>
      <c r="K74" s="72" t="str">
        <f t="shared" si="2"/>
        <v/>
      </c>
      <c r="M74" s="72" t="str">
        <f t="shared" si="3"/>
        <v/>
      </c>
      <c r="O74" s="72" t="str">
        <f t="shared" si="4"/>
        <v/>
      </c>
      <c r="Q74" s="72" t="str">
        <f t="shared" si="5"/>
        <v/>
      </c>
      <c r="S74" s="72" t="str">
        <f t="shared" si="6"/>
        <v/>
      </c>
      <c r="U74" s="72" t="str">
        <f t="shared" si="7"/>
        <v/>
      </c>
      <c r="W74" s="72" t="str">
        <f t="shared" si="8"/>
        <v/>
      </c>
      <c r="Y74" s="72" t="str">
        <f t="shared" si="9"/>
        <v/>
      </c>
      <c r="AA74" s="72" t="str">
        <f t="shared" si="10"/>
        <v/>
      </c>
      <c r="AC74" s="72" t="str">
        <f t="shared" si="11"/>
        <v/>
      </c>
      <c r="AE74" s="72" t="str">
        <f t="shared" si="12"/>
        <v/>
      </c>
      <c r="AG74" s="72" t="str">
        <f t="shared" si="13"/>
        <v/>
      </c>
      <c r="AI74" s="72" t="str">
        <f t="shared" si="14"/>
        <v/>
      </c>
      <c r="AK74" s="72" t="str">
        <f t="shared" si="15"/>
        <v/>
      </c>
      <c r="AM74" s="72" t="str">
        <f t="shared" si="16"/>
        <v/>
      </c>
      <c r="AO74" s="72" t="str">
        <f t="shared" si="17"/>
        <v/>
      </c>
      <c r="AQ74" s="72" t="str">
        <f t="shared" si="18"/>
        <v/>
      </c>
    </row>
    <row r="75" spans="5:43" x14ac:dyDescent="0.25">
      <c r="E75" s="72" t="str">
        <f t="shared" si="0"/>
        <v/>
      </c>
      <c r="G75" s="72" t="str">
        <f t="shared" si="0"/>
        <v/>
      </c>
      <c r="I75" s="72" t="str">
        <f t="shared" si="1"/>
        <v/>
      </c>
      <c r="K75" s="72" t="str">
        <f t="shared" si="2"/>
        <v/>
      </c>
      <c r="M75" s="72" t="str">
        <f t="shared" si="3"/>
        <v/>
      </c>
      <c r="O75" s="72" t="str">
        <f t="shared" si="4"/>
        <v/>
      </c>
      <c r="Q75" s="72" t="str">
        <f t="shared" si="5"/>
        <v/>
      </c>
      <c r="S75" s="72" t="str">
        <f t="shared" si="6"/>
        <v/>
      </c>
      <c r="U75" s="72" t="str">
        <f t="shared" si="7"/>
        <v/>
      </c>
      <c r="W75" s="72" t="str">
        <f t="shared" si="8"/>
        <v/>
      </c>
      <c r="Y75" s="72" t="str">
        <f t="shared" si="9"/>
        <v/>
      </c>
      <c r="AA75" s="72" t="str">
        <f t="shared" si="10"/>
        <v/>
      </c>
      <c r="AC75" s="72" t="str">
        <f t="shared" si="11"/>
        <v/>
      </c>
      <c r="AE75" s="72" t="str">
        <f t="shared" si="12"/>
        <v/>
      </c>
      <c r="AG75" s="72" t="str">
        <f t="shared" si="13"/>
        <v/>
      </c>
      <c r="AI75" s="72" t="str">
        <f t="shared" si="14"/>
        <v/>
      </c>
      <c r="AK75" s="72" t="str">
        <f t="shared" si="15"/>
        <v/>
      </c>
      <c r="AM75" s="72" t="str">
        <f t="shared" si="16"/>
        <v/>
      </c>
      <c r="AO75" s="72" t="str">
        <f t="shared" si="17"/>
        <v/>
      </c>
      <c r="AQ75" s="72" t="str">
        <f t="shared" si="18"/>
        <v/>
      </c>
    </row>
    <row r="76" spans="5:43" x14ac:dyDescent="0.25">
      <c r="E76" s="72" t="str">
        <f t="shared" si="0"/>
        <v/>
      </c>
      <c r="G76" s="72" t="str">
        <f t="shared" si="0"/>
        <v/>
      </c>
      <c r="I76" s="72" t="str">
        <f t="shared" si="1"/>
        <v/>
      </c>
      <c r="K76" s="72" t="str">
        <f t="shared" si="2"/>
        <v/>
      </c>
      <c r="M76" s="72" t="str">
        <f t="shared" si="3"/>
        <v/>
      </c>
      <c r="O76" s="72" t="str">
        <f t="shared" si="4"/>
        <v/>
      </c>
      <c r="Q76" s="72" t="str">
        <f t="shared" si="5"/>
        <v/>
      </c>
      <c r="S76" s="72" t="str">
        <f t="shared" si="6"/>
        <v/>
      </c>
      <c r="U76" s="72" t="str">
        <f t="shared" si="7"/>
        <v/>
      </c>
      <c r="W76" s="72" t="str">
        <f t="shared" si="8"/>
        <v/>
      </c>
      <c r="Y76" s="72" t="str">
        <f t="shared" si="9"/>
        <v/>
      </c>
      <c r="AA76" s="72" t="str">
        <f t="shared" si="10"/>
        <v/>
      </c>
      <c r="AC76" s="72" t="str">
        <f t="shared" si="11"/>
        <v/>
      </c>
      <c r="AE76" s="72" t="str">
        <f t="shared" si="12"/>
        <v/>
      </c>
      <c r="AG76" s="72" t="str">
        <f t="shared" si="13"/>
        <v/>
      </c>
      <c r="AI76" s="72" t="str">
        <f t="shared" si="14"/>
        <v/>
      </c>
      <c r="AK76" s="72" t="str">
        <f t="shared" si="15"/>
        <v/>
      </c>
      <c r="AM76" s="72" t="str">
        <f t="shared" si="16"/>
        <v/>
      </c>
      <c r="AO76" s="72" t="str">
        <f t="shared" si="17"/>
        <v/>
      </c>
      <c r="AQ76" s="72" t="str">
        <f t="shared" si="18"/>
        <v/>
      </c>
    </row>
    <row r="77" spans="5:43" x14ac:dyDescent="0.25">
      <c r="E77" s="72" t="str">
        <f t="shared" ref="E77:G140" si="19">IF(OR($B77=0,D77=0),"",D77/$B77)</f>
        <v/>
      </c>
      <c r="G77" s="72" t="str">
        <f t="shared" si="19"/>
        <v/>
      </c>
      <c r="I77" s="72" t="str">
        <f t="shared" ref="I77:I140" si="20">IF(OR($B77=0,H77=0),"",H77/$B77)</f>
        <v/>
      </c>
      <c r="K77" s="72" t="str">
        <f t="shared" ref="K77:K140" si="21">IF(OR($B77=0,J77=0),"",J77/$B77)</f>
        <v/>
      </c>
      <c r="M77" s="72" t="str">
        <f t="shared" ref="M77:M140" si="22">IF(OR($B77=0,L77=0),"",L77/$B77)</f>
        <v/>
      </c>
      <c r="O77" s="72" t="str">
        <f t="shared" ref="O77:O140" si="23">IF(OR($B77=0,N77=0),"",N77/$B77)</f>
        <v/>
      </c>
      <c r="Q77" s="72" t="str">
        <f t="shared" ref="Q77:Q140" si="24">IF(OR($B77=0,P77=0),"",P77/$B77)</f>
        <v/>
      </c>
      <c r="S77" s="72" t="str">
        <f t="shared" ref="S77:S140" si="25">IF(OR($B77=0,R77=0),"",R77/$B77)</f>
        <v/>
      </c>
      <c r="U77" s="72" t="str">
        <f t="shared" ref="U77:U140" si="26">IF(OR($B77=0,T77=0),"",T77/$B77)</f>
        <v/>
      </c>
      <c r="W77" s="72" t="str">
        <f t="shared" ref="W77:W140" si="27">IF(OR($B77=0,V77=0),"",V77/$B77)</f>
        <v/>
      </c>
      <c r="Y77" s="72" t="str">
        <f t="shared" ref="Y77:Y140" si="28">IF(OR($B77=0,X77=0),"",X77/$B77)</f>
        <v/>
      </c>
      <c r="AA77" s="72" t="str">
        <f t="shared" ref="AA77:AA140" si="29">IF(OR($B77=0,Z77=0),"",Z77/$B77)</f>
        <v/>
      </c>
      <c r="AC77" s="72" t="str">
        <f t="shared" ref="AC77:AC140" si="30">IF(OR($B77=0,AB77=0),"",AB77/$B77)</f>
        <v/>
      </c>
      <c r="AE77" s="72" t="str">
        <f t="shared" ref="AE77:AE140" si="31">IF(OR($B77=0,AD77=0),"",AD77/$B77)</f>
        <v/>
      </c>
      <c r="AG77" s="72" t="str">
        <f t="shared" ref="AG77:AG140" si="32">IF(OR($B77=0,AF77=0),"",AF77/$B77)</f>
        <v/>
      </c>
      <c r="AI77" s="72" t="str">
        <f t="shared" ref="AI77:AI140" si="33">IF(OR($B77=0,AH77=0),"",AH77/$B77)</f>
        <v/>
      </c>
      <c r="AK77" s="72" t="str">
        <f t="shared" ref="AK77:AK140" si="34">IF(OR($B77=0,AJ77=0),"",AJ77/$B77)</f>
        <v/>
      </c>
      <c r="AM77" s="72" t="str">
        <f t="shared" ref="AM77:AM140" si="35">IF(OR($B77=0,AL77=0),"",AL77/$B77)</f>
        <v/>
      </c>
      <c r="AO77" s="72" t="str">
        <f t="shared" ref="AO77:AO140" si="36">IF(OR($B77=0,AN77=0),"",AN77/$B77)</f>
        <v/>
      </c>
      <c r="AQ77" s="72" t="str">
        <f t="shared" ref="AQ77:AQ140" si="37">IF(OR($B77=0,AP77=0),"",AP77/$B77)</f>
        <v/>
      </c>
    </row>
    <row r="78" spans="5:43" x14ac:dyDescent="0.25">
      <c r="E78" s="72" t="str">
        <f t="shared" si="19"/>
        <v/>
      </c>
      <c r="G78" s="72" t="str">
        <f t="shared" si="19"/>
        <v/>
      </c>
      <c r="I78" s="72" t="str">
        <f t="shared" si="20"/>
        <v/>
      </c>
      <c r="K78" s="72" t="str">
        <f t="shared" si="21"/>
        <v/>
      </c>
      <c r="M78" s="72" t="str">
        <f t="shared" si="22"/>
        <v/>
      </c>
      <c r="O78" s="72" t="str">
        <f t="shared" si="23"/>
        <v/>
      </c>
      <c r="Q78" s="72" t="str">
        <f t="shared" si="24"/>
        <v/>
      </c>
      <c r="S78" s="72" t="str">
        <f t="shared" si="25"/>
        <v/>
      </c>
      <c r="U78" s="72" t="str">
        <f t="shared" si="26"/>
        <v/>
      </c>
      <c r="W78" s="72" t="str">
        <f t="shared" si="27"/>
        <v/>
      </c>
      <c r="Y78" s="72" t="str">
        <f t="shared" si="28"/>
        <v/>
      </c>
      <c r="AA78" s="72" t="str">
        <f t="shared" si="29"/>
        <v/>
      </c>
      <c r="AC78" s="72" t="str">
        <f t="shared" si="30"/>
        <v/>
      </c>
      <c r="AE78" s="72" t="str">
        <f t="shared" si="31"/>
        <v/>
      </c>
      <c r="AG78" s="72" t="str">
        <f t="shared" si="32"/>
        <v/>
      </c>
      <c r="AI78" s="72" t="str">
        <f t="shared" si="33"/>
        <v/>
      </c>
      <c r="AK78" s="72" t="str">
        <f t="shared" si="34"/>
        <v/>
      </c>
      <c r="AM78" s="72" t="str">
        <f t="shared" si="35"/>
        <v/>
      </c>
      <c r="AO78" s="72" t="str">
        <f t="shared" si="36"/>
        <v/>
      </c>
      <c r="AQ78" s="72" t="str">
        <f t="shared" si="37"/>
        <v/>
      </c>
    </row>
    <row r="79" spans="5:43" x14ac:dyDescent="0.25">
      <c r="E79" s="72" t="str">
        <f t="shared" si="19"/>
        <v/>
      </c>
      <c r="G79" s="72" t="str">
        <f t="shared" si="19"/>
        <v/>
      </c>
      <c r="I79" s="72" t="str">
        <f t="shared" si="20"/>
        <v/>
      </c>
      <c r="K79" s="72" t="str">
        <f t="shared" si="21"/>
        <v/>
      </c>
      <c r="M79" s="72" t="str">
        <f t="shared" si="22"/>
        <v/>
      </c>
      <c r="O79" s="72" t="str">
        <f t="shared" si="23"/>
        <v/>
      </c>
      <c r="Q79" s="72" t="str">
        <f t="shared" si="24"/>
        <v/>
      </c>
      <c r="S79" s="72" t="str">
        <f t="shared" si="25"/>
        <v/>
      </c>
      <c r="U79" s="72" t="str">
        <f t="shared" si="26"/>
        <v/>
      </c>
      <c r="W79" s="72" t="str">
        <f t="shared" si="27"/>
        <v/>
      </c>
      <c r="Y79" s="72" t="str">
        <f t="shared" si="28"/>
        <v/>
      </c>
      <c r="AA79" s="72" t="str">
        <f t="shared" si="29"/>
        <v/>
      </c>
      <c r="AC79" s="72" t="str">
        <f t="shared" si="30"/>
        <v/>
      </c>
      <c r="AE79" s="72" t="str">
        <f t="shared" si="31"/>
        <v/>
      </c>
      <c r="AG79" s="72" t="str">
        <f t="shared" si="32"/>
        <v/>
      </c>
      <c r="AI79" s="72" t="str">
        <f t="shared" si="33"/>
        <v/>
      </c>
      <c r="AK79" s="72" t="str">
        <f t="shared" si="34"/>
        <v/>
      </c>
      <c r="AM79" s="72" t="str">
        <f t="shared" si="35"/>
        <v/>
      </c>
      <c r="AO79" s="72" t="str">
        <f t="shared" si="36"/>
        <v/>
      </c>
      <c r="AQ79" s="72" t="str">
        <f t="shared" si="37"/>
        <v/>
      </c>
    </row>
    <row r="80" spans="5:43" x14ac:dyDescent="0.25">
      <c r="E80" s="72" t="str">
        <f t="shared" si="19"/>
        <v/>
      </c>
      <c r="G80" s="72" t="str">
        <f t="shared" si="19"/>
        <v/>
      </c>
      <c r="I80" s="72" t="str">
        <f t="shared" si="20"/>
        <v/>
      </c>
      <c r="K80" s="72" t="str">
        <f t="shared" si="21"/>
        <v/>
      </c>
      <c r="M80" s="72" t="str">
        <f t="shared" si="22"/>
        <v/>
      </c>
      <c r="O80" s="72" t="str">
        <f t="shared" si="23"/>
        <v/>
      </c>
      <c r="Q80" s="72" t="str">
        <f t="shared" si="24"/>
        <v/>
      </c>
      <c r="S80" s="72" t="str">
        <f t="shared" si="25"/>
        <v/>
      </c>
      <c r="U80" s="72" t="str">
        <f t="shared" si="26"/>
        <v/>
      </c>
      <c r="W80" s="72" t="str">
        <f t="shared" si="27"/>
        <v/>
      </c>
      <c r="Y80" s="72" t="str">
        <f t="shared" si="28"/>
        <v/>
      </c>
      <c r="AA80" s="72" t="str">
        <f t="shared" si="29"/>
        <v/>
      </c>
      <c r="AC80" s="72" t="str">
        <f t="shared" si="30"/>
        <v/>
      </c>
      <c r="AE80" s="72" t="str">
        <f t="shared" si="31"/>
        <v/>
      </c>
      <c r="AG80" s="72" t="str">
        <f t="shared" si="32"/>
        <v/>
      </c>
      <c r="AI80" s="72" t="str">
        <f t="shared" si="33"/>
        <v/>
      </c>
      <c r="AK80" s="72" t="str">
        <f t="shared" si="34"/>
        <v/>
      </c>
      <c r="AM80" s="72" t="str">
        <f t="shared" si="35"/>
        <v/>
      </c>
      <c r="AO80" s="72" t="str">
        <f t="shared" si="36"/>
        <v/>
      </c>
      <c r="AQ80" s="72" t="str">
        <f t="shared" si="37"/>
        <v/>
      </c>
    </row>
    <row r="81" spans="5:43" x14ac:dyDescent="0.25">
      <c r="E81" s="72" t="str">
        <f t="shared" si="19"/>
        <v/>
      </c>
      <c r="G81" s="72" t="str">
        <f t="shared" si="19"/>
        <v/>
      </c>
      <c r="I81" s="72" t="str">
        <f t="shared" si="20"/>
        <v/>
      </c>
      <c r="K81" s="72" t="str">
        <f t="shared" si="21"/>
        <v/>
      </c>
      <c r="M81" s="72" t="str">
        <f t="shared" si="22"/>
        <v/>
      </c>
      <c r="O81" s="72" t="str">
        <f t="shared" si="23"/>
        <v/>
      </c>
      <c r="Q81" s="72" t="str">
        <f t="shared" si="24"/>
        <v/>
      </c>
      <c r="S81" s="72" t="str">
        <f t="shared" si="25"/>
        <v/>
      </c>
      <c r="U81" s="72" t="str">
        <f t="shared" si="26"/>
        <v/>
      </c>
      <c r="W81" s="72" t="str">
        <f t="shared" si="27"/>
        <v/>
      </c>
      <c r="Y81" s="72" t="str">
        <f t="shared" si="28"/>
        <v/>
      </c>
      <c r="AA81" s="72" t="str">
        <f t="shared" si="29"/>
        <v/>
      </c>
      <c r="AC81" s="72" t="str">
        <f t="shared" si="30"/>
        <v/>
      </c>
      <c r="AE81" s="72" t="str">
        <f t="shared" si="31"/>
        <v/>
      </c>
      <c r="AG81" s="72" t="str">
        <f t="shared" si="32"/>
        <v/>
      </c>
      <c r="AI81" s="72" t="str">
        <f t="shared" si="33"/>
        <v/>
      </c>
      <c r="AK81" s="72" t="str">
        <f t="shared" si="34"/>
        <v/>
      </c>
      <c r="AM81" s="72" t="str">
        <f t="shared" si="35"/>
        <v/>
      </c>
      <c r="AO81" s="72" t="str">
        <f t="shared" si="36"/>
        <v/>
      </c>
      <c r="AQ81" s="72" t="str">
        <f t="shared" si="37"/>
        <v/>
      </c>
    </row>
    <row r="82" spans="5:43" x14ac:dyDescent="0.25">
      <c r="E82" s="72" t="str">
        <f t="shared" si="19"/>
        <v/>
      </c>
      <c r="G82" s="72" t="str">
        <f t="shared" si="19"/>
        <v/>
      </c>
      <c r="I82" s="72" t="str">
        <f t="shared" si="20"/>
        <v/>
      </c>
      <c r="K82" s="72" t="str">
        <f t="shared" si="21"/>
        <v/>
      </c>
      <c r="M82" s="72" t="str">
        <f t="shared" si="22"/>
        <v/>
      </c>
      <c r="O82" s="72" t="str">
        <f t="shared" si="23"/>
        <v/>
      </c>
      <c r="Q82" s="72" t="str">
        <f t="shared" si="24"/>
        <v/>
      </c>
      <c r="S82" s="72" t="str">
        <f t="shared" si="25"/>
        <v/>
      </c>
      <c r="U82" s="72" t="str">
        <f t="shared" si="26"/>
        <v/>
      </c>
      <c r="W82" s="72" t="str">
        <f t="shared" si="27"/>
        <v/>
      </c>
      <c r="Y82" s="72" t="str">
        <f t="shared" si="28"/>
        <v/>
      </c>
      <c r="AA82" s="72" t="str">
        <f t="shared" si="29"/>
        <v/>
      </c>
      <c r="AC82" s="72" t="str">
        <f t="shared" si="30"/>
        <v/>
      </c>
      <c r="AE82" s="72" t="str">
        <f t="shared" si="31"/>
        <v/>
      </c>
      <c r="AG82" s="72" t="str">
        <f t="shared" si="32"/>
        <v/>
      </c>
      <c r="AI82" s="72" t="str">
        <f t="shared" si="33"/>
        <v/>
      </c>
      <c r="AK82" s="72" t="str">
        <f t="shared" si="34"/>
        <v/>
      </c>
      <c r="AM82" s="72" t="str">
        <f t="shared" si="35"/>
        <v/>
      </c>
      <c r="AO82" s="72" t="str">
        <f t="shared" si="36"/>
        <v/>
      </c>
      <c r="AQ82" s="72" t="str">
        <f t="shared" si="37"/>
        <v/>
      </c>
    </row>
    <row r="83" spans="5:43" x14ac:dyDescent="0.25">
      <c r="E83" s="72" t="str">
        <f t="shared" si="19"/>
        <v/>
      </c>
      <c r="G83" s="72" t="str">
        <f t="shared" si="19"/>
        <v/>
      </c>
      <c r="I83" s="72" t="str">
        <f t="shared" si="20"/>
        <v/>
      </c>
      <c r="K83" s="72" t="str">
        <f t="shared" si="21"/>
        <v/>
      </c>
      <c r="M83" s="72" t="str">
        <f t="shared" si="22"/>
        <v/>
      </c>
      <c r="O83" s="72" t="str">
        <f t="shared" si="23"/>
        <v/>
      </c>
      <c r="Q83" s="72" t="str">
        <f t="shared" si="24"/>
        <v/>
      </c>
      <c r="S83" s="72" t="str">
        <f t="shared" si="25"/>
        <v/>
      </c>
      <c r="U83" s="72" t="str">
        <f t="shared" si="26"/>
        <v/>
      </c>
      <c r="W83" s="72" t="str">
        <f t="shared" si="27"/>
        <v/>
      </c>
      <c r="Y83" s="72" t="str">
        <f t="shared" si="28"/>
        <v/>
      </c>
      <c r="AA83" s="72" t="str">
        <f t="shared" si="29"/>
        <v/>
      </c>
      <c r="AC83" s="72" t="str">
        <f t="shared" si="30"/>
        <v/>
      </c>
      <c r="AE83" s="72" t="str">
        <f t="shared" si="31"/>
        <v/>
      </c>
      <c r="AG83" s="72" t="str">
        <f t="shared" si="32"/>
        <v/>
      </c>
      <c r="AI83" s="72" t="str">
        <f t="shared" si="33"/>
        <v/>
      </c>
      <c r="AK83" s="72" t="str">
        <f t="shared" si="34"/>
        <v/>
      </c>
      <c r="AM83" s="72" t="str">
        <f t="shared" si="35"/>
        <v/>
      </c>
      <c r="AO83" s="72" t="str">
        <f t="shared" si="36"/>
        <v/>
      </c>
      <c r="AQ83" s="72" t="str">
        <f t="shared" si="37"/>
        <v/>
      </c>
    </row>
    <row r="84" spans="5:43" x14ac:dyDescent="0.25">
      <c r="E84" s="72" t="str">
        <f t="shared" si="19"/>
        <v/>
      </c>
      <c r="G84" s="72" t="str">
        <f t="shared" si="19"/>
        <v/>
      </c>
      <c r="I84" s="72" t="str">
        <f t="shared" si="20"/>
        <v/>
      </c>
      <c r="K84" s="72" t="str">
        <f t="shared" si="21"/>
        <v/>
      </c>
      <c r="M84" s="72" t="str">
        <f t="shared" si="22"/>
        <v/>
      </c>
      <c r="O84" s="72" t="str">
        <f t="shared" si="23"/>
        <v/>
      </c>
      <c r="Q84" s="72" t="str">
        <f t="shared" si="24"/>
        <v/>
      </c>
      <c r="S84" s="72" t="str">
        <f t="shared" si="25"/>
        <v/>
      </c>
      <c r="U84" s="72" t="str">
        <f t="shared" si="26"/>
        <v/>
      </c>
      <c r="W84" s="72" t="str">
        <f t="shared" si="27"/>
        <v/>
      </c>
      <c r="Y84" s="72" t="str">
        <f t="shared" si="28"/>
        <v/>
      </c>
      <c r="AA84" s="72" t="str">
        <f t="shared" si="29"/>
        <v/>
      </c>
      <c r="AC84" s="72" t="str">
        <f t="shared" si="30"/>
        <v/>
      </c>
      <c r="AE84" s="72" t="str">
        <f t="shared" si="31"/>
        <v/>
      </c>
      <c r="AG84" s="72" t="str">
        <f t="shared" si="32"/>
        <v/>
      </c>
      <c r="AI84" s="72" t="str">
        <f t="shared" si="33"/>
        <v/>
      </c>
      <c r="AK84" s="72" t="str">
        <f t="shared" si="34"/>
        <v/>
      </c>
      <c r="AM84" s="72" t="str">
        <f t="shared" si="35"/>
        <v/>
      </c>
      <c r="AO84" s="72" t="str">
        <f t="shared" si="36"/>
        <v/>
      </c>
      <c r="AQ84" s="72" t="str">
        <f t="shared" si="37"/>
        <v/>
      </c>
    </row>
    <row r="85" spans="5:43" x14ac:dyDescent="0.25">
      <c r="E85" s="72" t="str">
        <f t="shared" si="19"/>
        <v/>
      </c>
      <c r="G85" s="72" t="str">
        <f t="shared" si="19"/>
        <v/>
      </c>
      <c r="I85" s="72" t="str">
        <f t="shared" si="20"/>
        <v/>
      </c>
      <c r="K85" s="72" t="str">
        <f t="shared" si="21"/>
        <v/>
      </c>
      <c r="M85" s="72" t="str">
        <f t="shared" si="22"/>
        <v/>
      </c>
      <c r="O85" s="72" t="str">
        <f t="shared" si="23"/>
        <v/>
      </c>
      <c r="Q85" s="72" t="str">
        <f t="shared" si="24"/>
        <v/>
      </c>
      <c r="S85" s="72" t="str">
        <f t="shared" si="25"/>
        <v/>
      </c>
      <c r="U85" s="72" t="str">
        <f t="shared" si="26"/>
        <v/>
      </c>
      <c r="W85" s="72" t="str">
        <f t="shared" si="27"/>
        <v/>
      </c>
      <c r="Y85" s="72" t="str">
        <f t="shared" si="28"/>
        <v/>
      </c>
      <c r="AA85" s="72" t="str">
        <f t="shared" si="29"/>
        <v/>
      </c>
      <c r="AC85" s="72" t="str">
        <f t="shared" si="30"/>
        <v/>
      </c>
      <c r="AE85" s="72" t="str">
        <f t="shared" si="31"/>
        <v/>
      </c>
      <c r="AG85" s="72" t="str">
        <f t="shared" si="32"/>
        <v/>
      </c>
      <c r="AI85" s="72" t="str">
        <f t="shared" si="33"/>
        <v/>
      </c>
      <c r="AK85" s="72" t="str">
        <f t="shared" si="34"/>
        <v/>
      </c>
      <c r="AM85" s="72" t="str">
        <f t="shared" si="35"/>
        <v/>
      </c>
      <c r="AO85" s="72" t="str">
        <f t="shared" si="36"/>
        <v/>
      </c>
      <c r="AQ85" s="72" t="str">
        <f t="shared" si="37"/>
        <v/>
      </c>
    </row>
    <row r="86" spans="5:43" x14ac:dyDescent="0.25">
      <c r="E86" s="72" t="str">
        <f t="shared" si="19"/>
        <v/>
      </c>
      <c r="G86" s="72" t="str">
        <f t="shared" si="19"/>
        <v/>
      </c>
      <c r="I86" s="72" t="str">
        <f t="shared" si="20"/>
        <v/>
      </c>
      <c r="K86" s="72" t="str">
        <f t="shared" si="21"/>
        <v/>
      </c>
      <c r="M86" s="72" t="str">
        <f t="shared" si="22"/>
        <v/>
      </c>
      <c r="O86" s="72" t="str">
        <f t="shared" si="23"/>
        <v/>
      </c>
      <c r="Q86" s="72" t="str">
        <f t="shared" si="24"/>
        <v/>
      </c>
      <c r="S86" s="72" t="str">
        <f t="shared" si="25"/>
        <v/>
      </c>
      <c r="U86" s="72" t="str">
        <f t="shared" si="26"/>
        <v/>
      </c>
      <c r="W86" s="72" t="str">
        <f t="shared" si="27"/>
        <v/>
      </c>
      <c r="Y86" s="72" t="str">
        <f t="shared" si="28"/>
        <v/>
      </c>
      <c r="AA86" s="72" t="str">
        <f t="shared" si="29"/>
        <v/>
      </c>
      <c r="AC86" s="72" t="str">
        <f t="shared" si="30"/>
        <v/>
      </c>
      <c r="AE86" s="72" t="str">
        <f t="shared" si="31"/>
        <v/>
      </c>
      <c r="AG86" s="72" t="str">
        <f t="shared" si="32"/>
        <v/>
      </c>
      <c r="AI86" s="72" t="str">
        <f t="shared" si="33"/>
        <v/>
      </c>
      <c r="AK86" s="72" t="str">
        <f t="shared" si="34"/>
        <v/>
      </c>
      <c r="AM86" s="72" t="str">
        <f t="shared" si="35"/>
        <v/>
      </c>
      <c r="AO86" s="72" t="str">
        <f t="shared" si="36"/>
        <v/>
      </c>
      <c r="AQ86" s="72" t="str">
        <f t="shared" si="37"/>
        <v/>
      </c>
    </row>
    <row r="87" spans="5:43" x14ac:dyDescent="0.25">
      <c r="E87" s="72" t="str">
        <f t="shared" si="19"/>
        <v/>
      </c>
      <c r="G87" s="72" t="str">
        <f t="shared" si="19"/>
        <v/>
      </c>
      <c r="I87" s="72" t="str">
        <f t="shared" si="20"/>
        <v/>
      </c>
      <c r="K87" s="72" t="str">
        <f t="shared" si="21"/>
        <v/>
      </c>
      <c r="M87" s="72" t="str">
        <f t="shared" si="22"/>
        <v/>
      </c>
      <c r="O87" s="72" t="str">
        <f t="shared" si="23"/>
        <v/>
      </c>
      <c r="Q87" s="72" t="str">
        <f t="shared" si="24"/>
        <v/>
      </c>
      <c r="S87" s="72" t="str">
        <f t="shared" si="25"/>
        <v/>
      </c>
      <c r="U87" s="72" t="str">
        <f t="shared" si="26"/>
        <v/>
      </c>
      <c r="W87" s="72" t="str">
        <f t="shared" si="27"/>
        <v/>
      </c>
      <c r="Y87" s="72" t="str">
        <f t="shared" si="28"/>
        <v/>
      </c>
      <c r="AA87" s="72" t="str">
        <f t="shared" si="29"/>
        <v/>
      </c>
      <c r="AC87" s="72" t="str">
        <f t="shared" si="30"/>
        <v/>
      </c>
      <c r="AE87" s="72" t="str">
        <f t="shared" si="31"/>
        <v/>
      </c>
      <c r="AG87" s="72" t="str">
        <f t="shared" si="32"/>
        <v/>
      </c>
      <c r="AI87" s="72" t="str">
        <f t="shared" si="33"/>
        <v/>
      </c>
      <c r="AK87" s="72" t="str">
        <f t="shared" si="34"/>
        <v/>
      </c>
      <c r="AM87" s="72" t="str">
        <f t="shared" si="35"/>
        <v/>
      </c>
      <c r="AO87" s="72" t="str">
        <f t="shared" si="36"/>
        <v/>
      </c>
      <c r="AQ87" s="72" t="str">
        <f t="shared" si="37"/>
        <v/>
      </c>
    </row>
    <row r="88" spans="5:43" x14ac:dyDescent="0.25">
      <c r="E88" s="72" t="str">
        <f t="shared" si="19"/>
        <v/>
      </c>
      <c r="G88" s="72" t="str">
        <f t="shared" si="19"/>
        <v/>
      </c>
      <c r="I88" s="72" t="str">
        <f t="shared" si="20"/>
        <v/>
      </c>
      <c r="K88" s="72" t="str">
        <f t="shared" si="21"/>
        <v/>
      </c>
      <c r="M88" s="72" t="str">
        <f t="shared" si="22"/>
        <v/>
      </c>
      <c r="O88" s="72" t="str">
        <f t="shared" si="23"/>
        <v/>
      </c>
      <c r="Q88" s="72" t="str">
        <f t="shared" si="24"/>
        <v/>
      </c>
      <c r="S88" s="72" t="str">
        <f t="shared" si="25"/>
        <v/>
      </c>
      <c r="U88" s="72" t="str">
        <f t="shared" si="26"/>
        <v/>
      </c>
      <c r="W88" s="72" t="str">
        <f t="shared" si="27"/>
        <v/>
      </c>
      <c r="Y88" s="72" t="str">
        <f t="shared" si="28"/>
        <v/>
      </c>
      <c r="AA88" s="72" t="str">
        <f t="shared" si="29"/>
        <v/>
      </c>
      <c r="AC88" s="72" t="str">
        <f t="shared" si="30"/>
        <v/>
      </c>
      <c r="AE88" s="72" t="str">
        <f t="shared" si="31"/>
        <v/>
      </c>
      <c r="AG88" s="72" t="str">
        <f t="shared" si="32"/>
        <v/>
      </c>
      <c r="AI88" s="72" t="str">
        <f t="shared" si="33"/>
        <v/>
      </c>
      <c r="AK88" s="72" t="str">
        <f t="shared" si="34"/>
        <v/>
      </c>
      <c r="AM88" s="72" t="str">
        <f t="shared" si="35"/>
        <v/>
      </c>
      <c r="AO88" s="72" t="str">
        <f t="shared" si="36"/>
        <v/>
      </c>
      <c r="AQ88" s="72" t="str">
        <f t="shared" si="37"/>
        <v/>
      </c>
    </row>
    <row r="89" spans="5:43" x14ac:dyDescent="0.25">
      <c r="E89" s="72" t="str">
        <f t="shared" si="19"/>
        <v/>
      </c>
      <c r="G89" s="72" t="str">
        <f t="shared" si="19"/>
        <v/>
      </c>
      <c r="I89" s="72" t="str">
        <f t="shared" si="20"/>
        <v/>
      </c>
      <c r="K89" s="72" t="str">
        <f t="shared" si="21"/>
        <v/>
      </c>
      <c r="M89" s="72" t="str">
        <f t="shared" si="22"/>
        <v/>
      </c>
      <c r="O89" s="72" t="str">
        <f t="shared" si="23"/>
        <v/>
      </c>
      <c r="Q89" s="72" t="str">
        <f t="shared" si="24"/>
        <v/>
      </c>
      <c r="S89" s="72" t="str">
        <f t="shared" si="25"/>
        <v/>
      </c>
      <c r="U89" s="72" t="str">
        <f t="shared" si="26"/>
        <v/>
      </c>
      <c r="W89" s="72" t="str">
        <f t="shared" si="27"/>
        <v/>
      </c>
      <c r="Y89" s="72" t="str">
        <f t="shared" si="28"/>
        <v/>
      </c>
      <c r="AA89" s="72" t="str">
        <f t="shared" si="29"/>
        <v/>
      </c>
      <c r="AC89" s="72" t="str">
        <f t="shared" si="30"/>
        <v/>
      </c>
      <c r="AE89" s="72" t="str">
        <f t="shared" si="31"/>
        <v/>
      </c>
      <c r="AG89" s="72" t="str">
        <f t="shared" si="32"/>
        <v/>
      </c>
      <c r="AI89" s="72" t="str">
        <f t="shared" si="33"/>
        <v/>
      </c>
      <c r="AK89" s="72" t="str">
        <f t="shared" si="34"/>
        <v/>
      </c>
      <c r="AM89" s="72" t="str">
        <f t="shared" si="35"/>
        <v/>
      </c>
      <c r="AO89" s="72" t="str">
        <f t="shared" si="36"/>
        <v/>
      </c>
      <c r="AQ89" s="72" t="str">
        <f t="shared" si="37"/>
        <v/>
      </c>
    </row>
    <row r="90" spans="5:43" x14ac:dyDescent="0.25">
      <c r="E90" s="72" t="str">
        <f t="shared" si="19"/>
        <v/>
      </c>
      <c r="G90" s="72" t="str">
        <f t="shared" si="19"/>
        <v/>
      </c>
      <c r="I90" s="72" t="str">
        <f t="shared" si="20"/>
        <v/>
      </c>
      <c r="K90" s="72" t="str">
        <f t="shared" si="21"/>
        <v/>
      </c>
      <c r="M90" s="72" t="str">
        <f t="shared" si="22"/>
        <v/>
      </c>
      <c r="O90" s="72" t="str">
        <f t="shared" si="23"/>
        <v/>
      </c>
      <c r="Q90" s="72" t="str">
        <f t="shared" si="24"/>
        <v/>
      </c>
      <c r="S90" s="72" t="str">
        <f t="shared" si="25"/>
        <v/>
      </c>
      <c r="U90" s="72" t="str">
        <f t="shared" si="26"/>
        <v/>
      </c>
      <c r="W90" s="72" t="str">
        <f t="shared" si="27"/>
        <v/>
      </c>
      <c r="Y90" s="72" t="str">
        <f t="shared" si="28"/>
        <v/>
      </c>
      <c r="AA90" s="72" t="str">
        <f t="shared" si="29"/>
        <v/>
      </c>
      <c r="AC90" s="72" t="str">
        <f t="shared" si="30"/>
        <v/>
      </c>
      <c r="AE90" s="72" t="str">
        <f t="shared" si="31"/>
        <v/>
      </c>
      <c r="AG90" s="72" t="str">
        <f t="shared" si="32"/>
        <v/>
      </c>
      <c r="AI90" s="72" t="str">
        <f t="shared" si="33"/>
        <v/>
      </c>
      <c r="AK90" s="72" t="str">
        <f t="shared" si="34"/>
        <v/>
      </c>
      <c r="AM90" s="72" t="str">
        <f t="shared" si="35"/>
        <v/>
      </c>
      <c r="AO90" s="72" t="str">
        <f t="shared" si="36"/>
        <v/>
      </c>
      <c r="AQ90" s="72" t="str">
        <f t="shared" si="37"/>
        <v/>
      </c>
    </row>
    <row r="91" spans="5:43" x14ac:dyDescent="0.25">
      <c r="E91" s="72" t="str">
        <f t="shared" si="19"/>
        <v/>
      </c>
      <c r="G91" s="72" t="str">
        <f t="shared" si="19"/>
        <v/>
      </c>
      <c r="I91" s="72" t="str">
        <f t="shared" si="20"/>
        <v/>
      </c>
      <c r="K91" s="72" t="str">
        <f t="shared" si="21"/>
        <v/>
      </c>
      <c r="M91" s="72" t="str">
        <f t="shared" si="22"/>
        <v/>
      </c>
      <c r="O91" s="72" t="str">
        <f t="shared" si="23"/>
        <v/>
      </c>
      <c r="Q91" s="72" t="str">
        <f t="shared" si="24"/>
        <v/>
      </c>
      <c r="S91" s="72" t="str">
        <f t="shared" si="25"/>
        <v/>
      </c>
      <c r="U91" s="72" t="str">
        <f t="shared" si="26"/>
        <v/>
      </c>
      <c r="W91" s="72" t="str">
        <f t="shared" si="27"/>
        <v/>
      </c>
      <c r="Y91" s="72" t="str">
        <f t="shared" si="28"/>
        <v/>
      </c>
      <c r="AA91" s="72" t="str">
        <f t="shared" si="29"/>
        <v/>
      </c>
      <c r="AC91" s="72" t="str">
        <f t="shared" si="30"/>
        <v/>
      </c>
      <c r="AE91" s="72" t="str">
        <f t="shared" si="31"/>
        <v/>
      </c>
      <c r="AG91" s="72" t="str">
        <f t="shared" si="32"/>
        <v/>
      </c>
      <c r="AI91" s="72" t="str">
        <f t="shared" si="33"/>
        <v/>
      </c>
      <c r="AK91" s="72" t="str">
        <f t="shared" si="34"/>
        <v/>
      </c>
      <c r="AM91" s="72" t="str">
        <f t="shared" si="35"/>
        <v/>
      </c>
      <c r="AO91" s="72" t="str">
        <f t="shared" si="36"/>
        <v/>
      </c>
      <c r="AQ91" s="72" t="str">
        <f t="shared" si="37"/>
        <v/>
      </c>
    </row>
    <row r="92" spans="5:43" x14ac:dyDescent="0.25">
      <c r="E92" s="72" t="str">
        <f t="shared" si="19"/>
        <v/>
      </c>
      <c r="G92" s="72" t="str">
        <f t="shared" si="19"/>
        <v/>
      </c>
      <c r="I92" s="72" t="str">
        <f t="shared" si="20"/>
        <v/>
      </c>
      <c r="K92" s="72" t="str">
        <f t="shared" si="21"/>
        <v/>
      </c>
      <c r="M92" s="72" t="str">
        <f t="shared" si="22"/>
        <v/>
      </c>
      <c r="O92" s="72" t="str">
        <f t="shared" si="23"/>
        <v/>
      </c>
      <c r="Q92" s="72" t="str">
        <f t="shared" si="24"/>
        <v/>
      </c>
      <c r="S92" s="72" t="str">
        <f t="shared" si="25"/>
        <v/>
      </c>
      <c r="U92" s="72" t="str">
        <f t="shared" si="26"/>
        <v/>
      </c>
      <c r="W92" s="72" t="str">
        <f t="shared" si="27"/>
        <v/>
      </c>
      <c r="Y92" s="72" t="str">
        <f t="shared" si="28"/>
        <v/>
      </c>
      <c r="AA92" s="72" t="str">
        <f t="shared" si="29"/>
        <v/>
      </c>
      <c r="AC92" s="72" t="str">
        <f t="shared" si="30"/>
        <v/>
      </c>
      <c r="AE92" s="72" t="str">
        <f t="shared" si="31"/>
        <v/>
      </c>
      <c r="AG92" s="72" t="str">
        <f t="shared" si="32"/>
        <v/>
      </c>
      <c r="AI92" s="72" t="str">
        <f t="shared" si="33"/>
        <v/>
      </c>
      <c r="AK92" s="72" t="str">
        <f t="shared" si="34"/>
        <v/>
      </c>
      <c r="AM92" s="72" t="str">
        <f t="shared" si="35"/>
        <v/>
      </c>
      <c r="AO92" s="72" t="str">
        <f t="shared" si="36"/>
        <v/>
      </c>
      <c r="AQ92" s="72" t="str">
        <f t="shared" si="37"/>
        <v/>
      </c>
    </row>
    <row r="93" spans="5:43" x14ac:dyDescent="0.25">
      <c r="E93" s="72" t="str">
        <f t="shared" si="19"/>
        <v/>
      </c>
      <c r="G93" s="72" t="str">
        <f t="shared" si="19"/>
        <v/>
      </c>
      <c r="I93" s="72" t="str">
        <f t="shared" si="20"/>
        <v/>
      </c>
      <c r="K93" s="72" t="str">
        <f t="shared" si="21"/>
        <v/>
      </c>
      <c r="M93" s="72" t="str">
        <f t="shared" si="22"/>
        <v/>
      </c>
      <c r="O93" s="72" t="str">
        <f t="shared" si="23"/>
        <v/>
      </c>
      <c r="Q93" s="72" t="str">
        <f t="shared" si="24"/>
        <v/>
      </c>
      <c r="S93" s="72" t="str">
        <f t="shared" si="25"/>
        <v/>
      </c>
      <c r="U93" s="72" t="str">
        <f t="shared" si="26"/>
        <v/>
      </c>
      <c r="W93" s="72" t="str">
        <f t="shared" si="27"/>
        <v/>
      </c>
      <c r="Y93" s="72" t="str">
        <f t="shared" si="28"/>
        <v/>
      </c>
      <c r="AA93" s="72" t="str">
        <f t="shared" si="29"/>
        <v/>
      </c>
      <c r="AC93" s="72" t="str">
        <f t="shared" si="30"/>
        <v/>
      </c>
      <c r="AE93" s="72" t="str">
        <f t="shared" si="31"/>
        <v/>
      </c>
      <c r="AG93" s="72" t="str">
        <f t="shared" si="32"/>
        <v/>
      </c>
      <c r="AI93" s="72" t="str">
        <f t="shared" si="33"/>
        <v/>
      </c>
      <c r="AK93" s="72" t="str">
        <f t="shared" si="34"/>
        <v/>
      </c>
      <c r="AM93" s="72" t="str">
        <f t="shared" si="35"/>
        <v/>
      </c>
      <c r="AO93" s="72" t="str">
        <f t="shared" si="36"/>
        <v/>
      </c>
      <c r="AQ93" s="72" t="str">
        <f t="shared" si="37"/>
        <v/>
      </c>
    </row>
    <row r="94" spans="5:43" x14ac:dyDescent="0.25">
      <c r="E94" s="72" t="str">
        <f t="shared" si="19"/>
        <v/>
      </c>
      <c r="G94" s="72" t="str">
        <f t="shared" si="19"/>
        <v/>
      </c>
      <c r="I94" s="72" t="str">
        <f t="shared" si="20"/>
        <v/>
      </c>
      <c r="K94" s="72" t="str">
        <f t="shared" si="21"/>
        <v/>
      </c>
      <c r="M94" s="72" t="str">
        <f t="shared" si="22"/>
        <v/>
      </c>
      <c r="O94" s="72" t="str">
        <f t="shared" si="23"/>
        <v/>
      </c>
      <c r="Q94" s="72" t="str">
        <f t="shared" si="24"/>
        <v/>
      </c>
      <c r="S94" s="72" t="str">
        <f t="shared" si="25"/>
        <v/>
      </c>
      <c r="U94" s="72" t="str">
        <f t="shared" si="26"/>
        <v/>
      </c>
      <c r="W94" s="72" t="str">
        <f t="shared" si="27"/>
        <v/>
      </c>
      <c r="Y94" s="72" t="str">
        <f t="shared" si="28"/>
        <v/>
      </c>
      <c r="AA94" s="72" t="str">
        <f t="shared" si="29"/>
        <v/>
      </c>
      <c r="AC94" s="72" t="str">
        <f t="shared" si="30"/>
        <v/>
      </c>
      <c r="AE94" s="72" t="str">
        <f t="shared" si="31"/>
        <v/>
      </c>
      <c r="AG94" s="72" t="str">
        <f t="shared" si="32"/>
        <v/>
      </c>
      <c r="AI94" s="72" t="str">
        <f t="shared" si="33"/>
        <v/>
      </c>
      <c r="AK94" s="72" t="str">
        <f t="shared" si="34"/>
        <v/>
      </c>
      <c r="AM94" s="72" t="str">
        <f t="shared" si="35"/>
        <v/>
      </c>
      <c r="AO94" s="72" t="str">
        <f t="shared" si="36"/>
        <v/>
      </c>
      <c r="AQ94" s="72" t="str">
        <f t="shared" si="37"/>
        <v/>
      </c>
    </row>
    <row r="95" spans="5:43" x14ac:dyDescent="0.25">
      <c r="E95" s="72" t="str">
        <f t="shared" si="19"/>
        <v/>
      </c>
      <c r="G95" s="72" t="str">
        <f t="shared" si="19"/>
        <v/>
      </c>
      <c r="I95" s="72" t="str">
        <f t="shared" si="20"/>
        <v/>
      </c>
      <c r="K95" s="72" t="str">
        <f t="shared" si="21"/>
        <v/>
      </c>
      <c r="M95" s="72" t="str">
        <f t="shared" si="22"/>
        <v/>
      </c>
      <c r="O95" s="72" t="str">
        <f t="shared" si="23"/>
        <v/>
      </c>
      <c r="Q95" s="72" t="str">
        <f t="shared" si="24"/>
        <v/>
      </c>
      <c r="S95" s="72" t="str">
        <f t="shared" si="25"/>
        <v/>
      </c>
      <c r="U95" s="72" t="str">
        <f t="shared" si="26"/>
        <v/>
      </c>
      <c r="W95" s="72" t="str">
        <f t="shared" si="27"/>
        <v/>
      </c>
      <c r="Y95" s="72" t="str">
        <f t="shared" si="28"/>
        <v/>
      </c>
      <c r="AA95" s="72" t="str">
        <f t="shared" si="29"/>
        <v/>
      </c>
      <c r="AC95" s="72" t="str">
        <f t="shared" si="30"/>
        <v/>
      </c>
      <c r="AE95" s="72" t="str">
        <f t="shared" si="31"/>
        <v/>
      </c>
      <c r="AG95" s="72" t="str">
        <f t="shared" si="32"/>
        <v/>
      </c>
      <c r="AI95" s="72" t="str">
        <f t="shared" si="33"/>
        <v/>
      </c>
      <c r="AK95" s="72" t="str">
        <f t="shared" si="34"/>
        <v/>
      </c>
      <c r="AM95" s="72" t="str">
        <f t="shared" si="35"/>
        <v/>
      </c>
      <c r="AO95" s="72" t="str">
        <f t="shared" si="36"/>
        <v/>
      </c>
      <c r="AQ95" s="72" t="str">
        <f t="shared" si="37"/>
        <v/>
      </c>
    </row>
    <row r="96" spans="5:43" x14ac:dyDescent="0.25">
      <c r="E96" s="72" t="str">
        <f t="shared" si="19"/>
        <v/>
      </c>
      <c r="G96" s="72" t="str">
        <f t="shared" si="19"/>
        <v/>
      </c>
      <c r="I96" s="72" t="str">
        <f t="shared" si="20"/>
        <v/>
      </c>
      <c r="K96" s="72" t="str">
        <f t="shared" si="21"/>
        <v/>
      </c>
      <c r="M96" s="72" t="str">
        <f t="shared" si="22"/>
        <v/>
      </c>
      <c r="O96" s="72" t="str">
        <f t="shared" si="23"/>
        <v/>
      </c>
      <c r="Q96" s="72" t="str">
        <f t="shared" si="24"/>
        <v/>
      </c>
      <c r="S96" s="72" t="str">
        <f t="shared" si="25"/>
        <v/>
      </c>
      <c r="U96" s="72" t="str">
        <f t="shared" si="26"/>
        <v/>
      </c>
      <c r="W96" s="72" t="str">
        <f t="shared" si="27"/>
        <v/>
      </c>
      <c r="Y96" s="72" t="str">
        <f t="shared" si="28"/>
        <v/>
      </c>
      <c r="AA96" s="72" t="str">
        <f t="shared" si="29"/>
        <v/>
      </c>
      <c r="AC96" s="72" t="str">
        <f t="shared" si="30"/>
        <v/>
      </c>
      <c r="AE96" s="72" t="str">
        <f t="shared" si="31"/>
        <v/>
      </c>
      <c r="AG96" s="72" t="str">
        <f t="shared" si="32"/>
        <v/>
      </c>
      <c r="AI96" s="72" t="str">
        <f t="shared" si="33"/>
        <v/>
      </c>
      <c r="AK96" s="72" t="str">
        <f t="shared" si="34"/>
        <v/>
      </c>
      <c r="AM96" s="72" t="str">
        <f t="shared" si="35"/>
        <v/>
      </c>
      <c r="AO96" s="72" t="str">
        <f t="shared" si="36"/>
        <v/>
      </c>
      <c r="AQ96" s="72" t="str">
        <f t="shared" si="37"/>
        <v/>
      </c>
    </row>
    <row r="97" spans="5:43" x14ac:dyDescent="0.25">
      <c r="E97" s="72" t="str">
        <f t="shared" si="19"/>
        <v/>
      </c>
      <c r="G97" s="72" t="str">
        <f t="shared" si="19"/>
        <v/>
      </c>
      <c r="I97" s="72" t="str">
        <f t="shared" si="20"/>
        <v/>
      </c>
      <c r="K97" s="72" t="str">
        <f t="shared" si="21"/>
        <v/>
      </c>
      <c r="M97" s="72" t="str">
        <f t="shared" si="22"/>
        <v/>
      </c>
      <c r="O97" s="72" t="str">
        <f t="shared" si="23"/>
        <v/>
      </c>
      <c r="Q97" s="72" t="str">
        <f t="shared" si="24"/>
        <v/>
      </c>
      <c r="S97" s="72" t="str">
        <f t="shared" si="25"/>
        <v/>
      </c>
      <c r="U97" s="72" t="str">
        <f t="shared" si="26"/>
        <v/>
      </c>
      <c r="W97" s="72" t="str">
        <f t="shared" si="27"/>
        <v/>
      </c>
      <c r="Y97" s="72" t="str">
        <f t="shared" si="28"/>
        <v/>
      </c>
      <c r="AA97" s="72" t="str">
        <f t="shared" si="29"/>
        <v/>
      </c>
      <c r="AC97" s="72" t="str">
        <f t="shared" si="30"/>
        <v/>
      </c>
      <c r="AE97" s="72" t="str">
        <f t="shared" si="31"/>
        <v/>
      </c>
      <c r="AG97" s="72" t="str">
        <f t="shared" si="32"/>
        <v/>
      </c>
      <c r="AI97" s="72" t="str">
        <f t="shared" si="33"/>
        <v/>
      </c>
      <c r="AK97" s="72" t="str">
        <f t="shared" si="34"/>
        <v/>
      </c>
      <c r="AM97" s="72" t="str">
        <f t="shared" si="35"/>
        <v/>
      </c>
      <c r="AO97" s="72" t="str">
        <f t="shared" si="36"/>
        <v/>
      </c>
      <c r="AQ97" s="72" t="str">
        <f t="shared" si="37"/>
        <v/>
      </c>
    </row>
    <row r="98" spans="5:43" x14ac:dyDescent="0.25">
      <c r="E98" s="72" t="str">
        <f t="shared" si="19"/>
        <v/>
      </c>
      <c r="G98" s="72" t="str">
        <f t="shared" si="19"/>
        <v/>
      </c>
      <c r="I98" s="72" t="str">
        <f t="shared" si="20"/>
        <v/>
      </c>
      <c r="K98" s="72" t="str">
        <f t="shared" si="21"/>
        <v/>
      </c>
      <c r="M98" s="72" t="str">
        <f t="shared" si="22"/>
        <v/>
      </c>
      <c r="O98" s="72" t="str">
        <f t="shared" si="23"/>
        <v/>
      </c>
      <c r="Q98" s="72" t="str">
        <f t="shared" si="24"/>
        <v/>
      </c>
      <c r="S98" s="72" t="str">
        <f t="shared" si="25"/>
        <v/>
      </c>
      <c r="U98" s="72" t="str">
        <f t="shared" si="26"/>
        <v/>
      </c>
      <c r="W98" s="72" t="str">
        <f t="shared" si="27"/>
        <v/>
      </c>
      <c r="Y98" s="72" t="str">
        <f t="shared" si="28"/>
        <v/>
      </c>
      <c r="AA98" s="72" t="str">
        <f t="shared" si="29"/>
        <v/>
      </c>
      <c r="AC98" s="72" t="str">
        <f t="shared" si="30"/>
        <v/>
      </c>
      <c r="AE98" s="72" t="str">
        <f t="shared" si="31"/>
        <v/>
      </c>
      <c r="AG98" s="72" t="str">
        <f t="shared" si="32"/>
        <v/>
      </c>
      <c r="AI98" s="72" t="str">
        <f t="shared" si="33"/>
        <v/>
      </c>
      <c r="AK98" s="72" t="str">
        <f t="shared" si="34"/>
        <v/>
      </c>
      <c r="AM98" s="72" t="str">
        <f t="shared" si="35"/>
        <v/>
      </c>
      <c r="AO98" s="72" t="str">
        <f t="shared" si="36"/>
        <v/>
      </c>
      <c r="AQ98" s="72" t="str">
        <f t="shared" si="37"/>
        <v/>
      </c>
    </row>
    <row r="99" spans="5:43" x14ac:dyDescent="0.25">
      <c r="E99" s="72" t="str">
        <f t="shared" si="19"/>
        <v/>
      </c>
      <c r="G99" s="72" t="str">
        <f t="shared" si="19"/>
        <v/>
      </c>
      <c r="I99" s="72" t="str">
        <f t="shared" si="20"/>
        <v/>
      </c>
      <c r="K99" s="72" t="str">
        <f t="shared" si="21"/>
        <v/>
      </c>
      <c r="M99" s="72" t="str">
        <f t="shared" si="22"/>
        <v/>
      </c>
      <c r="O99" s="72" t="str">
        <f t="shared" si="23"/>
        <v/>
      </c>
      <c r="Q99" s="72" t="str">
        <f t="shared" si="24"/>
        <v/>
      </c>
      <c r="S99" s="72" t="str">
        <f t="shared" si="25"/>
        <v/>
      </c>
      <c r="U99" s="72" t="str">
        <f t="shared" si="26"/>
        <v/>
      </c>
      <c r="W99" s="72" t="str">
        <f t="shared" si="27"/>
        <v/>
      </c>
      <c r="Y99" s="72" t="str">
        <f t="shared" si="28"/>
        <v/>
      </c>
      <c r="AA99" s="72" t="str">
        <f t="shared" si="29"/>
        <v/>
      </c>
      <c r="AC99" s="72" t="str">
        <f t="shared" si="30"/>
        <v/>
      </c>
      <c r="AE99" s="72" t="str">
        <f t="shared" si="31"/>
        <v/>
      </c>
      <c r="AG99" s="72" t="str">
        <f t="shared" si="32"/>
        <v/>
      </c>
      <c r="AI99" s="72" t="str">
        <f t="shared" si="33"/>
        <v/>
      </c>
      <c r="AK99" s="72" t="str">
        <f t="shared" si="34"/>
        <v/>
      </c>
      <c r="AM99" s="72" t="str">
        <f t="shared" si="35"/>
        <v/>
      </c>
      <c r="AO99" s="72" t="str">
        <f t="shared" si="36"/>
        <v/>
      </c>
      <c r="AQ99" s="72" t="str">
        <f t="shared" si="37"/>
        <v/>
      </c>
    </row>
    <row r="100" spans="5:43" x14ac:dyDescent="0.25">
      <c r="E100" s="72" t="str">
        <f t="shared" si="19"/>
        <v/>
      </c>
      <c r="G100" s="72" t="str">
        <f t="shared" si="19"/>
        <v/>
      </c>
      <c r="I100" s="72" t="str">
        <f t="shared" si="20"/>
        <v/>
      </c>
      <c r="K100" s="72" t="str">
        <f t="shared" si="21"/>
        <v/>
      </c>
      <c r="M100" s="72" t="str">
        <f t="shared" si="22"/>
        <v/>
      </c>
      <c r="O100" s="72" t="str">
        <f t="shared" si="23"/>
        <v/>
      </c>
      <c r="Q100" s="72" t="str">
        <f t="shared" si="24"/>
        <v/>
      </c>
      <c r="S100" s="72" t="str">
        <f t="shared" si="25"/>
        <v/>
      </c>
      <c r="U100" s="72" t="str">
        <f t="shared" si="26"/>
        <v/>
      </c>
      <c r="W100" s="72" t="str">
        <f t="shared" si="27"/>
        <v/>
      </c>
      <c r="Y100" s="72" t="str">
        <f t="shared" si="28"/>
        <v/>
      </c>
      <c r="AA100" s="72" t="str">
        <f t="shared" si="29"/>
        <v/>
      </c>
      <c r="AC100" s="72" t="str">
        <f t="shared" si="30"/>
        <v/>
      </c>
      <c r="AE100" s="72" t="str">
        <f t="shared" si="31"/>
        <v/>
      </c>
      <c r="AG100" s="72" t="str">
        <f t="shared" si="32"/>
        <v/>
      </c>
      <c r="AI100" s="72" t="str">
        <f t="shared" si="33"/>
        <v/>
      </c>
      <c r="AK100" s="72" t="str">
        <f t="shared" si="34"/>
        <v/>
      </c>
      <c r="AM100" s="72" t="str">
        <f t="shared" si="35"/>
        <v/>
      </c>
      <c r="AO100" s="72" t="str">
        <f t="shared" si="36"/>
        <v/>
      </c>
      <c r="AQ100" s="72" t="str">
        <f t="shared" si="37"/>
        <v/>
      </c>
    </row>
    <row r="101" spans="5:43" x14ac:dyDescent="0.25">
      <c r="E101" s="72" t="str">
        <f t="shared" si="19"/>
        <v/>
      </c>
      <c r="G101" s="72" t="str">
        <f t="shared" si="19"/>
        <v/>
      </c>
      <c r="I101" s="72" t="str">
        <f t="shared" si="20"/>
        <v/>
      </c>
      <c r="K101" s="72" t="str">
        <f t="shared" si="21"/>
        <v/>
      </c>
      <c r="M101" s="72" t="str">
        <f t="shared" si="22"/>
        <v/>
      </c>
      <c r="O101" s="72" t="str">
        <f t="shared" si="23"/>
        <v/>
      </c>
      <c r="Q101" s="72" t="str">
        <f t="shared" si="24"/>
        <v/>
      </c>
      <c r="S101" s="72" t="str">
        <f t="shared" si="25"/>
        <v/>
      </c>
      <c r="U101" s="72" t="str">
        <f t="shared" si="26"/>
        <v/>
      </c>
      <c r="W101" s="72" t="str">
        <f t="shared" si="27"/>
        <v/>
      </c>
      <c r="Y101" s="72" t="str">
        <f t="shared" si="28"/>
        <v/>
      </c>
      <c r="AA101" s="72" t="str">
        <f t="shared" si="29"/>
        <v/>
      </c>
      <c r="AC101" s="72" t="str">
        <f t="shared" si="30"/>
        <v/>
      </c>
      <c r="AE101" s="72" t="str">
        <f t="shared" si="31"/>
        <v/>
      </c>
      <c r="AG101" s="72" t="str">
        <f t="shared" si="32"/>
        <v/>
      </c>
      <c r="AI101" s="72" t="str">
        <f t="shared" si="33"/>
        <v/>
      </c>
      <c r="AK101" s="72" t="str">
        <f t="shared" si="34"/>
        <v/>
      </c>
      <c r="AM101" s="72" t="str">
        <f t="shared" si="35"/>
        <v/>
      </c>
      <c r="AO101" s="72" t="str">
        <f t="shared" si="36"/>
        <v/>
      </c>
      <c r="AQ101" s="72" t="str">
        <f t="shared" si="37"/>
        <v/>
      </c>
    </row>
    <row r="102" spans="5:43" x14ac:dyDescent="0.25">
      <c r="E102" s="72" t="str">
        <f t="shared" si="19"/>
        <v/>
      </c>
      <c r="G102" s="72" t="str">
        <f t="shared" si="19"/>
        <v/>
      </c>
      <c r="I102" s="72" t="str">
        <f t="shared" si="20"/>
        <v/>
      </c>
      <c r="K102" s="72" t="str">
        <f t="shared" si="21"/>
        <v/>
      </c>
      <c r="M102" s="72" t="str">
        <f t="shared" si="22"/>
        <v/>
      </c>
      <c r="O102" s="72" t="str">
        <f t="shared" si="23"/>
        <v/>
      </c>
      <c r="Q102" s="72" t="str">
        <f t="shared" si="24"/>
        <v/>
      </c>
      <c r="S102" s="72" t="str">
        <f t="shared" si="25"/>
        <v/>
      </c>
      <c r="U102" s="72" t="str">
        <f t="shared" si="26"/>
        <v/>
      </c>
      <c r="W102" s="72" t="str">
        <f t="shared" si="27"/>
        <v/>
      </c>
      <c r="Y102" s="72" t="str">
        <f t="shared" si="28"/>
        <v/>
      </c>
      <c r="AA102" s="72" t="str">
        <f t="shared" si="29"/>
        <v/>
      </c>
      <c r="AC102" s="72" t="str">
        <f t="shared" si="30"/>
        <v/>
      </c>
      <c r="AE102" s="72" t="str">
        <f t="shared" si="31"/>
        <v/>
      </c>
      <c r="AG102" s="72" t="str">
        <f t="shared" si="32"/>
        <v/>
      </c>
      <c r="AI102" s="72" t="str">
        <f t="shared" si="33"/>
        <v/>
      </c>
      <c r="AK102" s="72" t="str">
        <f t="shared" si="34"/>
        <v/>
      </c>
      <c r="AM102" s="72" t="str">
        <f t="shared" si="35"/>
        <v/>
      </c>
      <c r="AO102" s="72" t="str">
        <f t="shared" si="36"/>
        <v/>
      </c>
      <c r="AQ102" s="72" t="str">
        <f t="shared" si="37"/>
        <v/>
      </c>
    </row>
    <row r="103" spans="5:43" x14ac:dyDescent="0.25">
      <c r="E103" s="72" t="str">
        <f t="shared" si="19"/>
        <v/>
      </c>
      <c r="G103" s="72" t="str">
        <f t="shared" si="19"/>
        <v/>
      </c>
      <c r="I103" s="72" t="str">
        <f t="shared" si="20"/>
        <v/>
      </c>
      <c r="K103" s="72" t="str">
        <f t="shared" si="21"/>
        <v/>
      </c>
      <c r="M103" s="72" t="str">
        <f t="shared" si="22"/>
        <v/>
      </c>
      <c r="O103" s="72" t="str">
        <f t="shared" si="23"/>
        <v/>
      </c>
      <c r="Q103" s="72" t="str">
        <f t="shared" si="24"/>
        <v/>
      </c>
      <c r="S103" s="72" t="str">
        <f t="shared" si="25"/>
        <v/>
      </c>
      <c r="U103" s="72" t="str">
        <f t="shared" si="26"/>
        <v/>
      </c>
      <c r="W103" s="72" t="str">
        <f t="shared" si="27"/>
        <v/>
      </c>
      <c r="Y103" s="72" t="str">
        <f t="shared" si="28"/>
        <v/>
      </c>
      <c r="AA103" s="72" t="str">
        <f t="shared" si="29"/>
        <v/>
      </c>
      <c r="AC103" s="72" t="str">
        <f t="shared" si="30"/>
        <v/>
      </c>
      <c r="AE103" s="72" t="str">
        <f t="shared" si="31"/>
        <v/>
      </c>
      <c r="AG103" s="72" t="str">
        <f t="shared" si="32"/>
        <v/>
      </c>
      <c r="AI103" s="72" t="str">
        <f t="shared" si="33"/>
        <v/>
      </c>
      <c r="AK103" s="72" t="str">
        <f t="shared" si="34"/>
        <v/>
      </c>
      <c r="AM103" s="72" t="str">
        <f t="shared" si="35"/>
        <v/>
      </c>
      <c r="AO103" s="72" t="str">
        <f t="shared" si="36"/>
        <v/>
      </c>
      <c r="AQ103" s="72" t="str">
        <f t="shared" si="37"/>
        <v/>
      </c>
    </row>
    <row r="104" spans="5:43" x14ac:dyDescent="0.25">
      <c r="E104" s="72" t="str">
        <f t="shared" si="19"/>
        <v/>
      </c>
      <c r="G104" s="72" t="str">
        <f t="shared" si="19"/>
        <v/>
      </c>
      <c r="I104" s="72" t="str">
        <f t="shared" si="20"/>
        <v/>
      </c>
      <c r="K104" s="72" t="str">
        <f t="shared" si="21"/>
        <v/>
      </c>
      <c r="M104" s="72" t="str">
        <f t="shared" si="22"/>
        <v/>
      </c>
      <c r="O104" s="72" t="str">
        <f t="shared" si="23"/>
        <v/>
      </c>
      <c r="Q104" s="72" t="str">
        <f t="shared" si="24"/>
        <v/>
      </c>
      <c r="S104" s="72" t="str">
        <f t="shared" si="25"/>
        <v/>
      </c>
      <c r="U104" s="72" t="str">
        <f t="shared" si="26"/>
        <v/>
      </c>
      <c r="W104" s="72" t="str">
        <f t="shared" si="27"/>
        <v/>
      </c>
      <c r="Y104" s="72" t="str">
        <f t="shared" si="28"/>
        <v/>
      </c>
      <c r="AA104" s="72" t="str">
        <f t="shared" si="29"/>
        <v/>
      </c>
      <c r="AC104" s="72" t="str">
        <f t="shared" si="30"/>
        <v/>
      </c>
      <c r="AE104" s="72" t="str">
        <f t="shared" si="31"/>
        <v/>
      </c>
      <c r="AG104" s="72" t="str">
        <f t="shared" si="32"/>
        <v/>
      </c>
      <c r="AI104" s="72" t="str">
        <f t="shared" si="33"/>
        <v/>
      </c>
      <c r="AK104" s="72" t="str">
        <f t="shared" si="34"/>
        <v/>
      </c>
      <c r="AM104" s="72" t="str">
        <f t="shared" si="35"/>
        <v/>
      </c>
      <c r="AO104" s="72" t="str">
        <f t="shared" si="36"/>
        <v/>
      </c>
      <c r="AQ104" s="72" t="str">
        <f t="shared" si="37"/>
        <v/>
      </c>
    </row>
    <row r="105" spans="5:43" x14ac:dyDescent="0.25">
      <c r="E105" s="72" t="str">
        <f t="shared" si="19"/>
        <v/>
      </c>
      <c r="G105" s="72" t="str">
        <f t="shared" si="19"/>
        <v/>
      </c>
      <c r="I105" s="72" t="str">
        <f t="shared" si="20"/>
        <v/>
      </c>
      <c r="K105" s="72" t="str">
        <f t="shared" si="21"/>
        <v/>
      </c>
      <c r="M105" s="72" t="str">
        <f t="shared" si="22"/>
        <v/>
      </c>
      <c r="O105" s="72" t="str">
        <f t="shared" si="23"/>
        <v/>
      </c>
      <c r="Q105" s="72" t="str">
        <f t="shared" si="24"/>
        <v/>
      </c>
      <c r="S105" s="72" t="str">
        <f t="shared" si="25"/>
        <v/>
      </c>
      <c r="U105" s="72" t="str">
        <f t="shared" si="26"/>
        <v/>
      </c>
      <c r="W105" s="72" t="str">
        <f t="shared" si="27"/>
        <v/>
      </c>
      <c r="Y105" s="72" t="str">
        <f t="shared" si="28"/>
        <v/>
      </c>
      <c r="AA105" s="72" t="str">
        <f t="shared" si="29"/>
        <v/>
      </c>
      <c r="AC105" s="72" t="str">
        <f t="shared" si="30"/>
        <v/>
      </c>
      <c r="AE105" s="72" t="str">
        <f t="shared" si="31"/>
        <v/>
      </c>
      <c r="AG105" s="72" t="str">
        <f t="shared" si="32"/>
        <v/>
      </c>
      <c r="AI105" s="72" t="str">
        <f t="shared" si="33"/>
        <v/>
      </c>
      <c r="AK105" s="72" t="str">
        <f t="shared" si="34"/>
        <v/>
      </c>
      <c r="AM105" s="72" t="str">
        <f t="shared" si="35"/>
        <v/>
      </c>
      <c r="AO105" s="72" t="str">
        <f t="shared" si="36"/>
        <v/>
      </c>
      <c r="AQ105" s="72" t="str">
        <f t="shared" si="37"/>
        <v/>
      </c>
    </row>
    <row r="106" spans="5:43" x14ac:dyDescent="0.25">
      <c r="E106" s="72" t="str">
        <f t="shared" si="19"/>
        <v/>
      </c>
      <c r="G106" s="72" t="str">
        <f t="shared" si="19"/>
        <v/>
      </c>
      <c r="I106" s="72" t="str">
        <f t="shared" si="20"/>
        <v/>
      </c>
      <c r="K106" s="72" t="str">
        <f t="shared" si="21"/>
        <v/>
      </c>
      <c r="M106" s="72" t="str">
        <f t="shared" si="22"/>
        <v/>
      </c>
      <c r="O106" s="72" t="str">
        <f t="shared" si="23"/>
        <v/>
      </c>
      <c r="Q106" s="72" t="str">
        <f t="shared" si="24"/>
        <v/>
      </c>
      <c r="S106" s="72" t="str">
        <f t="shared" si="25"/>
        <v/>
      </c>
      <c r="U106" s="72" t="str">
        <f t="shared" si="26"/>
        <v/>
      </c>
      <c r="W106" s="72" t="str">
        <f t="shared" si="27"/>
        <v/>
      </c>
      <c r="Y106" s="72" t="str">
        <f t="shared" si="28"/>
        <v/>
      </c>
      <c r="AA106" s="72" t="str">
        <f t="shared" si="29"/>
        <v/>
      </c>
      <c r="AC106" s="72" t="str">
        <f t="shared" si="30"/>
        <v/>
      </c>
      <c r="AE106" s="72" t="str">
        <f t="shared" si="31"/>
        <v/>
      </c>
      <c r="AG106" s="72" t="str">
        <f t="shared" si="32"/>
        <v/>
      </c>
      <c r="AI106" s="72" t="str">
        <f t="shared" si="33"/>
        <v/>
      </c>
      <c r="AK106" s="72" t="str">
        <f t="shared" si="34"/>
        <v/>
      </c>
      <c r="AM106" s="72" t="str">
        <f t="shared" si="35"/>
        <v/>
      </c>
      <c r="AO106" s="72" t="str">
        <f t="shared" si="36"/>
        <v/>
      </c>
      <c r="AQ106" s="72" t="str">
        <f t="shared" si="37"/>
        <v/>
      </c>
    </row>
    <row r="107" spans="5:43" x14ac:dyDescent="0.25">
      <c r="E107" s="72" t="str">
        <f t="shared" si="19"/>
        <v/>
      </c>
      <c r="G107" s="72" t="str">
        <f t="shared" si="19"/>
        <v/>
      </c>
      <c r="I107" s="72" t="str">
        <f t="shared" si="20"/>
        <v/>
      </c>
      <c r="K107" s="72" t="str">
        <f t="shared" si="21"/>
        <v/>
      </c>
      <c r="M107" s="72" t="str">
        <f t="shared" si="22"/>
        <v/>
      </c>
      <c r="O107" s="72" t="str">
        <f t="shared" si="23"/>
        <v/>
      </c>
      <c r="Q107" s="72" t="str">
        <f t="shared" si="24"/>
        <v/>
      </c>
      <c r="S107" s="72" t="str">
        <f t="shared" si="25"/>
        <v/>
      </c>
      <c r="U107" s="72" t="str">
        <f t="shared" si="26"/>
        <v/>
      </c>
      <c r="W107" s="72" t="str">
        <f t="shared" si="27"/>
        <v/>
      </c>
      <c r="Y107" s="72" t="str">
        <f t="shared" si="28"/>
        <v/>
      </c>
      <c r="AA107" s="72" t="str">
        <f t="shared" si="29"/>
        <v/>
      </c>
      <c r="AC107" s="72" t="str">
        <f t="shared" si="30"/>
        <v/>
      </c>
      <c r="AE107" s="72" t="str">
        <f t="shared" si="31"/>
        <v/>
      </c>
      <c r="AG107" s="72" t="str">
        <f t="shared" si="32"/>
        <v/>
      </c>
      <c r="AI107" s="72" t="str">
        <f t="shared" si="33"/>
        <v/>
      </c>
      <c r="AK107" s="72" t="str">
        <f t="shared" si="34"/>
        <v/>
      </c>
      <c r="AM107" s="72" t="str">
        <f t="shared" si="35"/>
        <v/>
      </c>
      <c r="AO107" s="72" t="str">
        <f t="shared" si="36"/>
        <v/>
      </c>
      <c r="AQ107" s="72" t="str">
        <f t="shared" si="37"/>
        <v/>
      </c>
    </row>
    <row r="108" spans="5:43" x14ac:dyDescent="0.25">
      <c r="E108" s="72" t="str">
        <f t="shared" si="19"/>
        <v/>
      </c>
      <c r="G108" s="72" t="str">
        <f t="shared" si="19"/>
        <v/>
      </c>
      <c r="I108" s="72" t="str">
        <f t="shared" si="20"/>
        <v/>
      </c>
      <c r="K108" s="72" t="str">
        <f t="shared" si="21"/>
        <v/>
      </c>
      <c r="M108" s="72" t="str">
        <f t="shared" si="22"/>
        <v/>
      </c>
      <c r="O108" s="72" t="str">
        <f t="shared" si="23"/>
        <v/>
      </c>
      <c r="Q108" s="72" t="str">
        <f t="shared" si="24"/>
        <v/>
      </c>
      <c r="S108" s="72" t="str">
        <f t="shared" si="25"/>
        <v/>
      </c>
      <c r="U108" s="72" t="str">
        <f t="shared" si="26"/>
        <v/>
      </c>
      <c r="W108" s="72" t="str">
        <f t="shared" si="27"/>
        <v/>
      </c>
      <c r="Y108" s="72" t="str">
        <f t="shared" si="28"/>
        <v/>
      </c>
      <c r="AA108" s="72" t="str">
        <f t="shared" si="29"/>
        <v/>
      </c>
      <c r="AC108" s="72" t="str">
        <f t="shared" si="30"/>
        <v/>
      </c>
      <c r="AE108" s="72" t="str">
        <f t="shared" si="31"/>
        <v/>
      </c>
      <c r="AG108" s="72" t="str">
        <f t="shared" si="32"/>
        <v/>
      </c>
      <c r="AI108" s="72" t="str">
        <f t="shared" si="33"/>
        <v/>
      </c>
      <c r="AK108" s="72" t="str">
        <f t="shared" si="34"/>
        <v/>
      </c>
      <c r="AM108" s="72" t="str">
        <f t="shared" si="35"/>
        <v/>
      </c>
      <c r="AO108" s="72" t="str">
        <f t="shared" si="36"/>
        <v/>
      </c>
      <c r="AQ108" s="72" t="str">
        <f t="shared" si="37"/>
        <v/>
      </c>
    </row>
    <row r="109" spans="5:43" x14ac:dyDescent="0.25">
      <c r="E109" s="72" t="str">
        <f t="shared" si="19"/>
        <v/>
      </c>
      <c r="G109" s="72" t="str">
        <f t="shared" si="19"/>
        <v/>
      </c>
      <c r="I109" s="72" t="str">
        <f t="shared" si="20"/>
        <v/>
      </c>
      <c r="K109" s="72" t="str">
        <f t="shared" si="21"/>
        <v/>
      </c>
      <c r="M109" s="72" t="str">
        <f t="shared" si="22"/>
        <v/>
      </c>
      <c r="O109" s="72" t="str">
        <f t="shared" si="23"/>
        <v/>
      </c>
      <c r="Q109" s="72" t="str">
        <f t="shared" si="24"/>
        <v/>
      </c>
      <c r="S109" s="72" t="str">
        <f t="shared" si="25"/>
        <v/>
      </c>
      <c r="U109" s="72" t="str">
        <f t="shared" si="26"/>
        <v/>
      </c>
      <c r="W109" s="72" t="str">
        <f t="shared" si="27"/>
        <v/>
      </c>
      <c r="Y109" s="72" t="str">
        <f t="shared" si="28"/>
        <v/>
      </c>
      <c r="AA109" s="72" t="str">
        <f t="shared" si="29"/>
        <v/>
      </c>
      <c r="AC109" s="72" t="str">
        <f t="shared" si="30"/>
        <v/>
      </c>
      <c r="AE109" s="72" t="str">
        <f t="shared" si="31"/>
        <v/>
      </c>
      <c r="AG109" s="72" t="str">
        <f t="shared" si="32"/>
        <v/>
      </c>
      <c r="AI109" s="72" t="str">
        <f t="shared" si="33"/>
        <v/>
      </c>
      <c r="AK109" s="72" t="str">
        <f t="shared" si="34"/>
        <v/>
      </c>
      <c r="AM109" s="72" t="str">
        <f t="shared" si="35"/>
        <v/>
      </c>
      <c r="AO109" s="72" t="str">
        <f t="shared" si="36"/>
        <v/>
      </c>
      <c r="AQ109" s="72" t="str">
        <f t="shared" si="37"/>
        <v/>
      </c>
    </row>
    <row r="110" spans="5:43" x14ac:dyDescent="0.25">
      <c r="E110" s="72" t="str">
        <f t="shared" si="19"/>
        <v/>
      </c>
      <c r="G110" s="72" t="str">
        <f t="shared" si="19"/>
        <v/>
      </c>
      <c r="I110" s="72" t="str">
        <f t="shared" si="20"/>
        <v/>
      </c>
      <c r="K110" s="72" t="str">
        <f t="shared" si="21"/>
        <v/>
      </c>
      <c r="M110" s="72" t="str">
        <f t="shared" si="22"/>
        <v/>
      </c>
      <c r="O110" s="72" t="str">
        <f t="shared" si="23"/>
        <v/>
      </c>
      <c r="Q110" s="72" t="str">
        <f t="shared" si="24"/>
        <v/>
      </c>
      <c r="S110" s="72" t="str">
        <f t="shared" si="25"/>
        <v/>
      </c>
      <c r="U110" s="72" t="str">
        <f t="shared" si="26"/>
        <v/>
      </c>
      <c r="W110" s="72" t="str">
        <f t="shared" si="27"/>
        <v/>
      </c>
      <c r="Y110" s="72" t="str">
        <f t="shared" si="28"/>
        <v/>
      </c>
      <c r="AA110" s="72" t="str">
        <f t="shared" si="29"/>
        <v/>
      </c>
      <c r="AC110" s="72" t="str">
        <f t="shared" si="30"/>
        <v/>
      </c>
      <c r="AE110" s="72" t="str">
        <f t="shared" si="31"/>
        <v/>
      </c>
      <c r="AG110" s="72" t="str">
        <f t="shared" si="32"/>
        <v/>
      </c>
      <c r="AI110" s="72" t="str">
        <f t="shared" si="33"/>
        <v/>
      </c>
      <c r="AK110" s="72" t="str">
        <f t="shared" si="34"/>
        <v/>
      </c>
      <c r="AM110" s="72" t="str">
        <f t="shared" si="35"/>
        <v/>
      </c>
      <c r="AO110" s="72" t="str">
        <f t="shared" si="36"/>
        <v/>
      </c>
      <c r="AQ110" s="72" t="str">
        <f t="shared" si="37"/>
        <v/>
      </c>
    </row>
    <row r="111" spans="5:43" x14ac:dyDescent="0.25">
      <c r="E111" s="72" t="str">
        <f t="shared" si="19"/>
        <v/>
      </c>
      <c r="G111" s="72" t="str">
        <f t="shared" si="19"/>
        <v/>
      </c>
      <c r="I111" s="72" t="str">
        <f t="shared" si="20"/>
        <v/>
      </c>
      <c r="K111" s="72" t="str">
        <f t="shared" si="21"/>
        <v/>
      </c>
      <c r="M111" s="72" t="str">
        <f t="shared" si="22"/>
        <v/>
      </c>
      <c r="O111" s="72" t="str">
        <f t="shared" si="23"/>
        <v/>
      </c>
      <c r="Q111" s="72" t="str">
        <f t="shared" si="24"/>
        <v/>
      </c>
      <c r="S111" s="72" t="str">
        <f t="shared" si="25"/>
        <v/>
      </c>
      <c r="U111" s="72" t="str">
        <f t="shared" si="26"/>
        <v/>
      </c>
      <c r="W111" s="72" t="str">
        <f t="shared" si="27"/>
        <v/>
      </c>
      <c r="Y111" s="72" t="str">
        <f t="shared" si="28"/>
        <v/>
      </c>
      <c r="AA111" s="72" t="str">
        <f t="shared" si="29"/>
        <v/>
      </c>
      <c r="AC111" s="72" t="str">
        <f t="shared" si="30"/>
        <v/>
      </c>
      <c r="AE111" s="72" t="str">
        <f t="shared" si="31"/>
        <v/>
      </c>
      <c r="AG111" s="72" t="str">
        <f t="shared" si="32"/>
        <v/>
      </c>
      <c r="AI111" s="72" t="str">
        <f t="shared" si="33"/>
        <v/>
      </c>
      <c r="AK111" s="72" t="str">
        <f t="shared" si="34"/>
        <v/>
      </c>
      <c r="AM111" s="72" t="str">
        <f t="shared" si="35"/>
        <v/>
      </c>
      <c r="AO111" s="72" t="str">
        <f t="shared" si="36"/>
        <v/>
      </c>
      <c r="AQ111" s="72" t="str">
        <f t="shared" si="37"/>
        <v/>
      </c>
    </row>
    <row r="112" spans="5:43" x14ac:dyDescent="0.25">
      <c r="E112" s="72" t="str">
        <f t="shared" si="19"/>
        <v/>
      </c>
      <c r="G112" s="72" t="str">
        <f t="shared" si="19"/>
        <v/>
      </c>
      <c r="I112" s="72" t="str">
        <f t="shared" si="20"/>
        <v/>
      </c>
      <c r="K112" s="72" t="str">
        <f t="shared" si="21"/>
        <v/>
      </c>
      <c r="M112" s="72" t="str">
        <f t="shared" si="22"/>
        <v/>
      </c>
      <c r="O112" s="72" t="str">
        <f t="shared" si="23"/>
        <v/>
      </c>
      <c r="Q112" s="72" t="str">
        <f t="shared" si="24"/>
        <v/>
      </c>
      <c r="S112" s="72" t="str">
        <f t="shared" si="25"/>
        <v/>
      </c>
      <c r="U112" s="72" t="str">
        <f t="shared" si="26"/>
        <v/>
      </c>
      <c r="W112" s="72" t="str">
        <f t="shared" si="27"/>
        <v/>
      </c>
      <c r="Y112" s="72" t="str">
        <f t="shared" si="28"/>
        <v/>
      </c>
      <c r="AA112" s="72" t="str">
        <f t="shared" si="29"/>
        <v/>
      </c>
      <c r="AC112" s="72" t="str">
        <f t="shared" si="30"/>
        <v/>
      </c>
      <c r="AE112" s="72" t="str">
        <f t="shared" si="31"/>
        <v/>
      </c>
      <c r="AG112" s="72" t="str">
        <f t="shared" si="32"/>
        <v/>
      </c>
      <c r="AI112" s="72" t="str">
        <f t="shared" si="33"/>
        <v/>
      </c>
      <c r="AK112" s="72" t="str">
        <f t="shared" si="34"/>
        <v/>
      </c>
      <c r="AM112" s="72" t="str">
        <f t="shared" si="35"/>
        <v/>
      </c>
      <c r="AO112" s="72" t="str">
        <f t="shared" si="36"/>
        <v/>
      </c>
      <c r="AQ112" s="72" t="str">
        <f t="shared" si="37"/>
        <v/>
      </c>
    </row>
    <row r="113" spans="5:43" x14ac:dyDescent="0.25">
      <c r="E113" s="72" t="str">
        <f t="shared" si="19"/>
        <v/>
      </c>
      <c r="G113" s="72" t="str">
        <f t="shared" si="19"/>
        <v/>
      </c>
      <c r="I113" s="72" t="str">
        <f t="shared" si="20"/>
        <v/>
      </c>
      <c r="K113" s="72" t="str">
        <f t="shared" si="21"/>
        <v/>
      </c>
      <c r="M113" s="72" t="str">
        <f t="shared" si="22"/>
        <v/>
      </c>
      <c r="O113" s="72" t="str">
        <f t="shared" si="23"/>
        <v/>
      </c>
      <c r="Q113" s="72" t="str">
        <f t="shared" si="24"/>
        <v/>
      </c>
      <c r="S113" s="72" t="str">
        <f t="shared" si="25"/>
        <v/>
      </c>
      <c r="U113" s="72" t="str">
        <f t="shared" si="26"/>
        <v/>
      </c>
      <c r="W113" s="72" t="str">
        <f t="shared" si="27"/>
        <v/>
      </c>
      <c r="Y113" s="72" t="str">
        <f t="shared" si="28"/>
        <v/>
      </c>
      <c r="AA113" s="72" t="str">
        <f t="shared" si="29"/>
        <v/>
      </c>
      <c r="AC113" s="72" t="str">
        <f t="shared" si="30"/>
        <v/>
      </c>
      <c r="AE113" s="72" t="str">
        <f t="shared" si="31"/>
        <v/>
      </c>
      <c r="AG113" s="72" t="str">
        <f t="shared" si="32"/>
        <v/>
      </c>
      <c r="AI113" s="72" t="str">
        <f t="shared" si="33"/>
        <v/>
      </c>
      <c r="AK113" s="72" t="str">
        <f t="shared" si="34"/>
        <v/>
      </c>
      <c r="AM113" s="72" t="str">
        <f t="shared" si="35"/>
        <v/>
      </c>
      <c r="AO113" s="72" t="str">
        <f t="shared" si="36"/>
        <v/>
      </c>
      <c r="AQ113" s="72" t="str">
        <f t="shared" si="37"/>
        <v/>
      </c>
    </row>
    <row r="114" spans="5:43" x14ac:dyDescent="0.25">
      <c r="E114" s="72" t="str">
        <f t="shared" si="19"/>
        <v/>
      </c>
      <c r="G114" s="72" t="str">
        <f t="shared" si="19"/>
        <v/>
      </c>
      <c r="I114" s="72" t="str">
        <f t="shared" si="20"/>
        <v/>
      </c>
      <c r="K114" s="72" t="str">
        <f t="shared" si="21"/>
        <v/>
      </c>
      <c r="M114" s="72" t="str">
        <f t="shared" si="22"/>
        <v/>
      </c>
      <c r="O114" s="72" t="str">
        <f t="shared" si="23"/>
        <v/>
      </c>
      <c r="Q114" s="72" t="str">
        <f t="shared" si="24"/>
        <v/>
      </c>
      <c r="S114" s="72" t="str">
        <f t="shared" si="25"/>
        <v/>
      </c>
      <c r="U114" s="72" t="str">
        <f t="shared" si="26"/>
        <v/>
      </c>
      <c r="W114" s="72" t="str">
        <f t="shared" si="27"/>
        <v/>
      </c>
      <c r="Y114" s="72" t="str">
        <f t="shared" si="28"/>
        <v/>
      </c>
      <c r="AA114" s="72" t="str">
        <f t="shared" si="29"/>
        <v/>
      </c>
      <c r="AC114" s="72" t="str">
        <f t="shared" si="30"/>
        <v/>
      </c>
      <c r="AE114" s="72" t="str">
        <f t="shared" si="31"/>
        <v/>
      </c>
      <c r="AG114" s="72" t="str">
        <f t="shared" si="32"/>
        <v/>
      </c>
      <c r="AI114" s="72" t="str">
        <f t="shared" si="33"/>
        <v/>
      </c>
      <c r="AK114" s="72" t="str">
        <f t="shared" si="34"/>
        <v/>
      </c>
      <c r="AM114" s="72" t="str">
        <f t="shared" si="35"/>
        <v/>
      </c>
      <c r="AO114" s="72" t="str">
        <f t="shared" si="36"/>
        <v/>
      </c>
      <c r="AQ114" s="72" t="str">
        <f t="shared" si="37"/>
        <v/>
      </c>
    </row>
    <row r="115" spans="5:43" x14ac:dyDescent="0.25">
      <c r="E115" s="72" t="str">
        <f t="shared" si="19"/>
        <v/>
      </c>
      <c r="G115" s="72" t="str">
        <f t="shared" si="19"/>
        <v/>
      </c>
      <c r="I115" s="72" t="str">
        <f t="shared" si="20"/>
        <v/>
      </c>
      <c r="K115" s="72" t="str">
        <f t="shared" si="21"/>
        <v/>
      </c>
      <c r="M115" s="72" t="str">
        <f t="shared" si="22"/>
        <v/>
      </c>
      <c r="O115" s="72" t="str">
        <f t="shared" si="23"/>
        <v/>
      </c>
      <c r="Q115" s="72" t="str">
        <f t="shared" si="24"/>
        <v/>
      </c>
      <c r="S115" s="72" t="str">
        <f t="shared" si="25"/>
        <v/>
      </c>
      <c r="U115" s="72" t="str">
        <f t="shared" si="26"/>
        <v/>
      </c>
      <c r="W115" s="72" t="str">
        <f t="shared" si="27"/>
        <v/>
      </c>
      <c r="Y115" s="72" t="str">
        <f t="shared" si="28"/>
        <v/>
      </c>
      <c r="AA115" s="72" t="str">
        <f t="shared" si="29"/>
        <v/>
      </c>
      <c r="AC115" s="72" t="str">
        <f t="shared" si="30"/>
        <v/>
      </c>
      <c r="AE115" s="72" t="str">
        <f t="shared" si="31"/>
        <v/>
      </c>
      <c r="AG115" s="72" t="str">
        <f t="shared" si="32"/>
        <v/>
      </c>
      <c r="AI115" s="72" t="str">
        <f t="shared" si="33"/>
        <v/>
      </c>
      <c r="AK115" s="72" t="str">
        <f t="shared" si="34"/>
        <v/>
      </c>
      <c r="AM115" s="72" t="str">
        <f t="shared" si="35"/>
        <v/>
      </c>
      <c r="AO115" s="72" t="str">
        <f t="shared" si="36"/>
        <v/>
      </c>
      <c r="AQ115" s="72" t="str">
        <f t="shared" si="37"/>
        <v/>
      </c>
    </row>
    <row r="116" spans="5:43" x14ac:dyDescent="0.25">
      <c r="E116" s="72" t="str">
        <f t="shared" si="19"/>
        <v/>
      </c>
      <c r="G116" s="72" t="str">
        <f t="shared" si="19"/>
        <v/>
      </c>
      <c r="I116" s="72" t="str">
        <f t="shared" si="20"/>
        <v/>
      </c>
      <c r="K116" s="72" t="str">
        <f t="shared" si="21"/>
        <v/>
      </c>
      <c r="M116" s="72" t="str">
        <f t="shared" si="22"/>
        <v/>
      </c>
      <c r="O116" s="72" t="str">
        <f t="shared" si="23"/>
        <v/>
      </c>
      <c r="Q116" s="72" t="str">
        <f t="shared" si="24"/>
        <v/>
      </c>
      <c r="S116" s="72" t="str">
        <f t="shared" si="25"/>
        <v/>
      </c>
      <c r="U116" s="72" t="str">
        <f t="shared" si="26"/>
        <v/>
      </c>
      <c r="W116" s="72" t="str">
        <f t="shared" si="27"/>
        <v/>
      </c>
      <c r="Y116" s="72" t="str">
        <f t="shared" si="28"/>
        <v/>
      </c>
      <c r="AA116" s="72" t="str">
        <f t="shared" si="29"/>
        <v/>
      </c>
      <c r="AC116" s="72" t="str">
        <f t="shared" si="30"/>
        <v/>
      </c>
      <c r="AE116" s="72" t="str">
        <f t="shared" si="31"/>
        <v/>
      </c>
      <c r="AG116" s="72" t="str">
        <f t="shared" si="32"/>
        <v/>
      </c>
      <c r="AI116" s="72" t="str">
        <f t="shared" si="33"/>
        <v/>
      </c>
      <c r="AK116" s="72" t="str">
        <f t="shared" si="34"/>
        <v/>
      </c>
      <c r="AM116" s="72" t="str">
        <f t="shared" si="35"/>
        <v/>
      </c>
      <c r="AO116" s="72" t="str">
        <f t="shared" si="36"/>
        <v/>
      </c>
      <c r="AQ116" s="72" t="str">
        <f t="shared" si="37"/>
        <v/>
      </c>
    </row>
    <row r="117" spans="5:43" x14ac:dyDescent="0.25">
      <c r="E117" s="72" t="str">
        <f t="shared" si="19"/>
        <v/>
      </c>
      <c r="G117" s="72" t="str">
        <f t="shared" si="19"/>
        <v/>
      </c>
      <c r="I117" s="72" t="str">
        <f t="shared" si="20"/>
        <v/>
      </c>
      <c r="K117" s="72" t="str">
        <f t="shared" si="21"/>
        <v/>
      </c>
      <c r="M117" s="72" t="str">
        <f t="shared" si="22"/>
        <v/>
      </c>
      <c r="O117" s="72" t="str">
        <f t="shared" si="23"/>
        <v/>
      </c>
      <c r="Q117" s="72" t="str">
        <f t="shared" si="24"/>
        <v/>
      </c>
      <c r="S117" s="72" t="str">
        <f t="shared" si="25"/>
        <v/>
      </c>
      <c r="U117" s="72" t="str">
        <f t="shared" si="26"/>
        <v/>
      </c>
      <c r="W117" s="72" t="str">
        <f t="shared" si="27"/>
        <v/>
      </c>
      <c r="Y117" s="72" t="str">
        <f t="shared" si="28"/>
        <v/>
      </c>
      <c r="AA117" s="72" t="str">
        <f t="shared" si="29"/>
        <v/>
      </c>
      <c r="AC117" s="72" t="str">
        <f t="shared" si="30"/>
        <v/>
      </c>
      <c r="AE117" s="72" t="str">
        <f t="shared" si="31"/>
        <v/>
      </c>
      <c r="AG117" s="72" t="str">
        <f t="shared" si="32"/>
        <v/>
      </c>
      <c r="AI117" s="72" t="str">
        <f t="shared" si="33"/>
        <v/>
      </c>
      <c r="AK117" s="72" t="str">
        <f t="shared" si="34"/>
        <v/>
      </c>
      <c r="AM117" s="72" t="str">
        <f t="shared" si="35"/>
        <v/>
      </c>
      <c r="AO117" s="72" t="str">
        <f t="shared" si="36"/>
        <v/>
      </c>
      <c r="AQ117" s="72" t="str">
        <f t="shared" si="37"/>
        <v/>
      </c>
    </row>
    <row r="118" spans="5:43" x14ac:dyDescent="0.25">
      <c r="E118" s="72" t="str">
        <f t="shared" si="19"/>
        <v/>
      </c>
      <c r="G118" s="72" t="str">
        <f t="shared" si="19"/>
        <v/>
      </c>
      <c r="I118" s="72" t="str">
        <f t="shared" si="20"/>
        <v/>
      </c>
      <c r="K118" s="72" t="str">
        <f t="shared" si="21"/>
        <v/>
      </c>
      <c r="M118" s="72" t="str">
        <f t="shared" si="22"/>
        <v/>
      </c>
      <c r="O118" s="72" t="str">
        <f t="shared" si="23"/>
        <v/>
      </c>
      <c r="Q118" s="72" t="str">
        <f t="shared" si="24"/>
        <v/>
      </c>
      <c r="S118" s="72" t="str">
        <f t="shared" si="25"/>
        <v/>
      </c>
      <c r="U118" s="72" t="str">
        <f t="shared" si="26"/>
        <v/>
      </c>
      <c r="W118" s="72" t="str">
        <f t="shared" si="27"/>
        <v/>
      </c>
      <c r="Y118" s="72" t="str">
        <f t="shared" si="28"/>
        <v/>
      </c>
      <c r="AA118" s="72" t="str">
        <f t="shared" si="29"/>
        <v/>
      </c>
      <c r="AC118" s="72" t="str">
        <f t="shared" si="30"/>
        <v/>
      </c>
      <c r="AE118" s="72" t="str">
        <f t="shared" si="31"/>
        <v/>
      </c>
      <c r="AG118" s="72" t="str">
        <f t="shared" si="32"/>
        <v/>
      </c>
      <c r="AI118" s="72" t="str">
        <f t="shared" si="33"/>
        <v/>
      </c>
      <c r="AK118" s="72" t="str">
        <f t="shared" si="34"/>
        <v/>
      </c>
      <c r="AM118" s="72" t="str">
        <f t="shared" si="35"/>
        <v/>
      </c>
      <c r="AO118" s="72" t="str">
        <f t="shared" si="36"/>
        <v/>
      </c>
      <c r="AQ118" s="72" t="str">
        <f t="shared" si="37"/>
        <v/>
      </c>
    </row>
    <row r="119" spans="5:43" x14ac:dyDescent="0.25">
      <c r="E119" s="72" t="str">
        <f t="shared" si="19"/>
        <v/>
      </c>
      <c r="G119" s="72" t="str">
        <f t="shared" si="19"/>
        <v/>
      </c>
      <c r="I119" s="72" t="str">
        <f t="shared" si="20"/>
        <v/>
      </c>
      <c r="K119" s="72" t="str">
        <f t="shared" si="21"/>
        <v/>
      </c>
      <c r="M119" s="72" t="str">
        <f t="shared" si="22"/>
        <v/>
      </c>
      <c r="O119" s="72" t="str">
        <f t="shared" si="23"/>
        <v/>
      </c>
      <c r="Q119" s="72" t="str">
        <f t="shared" si="24"/>
        <v/>
      </c>
      <c r="S119" s="72" t="str">
        <f t="shared" si="25"/>
        <v/>
      </c>
      <c r="U119" s="72" t="str">
        <f t="shared" si="26"/>
        <v/>
      </c>
      <c r="W119" s="72" t="str">
        <f t="shared" si="27"/>
        <v/>
      </c>
      <c r="Y119" s="72" t="str">
        <f t="shared" si="28"/>
        <v/>
      </c>
      <c r="AA119" s="72" t="str">
        <f t="shared" si="29"/>
        <v/>
      </c>
      <c r="AC119" s="72" t="str">
        <f t="shared" si="30"/>
        <v/>
      </c>
      <c r="AE119" s="72" t="str">
        <f t="shared" si="31"/>
        <v/>
      </c>
      <c r="AG119" s="72" t="str">
        <f t="shared" si="32"/>
        <v/>
      </c>
      <c r="AI119" s="72" t="str">
        <f t="shared" si="33"/>
        <v/>
      </c>
      <c r="AK119" s="72" t="str">
        <f t="shared" si="34"/>
        <v/>
      </c>
      <c r="AM119" s="72" t="str">
        <f t="shared" si="35"/>
        <v/>
      </c>
      <c r="AO119" s="72" t="str">
        <f t="shared" si="36"/>
        <v/>
      </c>
      <c r="AQ119" s="72" t="str">
        <f t="shared" si="37"/>
        <v/>
      </c>
    </row>
    <row r="120" spans="5:43" x14ac:dyDescent="0.25">
      <c r="E120" s="72" t="str">
        <f t="shared" si="19"/>
        <v/>
      </c>
      <c r="G120" s="72" t="str">
        <f t="shared" si="19"/>
        <v/>
      </c>
      <c r="I120" s="72" t="str">
        <f t="shared" si="20"/>
        <v/>
      </c>
      <c r="K120" s="72" t="str">
        <f t="shared" si="21"/>
        <v/>
      </c>
      <c r="M120" s="72" t="str">
        <f t="shared" si="22"/>
        <v/>
      </c>
      <c r="O120" s="72" t="str">
        <f t="shared" si="23"/>
        <v/>
      </c>
      <c r="Q120" s="72" t="str">
        <f t="shared" si="24"/>
        <v/>
      </c>
      <c r="S120" s="72" t="str">
        <f t="shared" si="25"/>
        <v/>
      </c>
      <c r="U120" s="72" t="str">
        <f t="shared" si="26"/>
        <v/>
      </c>
      <c r="W120" s="72" t="str">
        <f t="shared" si="27"/>
        <v/>
      </c>
      <c r="Y120" s="72" t="str">
        <f t="shared" si="28"/>
        <v/>
      </c>
      <c r="AA120" s="72" t="str">
        <f t="shared" si="29"/>
        <v/>
      </c>
      <c r="AC120" s="72" t="str">
        <f t="shared" si="30"/>
        <v/>
      </c>
      <c r="AE120" s="72" t="str">
        <f t="shared" si="31"/>
        <v/>
      </c>
      <c r="AG120" s="72" t="str">
        <f t="shared" si="32"/>
        <v/>
      </c>
      <c r="AI120" s="72" t="str">
        <f t="shared" si="33"/>
        <v/>
      </c>
      <c r="AK120" s="72" t="str">
        <f t="shared" si="34"/>
        <v/>
      </c>
      <c r="AM120" s="72" t="str">
        <f t="shared" si="35"/>
        <v/>
      </c>
      <c r="AO120" s="72" t="str">
        <f t="shared" si="36"/>
        <v/>
      </c>
      <c r="AQ120" s="72" t="str">
        <f t="shared" si="37"/>
        <v/>
      </c>
    </row>
    <row r="121" spans="5:43" x14ac:dyDescent="0.25">
      <c r="E121" s="72" t="str">
        <f t="shared" si="19"/>
        <v/>
      </c>
      <c r="G121" s="72" t="str">
        <f t="shared" si="19"/>
        <v/>
      </c>
      <c r="I121" s="72" t="str">
        <f t="shared" si="20"/>
        <v/>
      </c>
      <c r="K121" s="72" t="str">
        <f t="shared" si="21"/>
        <v/>
      </c>
      <c r="M121" s="72" t="str">
        <f t="shared" si="22"/>
        <v/>
      </c>
      <c r="O121" s="72" t="str">
        <f t="shared" si="23"/>
        <v/>
      </c>
      <c r="Q121" s="72" t="str">
        <f t="shared" si="24"/>
        <v/>
      </c>
      <c r="S121" s="72" t="str">
        <f t="shared" si="25"/>
        <v/>
      </c>
      <c r="U121" s="72" t="str">
        <f t="shared" si="26"/>
        <v/>
      </c>
      <c r="W121" s="72" t="str">
        <f t="shared" si="27"/>
        <v/>
      </c>
      <c r="Y121" s="72" t="str">
        <f t="shared" si="28"/>
        <v/>
      </c>
      <c r="AA121" s="72" t="str">
        <f t="shared" si="29"/>
        <v/>
      </c>
      <c r="AC121" s="72" t="str">
        <f t="shared" si="30"/>
        <v/>
      </c>
      <c r="AE121" s="72" t="str">
        <f t="shared" si="31"/>
        <v/>
      </c>
      <c r="AG121" s="72" t="str">
        <f t="shared" si="32"/>
        <v/>
      </c>
      <c r="AI121" s="72" t="str">
        <f t="shared" si="33"/>
        <v/>
      </c>
      <c r="AK121" s="72" t="str">
        <f t="shared" si="34"/>
        <v/>
      </c>
      <c r="AM121" s="72" t="str">
        <f t="shared" si="35"/>
        <v/>
      </c>
      <c r="AO121" s="72" t="str">
        <f t="shared" si="36"/>
        <v/>
      </c>
      <c r="AQ121" s="72" t="str">
        <f t="shared" si="37"/>
        <v/>
      </c>
    </row>
    <row r="122" spans="5:43" x14ac:dyDescent="0.25">
      <c r="E122" s="72" t="str">
        <f t="shared" si="19"/>
        <v/>
      </c>
      <c r="G122" s="72" t="str">
        <f t="shared" si="19"/>
        <v/>
      </c>
      <c r="I122" s="72" t="str">
        <f t="shared" si="20"/>
        <v/>
      </c>
      <c r="K122" s="72" t="str">
        <f t="shared" si="21"/>
        <v/>
      </c>
      <c r="M122" s="72" t="str">
        <f t="shared" si="22"/>
        <v/>
      </c>
      <c r="O122" s="72" t="str">
        <f t="shared" si="23"/>
        <v/>
      </c>
      <c r="Q122" s="72" t="str">
        <f t="shared" si="24"/>
        <v/>
      </c>
      <c r="S122" s="72" t="str">
        <f t="shared" si="25"/>
        <v/>
      </c>
      <c r="U122" s="72" t="str">
        <f t="shared" si="26"/>
        <v/>
      </c>
      <c r="W122" s="72" t="str">
        <f t="shared" si="27"/>
        <v/>
      </c>
      <c r="Y122" s="72" t="str">
        <f t="shared" si="28"/>
        <v/>
      </c>
      <c r="AA122" s="72" t="str">
        <f t="shared" si="29"/>
        <v/>
      </c>
      <c r="AC122" s="72" t="str">
        <f t="shared" si="30"/>
        <v/>
      </c>
      <c r="AE122" s="72" t="str">
        <f t="shared" si="31"/>
        <v/>
      </c>
      <c r="AG122" s="72" t="str">
        <f t="shared" si="32"/>
        <v/>
      </c>
      <c r="AI122" s="72" t="str">
        <f t="shared" si="33"/>
        <v/>
      </c>
      <c r="AK122" s="72" t="str">
        <f t="shared" si="34"/>
        <v/>
      </c>
      <c r="AM122" s="72" t="str">
        <f t="shared" si="35"/>
        <v/>
      </c>
      <c r="AO122" s="72" t="str">
        <f t="shared" si="36"/>
        <v/>
      </c>
      <c r="AQ122" s="72" t="str">
        <f t="shared" si="37"/>
        <v/>
      </c>
    </row>
    <row r="123" spans="5:43" x14ac:dyDescent="0.25">
      <c r="E123" s="72" t="str">
        <f t="shared" si="19"/>
        <v/>
      </c>
      <c r="G123" s="72" t="str">
        <f t="shared" si="19"/>
        <v/>
      </c>
      <c r="I123" s="72" t="str">
        <f t="shared" si="20"/>
        <v/>
      </c>
      <c r="K123" s="72" t="str">
        <f t="shared" si="21"/>
        <v/>
      </c>
      <c r="M123" s="72" t="str">
        <f t="shared" si="22"/>
        <v/>
      </c>
      <c r="O123" s="72" t="str">
        <f t="shared" si="23"/>
        <v/>
      </c>
      <c r="Q123" s="72" t="str">
        <f t="shared" si="24"/>
        <v/>
      </c>
      <c r="S123" s="72" t="str">
        <f t="shared" si="25"/>
        <v/>
      </c>
      <c r="U123" s="72" t="str">
        <f t="shared" si="26"/>
        <v/>
      </c>
      <c r="W123" s="72" t="str">
        <f t="shared" si="27"/>
        <v/>
      </c>
      <c r="Y123" s="72" t="str">
        <f t="shared" si="28"/>
        <v/>
      </c>
      <c r="AA123" s="72" t="str">
        <f t="shared" si="29"/>
        <v/>
      </c>
      <c r="AC123" s="72" t="str">
        <f t="shared" si="30"/>
        <v/>
      </c>
      <c r="AE123" s="72" t="str">
        <f t="shared" si="31"/>
        <v/>
      </c>
      <c r="AG123" s="72" t="str">
        <f t="shared" si="32"/>
        <v/>
      </c>
      <c r="AI123" s="72" t="str">
        <f t="shared" si="33"/>
        <v/>
      </c>
      <c r="AK123" s="72" t="str">
        <f t="shared" si="34"/>
        <v/>
      </c>
      <c r="AM123" s="72" t="str">
        <f t="shared" si="35"/>
        <v/>
      </c>
      <c r="AO123" s="72" t="str">
        <f t="shared" si="36"/>
        <v/>
      </c>
      <c r="AQ123" s="72" t="str">
        <f t="shared" si="37"/>
        <v/>
      </c>
    </row>
    <row r="124" spans="5:43" x14ac:dyDescent="0.25">
      <c r="E124" s="72" t="str">
        <f t="shared" si="19"/>
        <v/>
      </c>
      <c r="G124" s="72" t="str">
        <f t="shared" si="19"/>
        <v/>
      </c>
      <c r="I124" s="72" t="str">
        <f t="shared" si="20"/>
        <v/>
      </c>
      <c r="K124" s="72" t="str">
        <f t="shared" si="21"/>
        <v/>
      </c>
      <c r="M124" s="72" t="str">
        <f t="shared" si="22"/>
        <v/>
      </c>
      <c r="O124" s="72" t="str">
        <f t="shared" si="23"/>
        <v/>
      </c>
      <c r="Q124" s="72" t="str">
        <f t="shared" si="24"/>
        <v/>
      </c>
      <c r="S124" s="72" t="str">
        <f t="shared" si="25"/>
        <v/>
      </c>
      <c r="U124" s="72" t="str">
        <f t="shared" si="26"/>
        <v/>
      </c>
      <c r="W124" s="72" t="str">
        <f t="shared" si="27"/>
        <v/>
      </c>
      <c r="Y124" s="72" t="str">
        <f t="shared" si="28"/>
        <v/>
      </c>
      <c r="AA124" s="72" t="str">
        <f t="shared" si="29"/>
        <v/>
      </c>
      <c r="AC124" s="72" t="str">
        <f t="shared" si="30"/>
        <v/>
      </c>
      <c r="AE124" s="72" t="str">
        <f t="shared" si="31"/>
        <v/>
      </c>
      <c r="AG124" s="72" t="str">
        <f t="shared" si="32"/>
        <v/>
      </c>
      <c r="AI124" s="72" t="str">
        <f t="shared" si="33"/>
        <v/>
      </c>
      <c r="AK124" s="72" t="str">
        <f t="shared" si="34"/>
        <v/>
      </c>
      <c r="AM124" s="72" t="str">
        <f t="shared" si="35"/>
        <v/>
      </c>
      <c r="AO124" s="72" t="str">
        <f t="shared" si="36"/>
        <v/>
      </c>
      <c r="AQ124" s="72" t="str">
        <f t="shared" si="37"/>
        <v/>
      </c>
    </row>
    <row r="125" spans="5:43" x14ac:dyDescent="0.25">
      <c r="E125" s="72" t="str">
        <f t="shared" si="19"/>
        <v/>
      </c>
      <c r="G125" s="72" t="str">
        <f t="shared" si="19"/>
        <v/>
      </c>
      <c r="I125" s="72" t="str">
        <f t="shared" si="20"/>
        <v/>
      </c>
      <c r="K125" s="72" t="str">
        <f t="shared" si="21"/>
        <v/>
      </c>
      <c r="M125" s="72" t="str">
        <f t="shared" si="22"/>
        <v/>
      </c>
      <c r="O125" s="72" t="str">
        <f t="shared" si="23"/>
        <v/>
      </c>
      <c r="Q125" s="72" t="str">
        <f t="shared" si="24"/>
        <v/>
      </c>
      <c r="S125" s="72" t="str">
        <f t="shared" si="25"/>
        <v/>
      </c>
      <c r="U125" s="72" t="str">
        <f t="shared" si="26"/>
        <v/>
      </c>
      <c r="W125" s="72" t="str">
        <f t="shared" si="27"/>
        <v/>
      </c>
      <c r="Y125" s="72" t="str">
        <f t="shared" si="28"/>
        <v/>
      </c>
      <c r="AA125" s="72" t="str">
        <f t="shared" si="29"/>
        <v/>
      </c>
      <c r="AC125" s="72" t="str">
        <f t="shared" si="30"/>
        <v/>
      </c>
      <c r="AE125" s="72" t="str">
        <f t="shared" si="31"/>
        <v/>
      </c>
      <c r="AG125" s="72" t="str">
        <f t="shared" si="32"/>
        <v/>
      </c>
      <c r="AI125" s="72" t="str">
        <f t="shared" si="33"/>
        <v/>
      </c>
      <c r="AK125" s="72" t="str">
        <f t="shared" si="34"/>
        <v/>
      </c>
      <c r="AM125" s="72" t="str">
        <f t="shared" si="35"/>
        <v/>
      </c>
      <c r="AO125" s="72" t="str">
        <f t="shared" si="36"/>
        <v/>
      </c>
      <c r="AQ125" s="72" t="str">
        <f t="shared" si="37"/>
        <v/>
      </c>
    </row>
    <row r="126" spans="5:43" x14ac:dyDescent="0.25">
      <c r="E126" s="72" t="str">
        <f t="shared" si="19"/>
        <v/>
      </c>
      <c r="G126" s="72" t="str">
        <f t="shared" si="19"/>
        <v/>
      </c>
      <c r="I126" s="72" t="str">
        <f t="shared" si="20"/>
        <v/>
      </c>
      <c r="K126" s="72" t="str">
        <f t="shared" si="21"/>
        <v/>
      </c>
      <c r="M126" s="72" t="str">
        <f t="shared" si="22"/>
        <v/>
      </c>
      <c r="O126" s="72" t="str">
        <f t="shared" si="23"/>
        <v/>
      </c>
      <c r="Q126" s="72" t="str">
        <f t="shared" si="24"/>
        <v/>
      </c>
      <c r="S126" s="72" t="str">
        <f t="shared" si="25"/>
        <v/>
      </c>
      <c r="U126" s="72" t="str">
        <f t="shared" si="26"/>
        <v/>
      </c>
      <c r="W126" s="72" t="str">
        <f t="shared" si="27"/>
        <v/>
      </c>
      <c r="Y126" s="72" t="str">
        <f t="shared" si="28"/>
        <v/>
      </c>
      <c r="AA126" s="72" t="str">
        <f t="shared" si="29"/>
        <v/>
      </c>
      <c r="AC126" s="72" t="str">
        <f t="shared" si="30"/>
        <v/>
      </c>
      <c r="AE126" s="72" t="str">
        <f t="shared" si="31"/>
        <v/>
      </c>
      <c r="AG126" s="72" t="str">
        <f t="shared" si="32"/>
        <v/>
      </c>
      <c r="AI126" s="72" t="str">
        <f t="shared" si="33"/>
        <v/>
      </c>
      <c r="AK126" s="72" t="str">
        <f t="shared" si="34"/>
        <v/>
      </c>
      <c r="AM126" s="72" t="str">
        <f t="shared" si="35"/>
        <v/>
      </c>
      <c r="AO126" s="72" t="str">
        <f t="shared" si="36"/>
        <v/>
      </c>
      <c r="AQ126" s="72" t="str">
        <f t="shared" si="37"/>
        <v/>
      </c>
    </row>
    <row r="127" spans="5:43" x14ac:dyDescent="0.25">
      <c r="E127" s="72" t="str">
        <f t="shared" si="19"/>
        <v/>
      </c>
      <c r="G127" s="72" t="str">
        <f t="shared" si="19"/>
        <v/>
      </c>
      <c r="I127" s="72" t="str">
        <f t="shared" si="20"/>
        <v/>
      </c>
      <c r="K127" s="72" t="str">
        <f t="shared" si="21"/>
        <v/>
      </c>
      <c r="M127" s="72" t="str">
        <f t="shared" si="22"/>
        <v/>
      </c>
      <c r="O127" s="72" t="str">
        <f t="shared" si="23"/>
        <v/>
      </c>
      <c r="Q127" s="72" t="str">
        <f t="shared" si="24"/>
        <v/>
      </c>
      <c r="S127" s="72" t="str">
        <f t="shared" si="25"/>
        <v/>
      </c>
      <c r="U127" s="72" t="str">
        <f t="shared" si="26"/>
        <v/>
      </c>
      <c r="W127" s="72" t="str">
        <f t="shared" si="27"/>
        <v/>
      </c>
      <c r="Y127" s="72" t="str">
        <f t="shared" si="28"/>
        <v/>
      </c>
      <c r="AA127" s="72" t="str">
        <f t="shared" si="29"/>
        <v/>
      </c>
      <c r="AC127" s="72" t="str">
        <f t="shared" si="30"/>
        <v/>
      </c>
      <c r="AE127" s="72" t="str">
        <f t="shared" si="31"/>
        <v/>
      </c>
      <c r="AG127" s="72" t="str">
        <f t="shared" si="32"/>
        <v/>
      </c>
      <c r="AI127" s="72" t="str">
        <f t="shared" si="33"/>
        <v/>
      </c>
      <c r="AK127" s="72" t="str">
        <f t="shared" si="34"/>
        <v/>
      </c>
      <c r="AM127" s="72" t="str">
        <f t="shared" si="35"/>
        <v/>
      </c>
      <c r="AO127" s="72" t="str">
        <f t="shared" si="36"/>
        <v/>
      </c>
      <c r="AQ127" s="72" t="str">
        <f t="shared" si="37"/>
        <v/>
      </c>
    </row>
    <row r="128" spans="5:43" x14ac:dyDescent="0.25">
      <c r="E128" s="72" t="str">
        <f t="shared" si="19"/>
        <v/>
      </c>
      <c r="G128" s="72" t="str">
        <f t="shared" si="19"/>
        <v/>
      </c>
      <c r="I128" s="72" t="str">
        <f t="shared" si="20"/>
        <v/>
      </c>
      <c r="K128" s="72" t="str">
        <f t="shared" si="21"/>
        <v/>
      </c>
      <c r="M128" s="72" t="str">
        <f t="shared" si="22"/>
        <v/>
      </c>
      <c r="O128" s="72" t="str">
        <f t="shared" si="23"/>
        <v/>
      </c>
      <c r="Q128" s="72" t="str">
        <f t="shared" si="24"/>
        <v/>
      </c>
      <c r="S128" s="72" t="str">
        <f t="shared" si="25"/>
        <v/>
      </c>
      <c r="U128" s="72" t="str">
        <f t="shared" si="26"/>
        <v/>
      </c>
      <c r="W128" s="72" t="str">
        <f t="shared" si="27"/>
        <v/>
      </c>
      <c r="Y128" s="72" t="str">
        <f t="shared" si="28"/>
        <v/>
      </c>
      <c r="AA128" s="72" t="str">
        <f t="shared" si="29"/>
        <v/>
      </c>
      <c r="AC128" s="72" t="str">
        <f t="shared" si="30"/>
        <v/>
      </c>
      <c r="AE128" s="72" t="str">
        <f t="shared" si="31"/>
        <v/>
      </c>
      <c r="AG128" s="72" t="str">
        <f t="shared" si="32"/>
        <v/>
      </c>
      <c r="AI128" s="72" t="str">
        <f t="shared" si="33"/>
        <v/>
      </c>
      <c r="AK128" s="72" t="str">
        <f t="shared" si="34"/>
        <v/>
      </c>
      <c r="AM128" s="72" t="str">
        <f t="shared" si="35"/>
        <v/>
      </c>
      <c r="AO128" s="72" t="str">
        <f t="shared" si="36"/>
        <v/>
      </c>
      <c r="AQ128" s="72" t="str">
        <f t="shared" si="37"/>
        <v/>
      </c>
    </row>
    <row r="129" spans="5:43" x14ac:dyDescent="0.25">
      <c r="E129" s="72" t="str">
        <f t="shared" si="19"/>
        <v/>
      </c>
      <c r="G129" s="72" t="str">
        <f t="shared" si="19"/>
        <v/>
      </c>
      <c r="I129" s="72" t="str">
        <f t="shared" si="20"/>
        <v/>
      </c>
      <c r="K129" s="72" t="str">
        <f t="shared" si="21"/>
        <v/>
      </c>
      <c r="M129" s="72" t="str">
        <f t="shared" si="22"/>
        <v/>
      </c>
      <c r="O129" s="72" t="str">
        <f t="shared" si="23"/>
        <v/>
      </c>
      <c r="Q129" s="72" t="str">
        <f t="shared" si="24"/>
        <v/>
      </c>
      <c r="S129" s="72" t="str">
        <f t="shared" si="25"/>
        <v/>
      </c>
      <c r="U129" s="72" t="str">
        <f t="shared" si="26"/>
        <v/>
      </c>
      <c r="W129" s="72" t="str">
        <f t="shared" si="27"/>
        <v/>
      </c>
      <c r="Y129" s="72" t="str">
        <f t="shared" si="28"/>
        <v/>
      </c>
      <c r="AA129" s="72" t="str">
        <f t="shared" si="29"/>
        <v/>
      </c>
      <c r="AC129" s="72" t="str">
        <f t="shared" si="30"/>
        <v/>
      </c>
      <c r="AE129" s="72" t="str">
        <f t="shared" si="31"/>
        <v/>
      </c>
      <c r="AG129" s="72" t="str">
        <f t="shared" si="32"/>
        <v/>
      </c>
      <c r="AI129" s="72" t="str">
        <f t="shared" si="33"/>
        <v/>
      </c>
      <c r="AK129" s="72" t="str">
        <f t="shared" si="34"/>
        <v/>
      </c>
      <c r="AM129" s="72" t="str">
        <f t="shared" si="35"/>
        <v/>
      </c>
      <c r="AO129" s="72" t="str">
        <f t="shared" si="36"/>
        <v/>
      </c>
      <c r="AQ129" s="72" t="str">
        <f t="shared" si="37"/>
        <v/>
      </c>
    </row>
    <row r="130" spans="5:43" x14ac:dyDescent="0.25">
      <c r="E130" s="72" t="str">
        <f t="shared" si="19"/>
        <v/>
      </c>
      <c r="G130" s="72" t="str">
        <f t="shared" si="19"/>
        <v/>
      </c>
      <c r="I130" s="72" t="str">
        <f t="shared" si="20"/>
        <v/>
      </c>
      <c r="K130" s="72" t="str">
        <f t="shared" si="21"/>
        <v/>
      </c>
      <c r="M130" s="72" t="str">
        <f t="shared" si="22"/>
        <v/>
      </c>
      <c r="O130" s="72" t="str">
        <f t="shared" si="23"/>
        <v/>
      </c>
      <c r="Q130" s="72" t="str">
        <f t="shared" si="24"/>
        <v/>
      </c>
      <c r="S130" s="72" t="str">
        <f t="shared" si="25"/>
        <v/>
      </c>
      <c r="U130" s="72" t="str">
        <f t="shared" si="26"/>
        <v/>
      </c>
      <c r="W130" s="72" t="str">
        <f t="shared" si="27"/>
        <v/>
      </c>
      <c r="Y130" s="72" t="str">
        <f t="shared" si="28"/>
        <v/>
      </c>
      <c r="AA130" s="72" t="str">
        <f t="shared" si="29"/>
        <v/>
      </c>
      <c r="AC130" s="72" t="str">
        <f t="shared" si="30"/>
        <v/>
      </c>
      <c r="AE130" s="72" t="str">
        <f t="shared" si="31"/>
        <v/>
      </c>
      <c r="AG130" s="72" t="str">
        <f t="shared" si="32"/>
        <v/>
      </c>
      <c r="AI130" s="72" t="str">
        <f t="shared" si="33"/>
        <v/>
      </c>
      <c r="AK130" s="72" t="str">
        <f t="shared" si="34"/>
        <v/>
      </c>
      <c r="AM130" s="72" t="str">
        <f t="shared" si="35"/>
        <v/>
      </c>
      <c r="AO130" s="72" t="str">
        <f t="shared" si="36"/>
        <v/>
      </c>
      <c r="AQ130" s="72" t="str">
        <f t="shared" si="37"/>
        <v/>
      </c>
    </row>
    <row r="131" spans="5:43" x14ac:dyDescent="0.25">
      <c r="E131" s="72" t="str">
        <f t="shared" si="19"/>
        <v/>
      </c>
      <c r="G131" s="72" t="str">
        <f t="shared" si="19"/>
        <v/>
      </c>
      <c r="I131" s="72" t="str">
        <f t="shared" si="20"/>
        <v/>
      </c>
      <c r="K131" s="72" t="str">
        <f t="shared" si="21"/>
        <v/>
      </c>
      <c r="M131" s="72" t="str">
        <f t="shared" si="22"/>
        <v/>
      </c>
      <c r="O131" s="72" t="str">
        <f t="shared" si="23"/>
        <v/>
      </c>
      <c r="Q131" s="72" t="str">
        <f t="shared" si="24"/>
        <v/>
      </c>
      <c r="S131" s="72" t="str">
        <f t="shared" si="25"/>
        <v/>
      </c>
      <c r="U131" s="72" t="str">
        <f t="shared" si="26"/>
        <v/>
      </c>
      <c r="W131" s="72" t="str">
        <f t="shared" si="27"/>
        <v/>
      </c>
      <c r="Y131" s="72" t="str">
        <f t="shared" si="28"/>
        <v/>
      </c>
      <c r="AA131" s="72" t="str">
        <f t="shared" si="29"/>
        <v/>
      </c>
      <c r="AC131" s="72" t="str">
        <f t="shared" si="30"/>
        <v/>
      </c>
      <c r="AE131" s="72" t="str">
        <f t="shared" si="31"/>
        <v/>
      </c>
      <c r="AG131" s="72" t="str">
        <f t="shared" si="32"/>
        <v/>
      </c>
      <c r="AI131" s="72" t="str">
        <f t="shared" si="33"/>
        <v/>
      </c>
      <c r="AK131" s="72" t="str">
        <f t="shared" si="34"/>
        <v/>
      </c>
      <c r="AM131" s="72" t="str">
        <f t="shared" si="35"/>
        <v/>
      </c>
      <c r="AO131" s="72" t="str">
        <f t="shared" si="36"/>
        <v/>
      </c>
      <c r="AQ131" s="72" t="str">
        <f t="shared" si="37"/>
        <v/>
      </c>
    </row>
    <row r="132" spans="5:43" x14ac:dyDescent="0.25">
      <c r="E132" s="72" t="str">
        <f t="shared" si="19"/>
        <v/>
      </c>
      <c r="G132" s="72" t="str">
        <f t="shared" si="19"/>
        <v/>
      </c>
      <c r="I132" s="72" t="str">
        <f t="shared" si="20"/>
        <v/>
      </c>
      <c r="K132" s="72" t="str">
        <f t="shared" si="21"/>
        <v/>
      </c>
      <c r="M132" s="72" t="str">
        <f t="shared" si="22"/>
        <v/>
      </c>
      <c r="O132" s="72" t="str">
        <f t="shared" si="23"/>
        <v/>
      </c>
      <c r="Q132" s="72" t="str">
        <f t="shared" si="24"/>
        <v/>
      </c>
      <c r="S132" s="72" t="str">
        <f t="shared" si="25"/>
        <v/>
      </c>
      <c r="U132" s="72" t="str">
        <f t="shared" si="26"/>
        <v/>
      </c>
      <c r="W132" s="72" t="str">
        <f t="shared" si="27"/>
        <v/>
      </c>
      <c r="Y132" s="72" t="str">
        <f t="shared" si="28"/>
        <v/>
      </c>
      <c r="AA132" s="72" t="str">
        <f t="shared" si="29"/>
        <v/>
      </c>
      <c r="AC132" s="72" t="str">
        <f t="shared" si="30"/>
        <v/>
      </c>
      <c r="AE132" s="72" t="str">
        <f t="shared" si="31"/>
        <v/>
      </c>
      <c r="AG132" s="72" t="str">
        <f t="shared" si="32"/>
        <v/>
      </c>
      <c r="AI132" s="72" t="str">
        <f t="shared" si="33"/>
        <v/>
      </c>
      <c r="AK132" s="72" t="str">
        <f t="shared" si="34"/>
        <v/>
      </c>
      <c r="AM132" s="72" t="str">
        <f t="shared" si="35"/>
        <v/>
      </c>
      <c r="AO132" s="72" t="str">
        <f t="shared" si="36"/>
        <v/>
      </c>
      <c r="AQ132" s="72" t="str">
        <f t="shared" si="37"/>
        <v/>
      </c>
    </row>
    <row r="133" spans="5:43" x14ac:dyDescent="0.25">
      <c r="E133" s="72" t="str">
        <f t="shared" si="19"/>
        <v/>
      </c>
      <c r="G133" s="72" t="str">
        <f t="shared" si="19"/>
        <v/>
      </c>
      <c r="I133" s="72" t="str">
        <f t="shared" si="20"/>
        <v/>
      </c>
      <c r="K133" s="72" t="str">
        <f t="shared" si="21"/>
        <v/>
      </c>
      <c r="M133" s="72" t="str">
        <f t="shared" si="22"/>
        <v/>
      </c>
      <c r="O133" s="72" t="str">
        <f t="shared" si="23"/>
        <v/>
      </c>
      <c r="Q133" s="72" t="str">
        <f t="shared" si="24"/>
        <v/>
      </c>
      <c r="S133" s="72" t="str">
        <f t="shared" si="25"/>
        <v/>
      </c>
      <c r="U133" s="72" t="str">
        <f t="shared" si="26"/>
        <v/>
      </c>
      <c r="W133" s="72" t="str">
        <f t="shared" si="27"/>
        <v/>
      </c>
      <c r="Y133" s="72" t="str">
        <f t="shared" si="28"/>
        <v/>
      </c>
      <c r="AA133" s="72" t="str">
        <f t="shared" si="29"/>
        <v/>
      </c>
      <c r="AC133" s="72" t="str">
        <f t="shared" si="30"/>
        <v/>
      </c>
      <c r="AE133" s="72" t="str">
        <f t="shared" si="31"/>
        <v/>
      </c>
      <c r="AG133" s="72" t="str">
        <f t="shared" si="32"/>
        <v/>
      </c>
      <c r="AI133" s="72" t="str">
        <f t="shared" si="33"/>
        <v/>
      </c>
      <c r="AK133" s="72" t="str">
        <f t="shared" si="34"/>
        <v/>
      </c>
      <c r="AM133" s="72" t="str">
        <f t="shared" si="35"/>
        <v/>
      </c>
      <c r="AO133" s="72" t="str">
        <f t="shared" si="36"/>
        <v/>
      </c>
      <c r="AQ133" s="72" t="str">
        <f t="shared" si="37"/>
        <v/>
      </c>
    </row>
    <row r="134" spans="5:43" x14ac:dyDescent="0.25">
      <c r="E134" s="72" t="str">
        <f t="shared" si="19"/>
        <v/>
      </c>
      <c r="G134" s="72" t="str">
        <f t="shared" si="19"/>
        <v/>
      </c>
      <c r="I134" s="72" t="str">
        <f t="shared" si="20"/>
        <v/>
      </c>
      <c r="K134" s="72" t="str">
        <f t="shared" si="21"/>
        <v/>
      </c>
      <c r="M134" s="72" t="str">
        <f t="shared" si="22"/>
        <v/>
      </c>
      <c r="O134" s="72" t="str">
        <f t="shared" si="23"/>
        <v/>
      </c>
      <c r="Q134" s="72" t="str">
        <f t="shared" si="24"/>
        <v/>
      </c>
      <c r="S134" s="72" t="str">
        <f t="shared" si="25"/>
        <v/>
      </c>
      <c r="U134" s="72" t="str">
        <f t="shared" si="26"/>
        <v/>
      </c>
      <c r="W134" s="72" t="str">
        <f t="shared" si="27"/>
        <v/>
      </c>
      <c r="Y134" s="72" t="str">
        <f t="shared" si="28"/>
        <v/>
      </c>
      <c r="AA134" s="72" t="str">
        <f t="shared" si="29"/>
        <v/>
      </c>
      <c r="AC134" s="72" t="str">
        <f t="shared" si="30"/>
        <v/>
      </c>
      <c r="AE134" s="72" t="str">
        <f t="shared" si="31"/>
        <v/>
      </c>
      <c r="AG134" s="72" t="str">
        <f t="shared" si="32"/>
        <v/>
      </c>
      <c r="AI134" s="72" t="str">
        <f t="shared" si="33"/>
        <v/>
      </c>
      <c r="AK134" s="72" t="str">
        <f t="shared" si="34"/>
        <v/>
      </c>
      <c r="AM134" s="72" t="str">
        <f t="shared" si="35"/>
        <v/>
      </c>
      <c r="AO134" s="72" t="str">
        <f t="shared" si="36"/>
        <v/>
      </c>
      <c r="AQ134" s="72" t="str">
        <f t="shared" si="37"/>
        <v/>
      </c>
    </row>
    <row r="135" spans="5:43" x14ac:dyDescent="0.25">
      <c r="E135" s="72" t="str">
        <f t="shared" si="19"/>
        <v/>
      </c>
      <c r="G135" s="72" t="str">
        <f t="shared" si="19"/>
        <v/>
      </c>
      <c r="I135" s="72" t="str">
        <f t="shared" si="20"/>
        <v/>
      </c>
      <c r="K135" s="72" t="str">
        <f t="shared" si="21"/>
        <v/>
      </c>
      <c r="M135" s="72" t="str">
        <f t="shared" si="22"/>
        <v/>
      </c>
      <c r="O135" s="72" t="str">
        <f t="shared" si="23"/>
        <v/>
      </c>
      <c r="Q135" s="72" t="str">
        <f t="shared" si="24"/>
        <v/>
      </c>
      <c r="S135" s="72" t="str">
        <f t="shared" si="25"/>
        <v/>
      </c>
      <c r="U135" s="72" t="str">
        <f t="shared" si="26"/>
        <v/>
      </c>
      <c r="W135" s="72" t="str">
        <f t="shared" si="27"/>
        <v/>
      </c>
      <c r="Y135" s="72" t="str">
        <f t="shared" si="28"/>
        <v/>
      </c>
      <c r="AA135" s="72" t="str">
        <f t="shared" si="29"/>
        <v/>
      </c>
      <c r="AC135" s="72" t="str">
        <f t="shared" si="30"/>
        <v/>
      </c>
      <c r="AE135" s="72" t="str">
        <f t="shared" si="31"/>
        <v/>
      </c>
      <c r="AG135" s="72" t="str">
        <f t="shared" si="32"/>
        <v/>
      </c>
      <c r="AI135" s="72" t="str">
        <f t="shared" si="33"/>
        <v/>
      </c>
      <c r="AK135" s="72" t="str">
        <f t="shared" si="34"/>
        <v/>
      </c>
      <c r="AM135" s="72" t="str">
        <f t="shared" si="35"/>
        <v/>
      </c>
      <c r="AO135" s="72" t="str">
        <f t="shared" si="36"/>
        <v/>
      </c>
      <c r="AQ135" s="72" t="str">
        <f t="shared" si="37"/>
        <v/>
      </c>
    </row>
    <row r="136" spans="5:43" x14ac:dyDescent="0.25">
      <c r="E136" s="72" t="str">
        <f t="shared" si="19"/>
        <v/>
      </c>
      <c r="G136" s="72" t="str">
        <f t="shared" si="19"/>
        <v/>
      </c>
      <c r="I136" s="72" t="str">
        <f t="shared" si="20"/>
        <v/>
      </c>
      <c r="K136" s="72" t="str">
        <f t="shared" si="21"/>
        <v/>
      </c>
      <c r="M136" s="72" t="str">
        <f t="shared" si="22"/>
        <v/>
      </c>
      <c r="O136" s="72" t="str">
        <f t="shared" si="23"/>
        <v/>
      </c>
      <c r="Q136" s="72" t="str">
        <f t="shared" si="24"/>
        <v/>
      </c>
      <c r="S136" s="72" t="str">
        <f t="shared" si="25"/>
        <v/>
      </c>
      <c r="U136" s="72" t="str">
        <f t="shared" si="26"/>
        <v/>
      </c>
      <c r="W136" s="72" t="str">
        <f t="shared" si="27"/>
        <v/>
      </c>
      <c r="Y136" s="72" t="str">
        <f t="shared" si="28"/>
        <v/>
      </c>
      <c r="AA136" s="72" t="str">
        <f t="shared" si="29"/>
        <v/>
      </c>
      <c r="AC136" s="72" t="str">
        <f t="shared" si="30"/>
        <v/>
      </c>
      <c r="AE136" s="72" t="str">
        <f t="shared" si="31"/>
        <v/>
      </c>
      <c r="AG136" s="72" t="str">
        <f t="shared" si="32"/>
        <v/>
      </c>
      <c r="AI136" s="72" t="str">
        <f t="shared" si="33"/>
        <v/>
      </c>
      <c r="AK136" s="72" t="str">
        <f t="shared" si="34"/>
        <v/>
      </c>
      <c r="AM136" s="72" t="str">
        <f t="shared" si="35"/>
        <v/>
      </c>
      <c r="AO136" s="72" t="str">
        <f t="shared" si="36"/>
        <v/>
      </c>
      <c r="AQ136" s="72" t="str">
        <f t="shared" si="37"/>
        <v/>
      </c>
    </row>
    <row r="137" spans="5:43" x14ac:dyDescent="0.25">
      <c r="E137" s="72" t="str">
        <f t="shared" si="19"/>
        <v/>
      </c>
      <c r="G137" s="72" t="str">
        <f t="shared" si="19"/>
        <v/>
      </c>
      <c r="I137" s="72" t="str">
        <f t="shared" si="20"/>
        <v/>
      </c>
      <c r="K137" s="72" t="str">
        <f t="shared" si="21"/>
        <v/>
      </c>
      <c r="M137" s="72" t="str">
        <f t="shared" si="22"/>
        <v/>
      </c>
      <c r="O137" s="72" t="str">
        <f t="shared" si="23"/>
        <v/>
      </c>
      <c r="Q137" s="72" t="str">
        <f t="shared" si="24"/>
        <v/>
      </c>
      <c r="S137" s="72" t="str">
        <f t="shared" si="25"/>
        <v/>
      </c>
      <c r="U137" s="72" t="str">
        <f t="shared" si="26"/>
        <v/>
      </c>
      <c r="W137" s="72" t="str">
        <f t="shared" si="27"/>
        <v/>
      </c>
      <c r="Y137" s="72" t="str">
        <f t="shared" si="28"/>
        <v/>
      </c>
      <c r="AA137" s="72" t="str">
        <f t="shared" si="29"/>
        <v/>
      </c>
      <c r="AC137" s="72" t="str">
        <f t="shared" si="30"/>
        <v/>
      </c>
      <c r="AE137" s="72" t="str">
        <f t="shared" si="31"/>
        <v/>
      </c>
      <c r="AG137" s="72" t="str">
        <f t="shared" si="32"/>
        <v/>
      </c>
      <c r="AI137" s="72" t="str">
        <f t="shared" si="33"/>
        <v/>
      </c>
      <c r="AK137" s="72" t="str">
        <f t="shared" si="34"/>
        <v/>
      </c>
      <c r="AM137" s="72" t="str">
        <f t="shared" si="35"/>
        <v/>
      </c>
      <c r="AO137" s="72" t="str">
        <f t="shared" si="36"/>
        <v/>
      </c>
      <c r="AQ137" s="72" t="str">
        <f t="shared" si="37"/>
        <v/>
      </c>
    </row>
    <row r="138" spans="5:43" x14ac:dyDescent="0.25">
      <c r="E138" s="72" t="str">
        <f t="shared" si="19"/>
        <v/>
      </c>
      <c r="G138" s="72" t="str">
        <f t="shared" si="19"/>
        <v/>
      </c>
      <c r="I138" s="72" t="str">
        <f t="shared" si="20"/>
        <v/>
      </c>
      <c r="K138" s="72" t="str">
        <f t="shared" si="21"/>
        <v/>
      </c>
      <c r="M138" s="72" t="str">
        <f t="shared" si="22"/>
        <v/>
      </c>
      <c r="O138" s="72" t="str">
        <f t="shared" si="23"/>
        <v/>
      </c>
      <c r="Q138" s="72" t="str">
        <f t="shared" si="24"/>
        <v/>
      </c>
      <c r="S138" s="72" t="str">
        <f t="shared" si="25"/>
        <v/>
      </c>
      <c r="U138" s="72" t="str">
        <f t="shared" si="26"/>
        <v/>
      </c>
      <c r="W138" s="72" t="str">
        <f t="shared" si="27"/>
        <v/>
      </c>
      <c r="Y138" s="72" t="str">
        <f t="shared" si="28"/>
        <v/>
      </c>
      <c r="AA138" s="72" t="str">
        <f t="shared" si="29"/>
        <v/>
      </c>
      <c r="AC138" s="72" t="str">
        <f t="shared" si="30"/>
        <v/>
      </c>
      <c r="AE138" s="72" t="str">
        <f t="shared" si="31"/>
        <v/>
      </c>
      <c r="AG138" s="72" t="str">
        <f t="shared" si="32"/>
        <v/>
      </c>
      <c r="AI138" s="72" t="str">
        <f t="shared" si="33"/>
        <v/>
      </c>
      <c r="AK138" s="72" t="str">
        <f t="shared" si="34"/>
        <v/>
      </c>
      <c r="AM138" s="72" t="str">
        <f t="shared" si="35"/>
        <v/>
      </c>
      <c r="AO138" s="72" t="str">
        <f t="shared" si="36"/>
        <v/>
      </c>
      <c r="AQ138" s="72" t="str">
        <f t="shared" si="37"/>
        <v/>
      </c>
    </row>
    <row r="139" spans="5:43" x14ac:dyDescent="0.25">
      <c r="E139" s="72" t="str">
        <f t="shared" si="19"/>
        <v/>
      </c>
      <c r="G139" s="72" t="str">
        <f t="shared" si="19"/>
        <v/>
      </c>
      <c r="I139" s="72" t="str">
        <f t="shared" si="20"/>
        <v/>
      </c>
      <c r="K139" s="72" t="str">
        <f t="shared" si="21"/>
        <v/>
      </c>
      <c r="M139" s="72" t="str">
        <f t="shared" si="22"/>
        <v/>
      </c>
      <c r="O139" s="72" t="str">
        <f t="shared" si="23"/>
        <v/>
      </c>
      <c r="Q139" s="72" t="str">
        <f t="shared" si="24"/>
        <v/>
      </c>
      <c r="S139" s="72" t="str">
        <f t="shared" si="25"/>
        <v/>
      </c>
      <c r="U139" s="72" t="str">
        <f t="shared" si="26"/>
        <v/>
      </c>
      <c r="W139" s="72" t="str">
        <f t="shared" si="27"/>
        <v/>
      </c>
      <c r="Y139" s="72" t="str">
        <f t="shared" si="28"/>
        <v/>
      </c>
      <c r="AA139" s="72" t="str">
        <f t="shared" si="29"/>
        <v/>
      </c>
      <c r="AC139" s="72" t="str">
        <f t="shared" si="30"/>
        <v/>
      </c>
      <c r="AE139" s="72" t="str">
        <f t="shared" si="31"/>
        <v/>
      </c>
      <c r="AG139" s="72" t="str">
        <f t="shared" si="32"/>
        <v/>
      </c>
      <c r="AI139" s="72" t="str">
        <f t="shared" si="33"/>
        <v/>
      </c>
      <c r="AK139" s="72" t="str">
        <f t="shared" si="34"/>
        <v/>
      </c>
      <c r="AM139" s="72" t="str">
        <f t="shared" si="35"/>
        <v/>
      </c>
      <c r="AO139" s="72" t="str">
        <f t="shared" si="36"/>
        <v/>
      </c>
      <c r="AQ139" s="72" t="str">
        <f t="shared" si="37"/>
        <v/>
      </c>
    </row>
    <row r="140" spans="5:43" x14ac:dyDescent="0.25">
      <c r="E140" s="72" t="str">
        <f t="shared" si="19"/>
        <v/>
      </c>
      <c r="G140" s="72" t="str">
        <f t="shared" si="19"/>
        <v/>
      </c>
      <c r="I140" s="72" t="str">
        <f t="shared" si="20"/>
        <v/>
      </c>
      <c r="K140" s="72" t="str">
        <f t="shared" si="21"/>
        <v/>
      </c>
      <c r="M140" s="72" t="str">
        <f t="shared" si="22"/>
        <v/>
      </c>
      <c r="O140" s="72" t="str">
        <f t="shared" si="23"/>
        <v/>
      </c>
      <c r="Q140" s="72" t="str">
        <f t="shared" si="24"/>
        <v/>
      </c>
      <c r="S140" s="72" t="str">
        <f t="shared" si="25"/>
        <v/>
      </c>
      <c r="U140" s="72" t="str">
        <f t="shared" si="26"/>
        <v/>
      </c>
      <c r="W140" s="72" t="str">
        <f t="shared" si="27"/>
        <v/>
      </c>
      <c r="Y140" s="72" t="str">
        <f t="shared" si="28"/>
        <v/>
      </c>
      <c r="AA140" s="72" t="str">
        <f t="shared" si="29"/>
        <v/>
      </c>
      <c r="AC140" s="72" t="str">
        <f t="shared" si="30"/>
        <v/>
      </c>
      <c r="AE140" s="72" t="str">
        <f t="shared" si="31"/>
        <v/>
      </c>
      <c r="AG140" s="72" t="str">
        <f t="shared" si="32"/>
        <v/>
      </c>
      <c r="AI140" s="72" t="str">
        <f t="shared" si="33"/>
        <v/>
      </c>
      <c r="AK140" s="72" t="str">
        <f t="shared" si="34"/>
        <v/>
      </c>
      <c r="AM140" s="72" t="str">
        <f t="shared" si="35"/>
        <v/>
      </c>
      <c r="AO140" s="72" t="str">
        <f t="shared" si="36"/>
        <v/>
      </c>
      <c r="AQ140" s="72" t="str">
        <f t="shared" si="37"/>
        <v/>
      </c>
    </row>
    <row r="141" spans="5:43" x14ac:dyDescent="0.25">
      <c r="E141" s="72" t="str">
        <f t="shared" ref="E141:G204" si="38">IF(OR($B141=0,D141=0),"",D141/$B141)</f>
        <v/>
      </c>
      <c r="G141" s="72" t="str">
        <f t="shared" si="38"/>
        <v/>
      </c>
      <c r="I141" s="72" t="str">
        <f t="shared" ref="I141:I204" si="39">IF(OR($B141=0,H141=0),"",H141/$B141)</f>
        <v/>
      </c>
      <c r="K141" s="72" t="str">
        <f t="shared" ref="K141:K204" si="40">IF(OR($B141=0,J141=0),"",J141/$B141)</f>
        <v/>
      </c>
      <c r="M141" s="72" t="str">
        <f t="shared" ref="M141:M204" si="41">IF(OR($B141=0,L141=0),"",L141/$B141)</f>
        <v/>
      </c>
      <c r="O141" s="72" t="str">
        <f t="shared" ref="O141:O204" si="42">IF(OR($B141=0,N141=0),"",N141/$B141)</f>
        <v/>
      </c>
      <c r="Q141" s="72" t="str">
        <f t="shared" ref="Q141:Q204" si="43">IF(OR($B141=0,P141=0),"",P141/$B141)</f>
        <v/>
      </c>
      <c r="S141" s="72" t="str">
        <f t="shared" ref="S141:S204" si="44">IF(OR($B141=0,R141=0),"",R141/$B141)</f>
        <v/>
      </c>
      <c r="U141" s="72" t="str">
        <f t="shared" ref="U141:U204" si="45">IF(OR($B141=0,T141=0),"",T141/$B141)</f>
        <v/>
      </c>
      <c r="W141" s="72" t="str">
        <f t="shared" ref="W141:W204" si="46">IF(OR($B141=0,V141=0),"",V141/$B141)</f>
        <v/>
      </c>
      <c r="Y141" s="72" t="str">
        <f t="shared" ref="Y141:Y204" si="47">IF(OR($B141=0,X141=0),"",X141/$B141)</f>
        <v/>
      </c>
      <c r="AA141" s="72" t="str">
        <f t="shared" ref="AA141:AA204" si="48">IF(OR($B141=0,Z141=0),"",Z141/$B141)</f>
        <v/>
      </c>
      <c r="AC141" s="72" t="str">
        <f t="shared" ref="AC141:AC204" si="49">IF(OR($B141=0,AB141=0),"",AB141/$B141)</f>
        <v/>
      </c>
      <c r="AE141" s="72" t="str">
        <f t="shared" ref="AE141:AE204" si="50">IF(OR($B141=0,AD141=0),"",AD141/$B141)</f>
        <v/>
      </c>
      <c r="AG141" s="72" t="str">
        <f t="shared" ref="AG141:AG204" si="51">IF(OR($B141=0,AF141=0),"",AF141/$B141)</f>
        <v/>
      </c>
      <c r="AI141" s="72" t="str">
        <f t="shared" ref="AI141:AI204" si="52">IF(OR($B141=0,AH141=0),"",AH141/$B141)</f>
        <v/>
      </c>
      <c r="AK141" s="72" t="str">
        <f t="shared" ref="AK141:AK204" si="53">IF(OR($B141=0,AJ141=0),"",AJ141/$B141)</f>
        <v/>
      </c>
      <c r="AM141" s="72" t="str">
        <f t="shared" ref="AM141:AM204" si="54">IF(OR($B141=0,AL141=0),"",AL141/$B141)</f>
        <v/>
      </c>
      <c r="AO141" s="72" t="str">
        <f t="shared" ref="AO141:AO204" si="55">IF(OR($B141=0,AN141=0),"",AN141/$B141)</f>
        <v/>
      </c>
      <c r="AQ141" s="72" t="str">
        <f t="shared" ref="AQ141:AQ204" si="56">IF(OR($B141=0,AP141=0),"",AP141/$B141)</f>
        <v/>
      </c>
    </row>
    <row r="142" spans="5:43" x14ac:dyDescent="0.25">
      <c r="E142" s="72" t="str">
        <f t="shared" si="38"/>
        <v/>
      </c>
      <c r="G142" s="72" t="str">
        <f t="shared" si="38"/>
        <v/>
      </c>
      <c r="I142" s="72" t="str">
        <f t="shared" si="39"/>
        <v/>
      </c>
      <c r="K142" s="72" t="str">
        <f t="shared" si="40"/>
        <v/>
      </c>
      <c r="M142" s="72" t="str">
        <f t="shared" si="41"/>
        <v/>
      </c>
      <c r="O142" s="72" t="str">
        <f t="shared" si="42"/>
        <v/>
      </c>
      <c r="Q142" s="72" t="str">
        <f t="shared" si="43"/>
        <v/>
      </c>
      <c r="S142" s="72" t="str">
        <f t="shared" si="44"/>
        <v/>
      </c>
      <c r="U142" s="72" t="str">
        <f t="shared" si="45"/>
        <v/>
      </c>
      <c r="W142" s="72" t="str">
        <f t="shared" si="46"/>
        <v/>
      </c>
      <c r="Y142" s="72" t="str">
        <f t="shared" si="47"/>
        <v/>
      </c>
      <c r="AA142" s="72" t="str">
        <f t="shared" si="48"/>
        <v/>
      </c>
      <c r="AC142" s="72" t="str">
        <f t="shared" si="49"/>
        <v/>
      </c>
      <c r="AE142" s="72" t="str">
        <f t="shared" si="50"/>
        <v/>
      </c>
      <c r="AG142" s="72" t="str">
        <f t="shared" si="51"/>
        <v/>
      </c>
      <c r="AI142" s="72" t="str">
        <f t="shared" si="52"/>
        <v/>
      </c>
      <c r="AK142" s="72" t="str">
        <f t="shared" si="53"/>
        <v/>
      </c>
      <c r="AM142" s="72" t="str">
        <f t="shared" si="54"/>
        <v/>
      </c>
      <c r="AO142" s="72" t="str">
        <f t="shared" si="55"/>
        <v/>
      </c>
      <c r="AQ142" s="72" t="str">
        <f t="shared" si="56"/>
        <v/>
      </c>
    </row>
    <row r="143" spans="5:43" x14ac:dyDescent="0.25">
      <c r="E143" s="72" t="str">
        <f t="shared" si="38"/>
        <v/>
      </c>
      <c r="G143" s="72" t="str">
        <f t="shared" si="38"/>
        <v/>
      </c>
      <c r="I143" s="72" t="str">
        <f t="shared" si="39"/>
        <v/>
      </c>
      <c r="K143" s="72" t="str">
        <f t="shared" si="40"/>
        <v/>
      </c>
      <c r="M143" s="72" t="str">
        <f t="shared" si="41"/>
        <v/>
      </c>
      <c r="O143" s="72" t="str">
        <f t="shared" si="42"/>
        <v/>
      </c>
      <c r="Q143" s="72" t="str">
        <f t="shared" si="43"/>
        <v/>
      </c>
      <c r="S143" s="72" t="str">
        <f t="shared" si="44"/>
        <v/>
      </c>
      <c r="U143" s="72" t="str">
        <f t="shared" si="45"/>
        <v/>
      </c>
      <c r="W143" s="72" t="str">
        <f t="shared" si="46"/>
        <v/>
      </c>
      <c r="Y143" s="72" t="str">
        <f t="shared" si="47"/>
        <v/>
      </c>
      <c r="AA143" s="72" t="str">
        <f t="shared" si="48"/>
        <v/>
      </c>
      <c r="AC143" s="72" t="str">
        <f t="shared" si="49"/>
        <v/>
      </c>
      <c r="AE143" s="72" t="str">
        <f t="shared" si="50"/>
        <v/>
      </c>
      <c r="AG143" s="72" t="str">
        <f t="shared" si="51"/>
        <v/>
      </c>
      <c r="AI143" s="72" t="str">
        <f t="shared" si="52"/>
        <v/>
      </c>
      <c r="AK143" s="72" t="str">
        <f t="shared" si="53"/>
        <v/>
      </c>
      <c r="AM143" s="72" t="str">
        <f t="shared" si="54"/>
        <v/>
      </c>
      <c r="AO143" s="72" t="str">
        <f t="shared" si="55"/>
        <v/>
      </c>
      <c r="AQ143" s="72" t="str">
        <f t="shared" si="56"/>
        <v/>
      </c>
    </row>
    <row r="144" spans="5:43" x14ac:dyDescent="0.25">
      <c r="E144" s="72" t="str">
        <f t="shared" si="38"/>
        <v/>
      </c>
      <c r="G144" s="72" t="str">
        <f t="shared" si="38"/>
        <v/>
      </c>
      <c r="I144" s="72" t="str">
        <f t="shared" si="39"/>
        <v/>
      </c>
      <c r="K144" s="72" t="str">
        <f t="shared" si="40"/>
        <v/>
      </c>
      <c r="M144" s="72" t="str">
        <f t="shared" si="41"/>
        <v/>
      </c>
      <c r="O144" s="72" t="str">
        <f t="shared" si="42"/>
        <v/>
      </c>
      <c r="Q144" s="72" t="str">
        <f t="shared" si="43"/>
        <v/>
      </c>
      <c r="S144" s="72" t="str">
        <f t="shared" si="44"/>
        <v/>
      </c>
      <c r="U144" s="72" t="str">
        <f t="shared" si="45"/>
        <v/>
      </c>
      <c r="W144" s="72" t="str">
        <f t="shared" si="46"/>
        <v/>
      </c>
      <c r="Y144" s="72" t="str">
        <f t="shared" si="47"/>
        <v/>
      </c>
      <c r="AA144" s="72" t="str">
        <f t="shared" si="48"/>
        <v/>
      </c>
      <c r="AC144" s="72" t="str">
        <f t="shared" si="49"/>
        <v/>
      </c>
      <c r="AE144" s="72" t="str">
        <f t="shared" si="50"/>
        <v/>
      </c>
      <c r="AG144" s="72" t="str">
        <f t="shared" si="51"/>
        <v/>
      </c>
      <c r="AI144" s="72" t="str">
        <f t="shared" si="52"/>
        <v/>
      </c>
      <c r="AK144" s="72" t="str">
        <f t="shared" si="53"/>
        <v/>
      </c>
      <c r="AM144" s="72" t="str">
        <f t="shared" si="54"/>
        <v/>
      </c>
      <c r="AO144" s="72" t="str">
        <f t="shared" si="55"/>
        <v/>
      </c>
      <c r="AQ144" s="72" t="str">
        <f t="shared" si="56"/>
        <v/>
      </c>
    </row>
    <row r="145" spans="5:43" x14ac:dyDescent="0.25">
      <c r="E145" s="72" t="str">
        <f t="shared" si="38"/>
        <v/>
      </c>
      <c r="G145" s="72" t="str">
        <f t="shared" si="38"/>
        <v/>
      </c>
      <c r="I145" s="72" t="str">
        <f t="shared" si="39"/>
        <v/>
      </c>
      <c r="K145" s="72" t="str">
        <f t="shared" si="40"/>
        <v/>
      </c>
      <c r="M145" s="72" t="str">
        <f t="shared" si="41"/>
        <v/>
      </c>
      <c r="O145" s="72" t="str">
        <f t="shared" si="42"/>
        <v/>
      </c>
      <c r="Q145" s="72" t="str">
        <f t="shared" si="43"/>
        <v/>
      </c>
      <c r="S145" s="72" t="str">
        <f t="shared" si="44"/>
        <v/>
      </c>
      <c r="U145" s="72" t="str">
        <f t="shared" si="45"/>
        <v/>
      </c>
      <c r="W145" s="72" t="str">
        <f t="shared" si="46"/>
        <v/>
      </c>
      <c r="Y145" s="72" t="str">
        <f t="shared" si="47"/>
        <v/>
      </c>
      <c r="AA145" s="72" t="str">
        <f t="shared" si="48"/>
        <v/>
      </c>
      <c r="AC145" s="72" t="str">
        <f t="shared" si="49"/>
        <v/>
      </c>
      <c r="AE145" s="72" t="str">
        <f t="shared" si="50"/>
        <v/>
      </c>
      <c r="AG145" s="72" t="str">
        <f t="shared" si="51"/>
        <v/>
      </c>
      <c r="AI145" s="72" t="str">
        <f t="shared" si="52"/>
        <v/>
      </c>
      <c r="AK145" s="72" t="str">
        <f t="shared" si="53"/>
        <v/>
      </c>
      <c r="AM145" s="72" t="str">
        <f t="shared" si="54"/>
        <v/>
      </c>
      <c r="AO145" s="72" t="str">
        <f t="shared" si="55"/>
        <v/>
      </c>
      <c r="AQ145" s="72" t="str">
        <f t="shared" si="56"/>
        <v/>
      </c>
    </row>
    <row r="146" spans="5:43" x14ac:dyDescent="0.25">
      <c r="E146" s="72" t="str">
        <f t="shared" si="38"/>
        <v/>
      </c>
      <c r="G146" s="72" t="str">
        <f t="shared" si="38"/>
        <v/>
      </c>
      <c r="I146" s="72" t="str">
        <f t="shared" si="39"/>
        <v/>
      </c>
      <c r="K146" s="72" t="str">
        <f t="shared" si="40"/>
        <v/>
      </c>
      <c r="M146" s="72" t="str">
        <f t="shared" si="41"/>
        <v/>
      </c>
      <c r="O146" s="72" t="str">
        <f t="shared" si="42"/>
        <v/>
      </c>
      <c r="Q146" s="72" t="str">
        <f t="shared" si="43"/>
        <v/>
      </c>
      <c r="S146" s="72" t="str">
        <f t="shared" si="44"/>
        <v/>
      </c>
      <c r="U146" s="72" t="str">
        <f t="shared" si="45"/>
        <v/>
      </c>
      <c r="W146" s="72" t="str">
        <f t="shared" si="46"/>
        <v/>
      </c>
      <c r="Y146" s="72" t="str">
        <f t="shared" si="47"/>
        <v/>
      </c>
      <c r="AA146" s="72" t="str">
        <f t="shared" si="48"/>
        <v/>
      </c>
      <c r="AC146" s="72" t="str">
        <f t="shared" si="49"/>
        <v/>
      </c>
      <c r="AE146" s="72" t="str">
        <f t="shared" si="50"/>
        <v/>
      </c>
      <c r="AG146" s="72" t="str">
        <f t="shared" si="51"/>
        <v/>
      </c>
      <c r="AI146" s="72" t="str">
        <f t="shared" si="52"/>
        <v/>
      </c>
      <c r="AK146" s="72" t="str">
        <f t="shared" si="53"/>
        <v/>
      </c>
      <c r="AM146" s="72" t="str">
        <f t="shared" si="54"/>
        <v/>
      </c>
      <c r="AO146" s="72" t="str">
        <f t="shared" si="55"/>
        <v/>
      </c>
      <c r="AQ146" s="72" t="str">
        <f t="shared" si="56"/>
        <v/>
      </c>
    </row>
    <row r="147" spans="5:43" x14ac:dyDescent="0.25">
      <c r="E147" s="72" t="str">
        <f t="shared" si="38"/>
        <v/>
      </c>
      <c r="G147" s="72" t="str">
        <f t="shared" si="38"/>
        <v/>
      </c>
      <c r="I147" s="72" t="str">
        <f t="shared" si="39"/>
        <v/>
      </c>
      <c r="K147" s="72" t="str">
        <f t="shared" si="40"/>
        <v/>
      </c>
      <c r="M147" s="72" t="str">
        <f t="shared" si="41"/>
        <v/>
      </c>
      <c r="O147" s="72" t="str">
        <f t="shared" si="42"/>
        <v/>
      </c>
      <c r="Q147" s="72" t="str">
        <f t="shared" si="43"/>
        <v/>
      </c>
      <c r="S147" s="72" t="str">
        <f t="shared" si="44"/>
        <v/>
      </c>
      <c r="U147" s="72" t="str">
        <f t="shared" si="45"/>
        <v/>
      </c>
      <c r="W147" s="72" t="str">
        <f t="shared" si="46"/>
        <v/>
      </c>
      <c r="Y147" s="72" t="str">
        <f t="shared" si="47"/>
        <v/>
      </c>
      <c r="AA147" s="72" t="str">
        <f t="shared" si="48"/>
        <v/>
      </c>
      <c r="AC147" s="72" t="str">
        <f t="shared" si="49"/>
        <v/>
      </c>
      <c r="AE147" s="72" t="str">
        <f t="shared" si="50"/>
        <v/>
      </c>
      <c r="AG147" s="72" t="str">
        <f t="shared" si="51"/>
        <v/>
      </c>
      <c r="AI147" s="72" t="str">
        <f t="shared" si="52"/>
        <v/>
      </c>
      <c r="AK147" s="72" t="str">
        <f t="shared" si="53"/>
        <v/>
      </c>
      <c r="AM147" s="72" t="str">
        <f t="shared" si="54"/>
        <v/>
      </c>
      <c r="AO147" s="72" t="str">
        <f t="shared" si="55"/>
        <v/>
      </c>
      <c r="AQ147" s="72" t="str">
        <f t="shared" si="56"/>
        <v/>
      </c>
    </row>
    <row r="148" spans="5:43" x14ac:dyDescent="0.25">
      <c r="E148" s="72" t="str">
        <f t="shared" si="38"/>
        <v/>
      </c>
      <c r="G148" s="72" t="str">
        <f t="shared" si="38"/>
        <v/>
      </c>
      <c r="I148" s="72" t="str">
        <f t="shared" si="39"/>
        <v/>
      </c>
      <c r="K148" s="72" t="str">
        <f t="shared" si="40"/>
        <v/>
      </c>
      <c r="M148" s="72" t="str">
        <f t="shared" si="41"/>
        <v/>
      </c>
      <c r="O148" s="72" t="str">
        <f t="shared" si="42"/>
        <v/>
      </c>
      <c r="Q148" s="72" t="str">
        <f t="shared" si="43"/>
        <v/>
      </c>
      <c r="S148" s="72" t="str">
        <f t="shared" si="44"/>
        <v/>
      </c>
      <c r="U148" s="72" t="str">
        <f t="shared" si="45"/>
        <v/>
      </c>
      <c r="W148" s="72" t="str">
        <f t="shared" si="46"/>
        <v/>
      </c>
      <c r="Y148" s="72" t="str">
        <f t="shared" si="47"/>
        <v/>
      </c>
      <c r="AA148" s="72" t="str">
        <f t="shared" si="48"/>
        <v/>
      </c>
      <c r="AC148" s="72" t="str">
        <f t="shared" si="49"/>
        <v/>
      </c>
      <c r="AE148" s="72" t="str">
        <f t="shared" si="50"/>
        <v/>
      </c>
      <c r="AG148" s="72" t="str">
        <f t="shared" si="51"/>
        <v/>
      </c>
      <c r="AI148" s="72" t="str">
        <f t="shared" si="52"/>
        <v/>
      </c>
      <c r="AK148" s="72" t="str">
        <f t="shared" si="53"/>
        <v/>
      </c>
      <c r="AM148" s="72" t="str">
        <f t="shared" si="54"/>
        <v/>
      </c>
      <c r="AO148" s="72" t="str">
        <f t="shared" si="55"/>
        <v/>
      </c>
      <c r="AQ148" s="72" t="str">
        <f t="shared" si="56"/>
        <v/>
      </c>
    </row>
    <row r="149" spans="5:43" x14ac:dyDescent="0.25">
      <c r="E149" s="72" t="str">
        <f t="shared" si="38"/>
        <v/>
      </c>
      <c r="G149" s="72" t="str">
        <f t="shared" si="38"/>
        <v/>
      </c>
      <c r="I149" s="72" t="str">
        <f t="shared" si="39"/>
        <v/>
      </c>
      <c r="K149" s="72" t="str">
        <f t="shared" si="40"/>
        <v/>
      </c>
      <c r="M149" s="72" t="str">
        <f t="shared" si="41"/>
        <v/>
      </c>
      <c r="O149" s="72" t="str">
        <f t="shared" si="42"/>
        <v/>
      </c>
      <c r="Q149" s="72" t="str">
        <f t="shared" si="43"/>
        <v/>
      </c>
      <c r="S149" s="72" t="str">
        <f t="shared" si="44"/>
        <v/>
      </c>
      <c r="U149" s="72" t="str">
        <f t="shared" si="45"/>
        <v/>
      </c>
      <c r="W149" s="72" t="str">
        <f t="shared" si="46"/>
        <v/>
      </c>
      <c r="Y149" s="72" t="str">
        <f t="shared" si="47"/>
        <v/>
      </c>
      <c r="AA149" s="72" t="str">
        <f t="shared" si="48"/>
        <v/>
      </c>
      <c r="AC149" s="72" t="str">
        <f t="shared" si="49"/>
        <v/>
      </c>
      <c r="AE149" s="72" t="str">
        <f t="shared" si="50"/>
        <v/>
      </c>
      <c r="AG149" s="72" t="str">
        <f t="shared" si="51"/>
        <v/>
      </c>
      <c r="AI149" s="72" t="str">
        <f t="shared" si="52"/>
        <v/>
      </c>
      <c r="AK149" s="72" t="str">
        <f t="shared" si="53"/>
        <v/>
      </c>
      <c r="AM149" s="72" t="str">
        <f t="shared" si="54"/>
        <v/>
      </c>
      <c r="AO149" s="72" t="str">
        <f t="shared" si="55"/>
        <v/>
      </c>
      <c r="AQ149" s="72" t="str">
        <f t="shared" si="56"/>
        <v/>
      </c>
    </row>
    <row r="150" spans="5:43" x14ac:dyDescent="0.25">
      <c r="E150" s="72" t="str">
        <f t="shared" si="38"/>
        <v/>
      </c>
      <c r="G150" s="72" t="str">
        <f t="shared" si="38"/>
        <v/>
      </c>
      <c r="I150" s="72" t="str">
        <f t="shared" si="39"/>
        <v/>
      </c>
      <c r="K150" s="72" t="str">
        <f t="shared" si="40"/>
        <v/>
      </c>
      <c r="M150" s="72" t="str">
        <f t="shared" si="41"/>
        <v/>
      </c>
      <c r="O150" s="72" t="str">
        <f t="shared" si="42"/>
        <v/>
      </c>
      <c r="Q150" s="72" t="str">
        <f t="shared" si="43"/>
        <v/>
      </c>
      <c r="S150" s="72" t="str">
        <f t="shared" si="44"/>
        <v/>
      </c>
      <c r="U150" s="72" t="str">
        <f t="shared" si="45"/>
        <v/>
      </c>
      <c r="W150" s="72" t="str">
        <f t="shared" si="46"/>
        <v/>
      </c>
      <c r="Y150" s="72" t="str">
        <f t="shared" si="47"/>
        <v/>
      </c>
      <c r="AA150" s="72" t="str">
        <f t="shared" si="48"/>
        <v/>
      </c>
      <c r="AC150" s="72" t="str">
        <f t="shared" si="49"/>
        <v/>
      </c>
      <c r="AE150" s="72" t="str">
        <f t="shared" si="50"/>
        <v/>
      </c>
      <c r="AG150" s="72" t="str">
        <f t="shared" si="51"/>
        <v/>
      </c>
      <c r="AI150" s="72" t="str">
        <f t="shared" si="52"/>
        <v/>
      </c>
      <c r="AK150" s="72" t="str">
        <f t="shared" si="53"/>
        <v/>
      </c>
      <c r="AM150" s="72" t="str">
        <f t="shared" si="54"/>
        <v/>
      </c>
      <c r="AO150" s="72" t="str">
        <f t="shared" si="55"/>
        <v/>
      </c>
      <c r="AQ150" s="72" t="str">
        <f t="shared" si="56"/>
        <v/>
      </c>
    </row>
    <row r="151" spans="5:43" x14ac:dyDescent="0.25">
      <c r="E151" s="72" t="str">
        <f t="shared" si="38"/>
        <v/>
      </c>
      <c r="G151" s="72" t="str">
        <f t="shared" si="38"/>
        <v/>
      </c>
      <c r="I151" s="72" t="str">
        <f t="shared" si="39"/>
        <v/>
      </c>
      <c r="K151" s="72" t="str">
        <f t="shared" si="40"/>
        <v/>
      </c>
      <c r="M151" s="72" t="str">
        <f t="shared" si="41"/>
        <v/>
      </c>
      <c r="O151" s="72" t="str">
        <f t="shared" si="42"/>
        <v/>
      </c>
      <c r="Q151" s="72" t="str">
        <f t="shared" si="43"/>
        <v/>
      </c>
      <c r="S151" s="72" t="str">
        <f t="shared" si="44"/>
        <v/>
      </c>
      <c r="U151" s="72" t="str">
        <f t="shared" si="45"/>
        <v/>
      </c>
      <c r="W151" s="72" t="str">
        <f t="shared" si="46"/>
        <v/>
      </c>
      <c r="Y151" s="72" t="str">
        <f t="shared" si="47"/>
        <v/>
      </c>
      <c r="AA151" s="72" t="str">
        <f t="shared" si="48"/>
        <v/>
      </c>
      <c r="AC151" s="72" t="str">
        <f t="shared" si="49"/>
        <v/>
      </c>
      <c r="AE151" s="72" t="str">
        <f t="shared" si="50"/>
        <v/>
      </c>
      <c r="AG151" s="72" t="str">
        <f t="shared" si="51"/>
        <v/>
      </c>
      <c r="AI151" s="72" t="str">
        <f t="shared" si="52"/>
        <v/>
      </c>
      <c r="AK151" s="72" t="str">
        <f t="shared" si="53"/>
        <v/>
      </c>
      <c r="AM151" s="72" t="str">
        <f t="shared" si="54"/>
        <v/>
      </c>
      <c r="AO151" s="72" t="str">
        <f t="shared" si="55"/>
        <v/>
      </c>
      <c r="AQ151" s="72" t="str">
        <f t="shared" si="56"/>
        <v/>
      </c>
    </row>
    <row r="152" spans="5:43" x14ac:dyDescent="0.25">
      <c r="E152" s="72" t="str">
        <f t="shared" si="38"/>
        <v/>
      </c>
      <c r="G152" s="72" t="str">
        <f t="shared" si="38"/>
        <v/>
      </c>
      <c r="I152" s="72" t="str">
        <f t="shared" si="39"/>
        <v/>
      </c>
      <c r="K152" s="72" t="str">
        <f t="shared" si="40"/>
        <v/>
      </c>
      <c r="M152" s="72" t="str">
        <f t="shared" si="41"/>
        <v/>
      </c>
      <c r="O152" s="72" t="str">
        <f t="shared" si="42"/>
        <v/>
      </c>
      <c r="Q152" s="72" t="str">
        <f t="shared" si="43"/>
        <v/>
      </c>
      <c r="S152" s="72" t="str">
        <f t="shared" si="44"/>
        <v/>
      </c>
      <c r="U152" s="72" t="str">
        <f t="shared" si="45"/>
        <v/>
      </c>
      <c r="W152" s="72" t="str">
        <f t="shared" si="46"/>
        <v/>
      </c>
      <c r="Y152" s="72" t="str">
        <f t="shared" si="47"/>
        <v/>
      </c>
      <c r="AA152" s="72" t="str">
        <f t="shared" si="48"/>
        <v/>
      </c>
      <c r="AC152" s="72" t="str">
        <f t="shared" si="49"/>
        <v/>
      </c>
      <c r="AE152" s="72" t="str">
        <f t="shared" si="50"/>
        <v/>
      </c>
      <c r="AG152" s="72" t="str">
        <f t="shared" si="51"/>
        <v/>
      </c>
      <c r="AI152" s="72" t="str">
        <f t="shared" si="52"/>
        <v/>
      </c>
      <c r="AK152" s="72" t="str">
        <f t="shared" si="53"/>
        <v/>
      </c>
      <c r="AM152" s="72" t="str">
        <f t="shared" si="54"/>
        <v/>
      </c>
      <c r="AO152" s="72" t="str">
        <f t="shared" si="55"/>
        <v/>
      </c>
      <c r="AQ152" s="72" t="str">
        <f t="shared" si="56"/>
        <v/>
      </c>
    </row>
    <row r="153" spans="5:43" x14ac:dyDescent="0.25">
      <c r="E153" s="72" t="str">
        <f t="shared" si="38"/>
        <v/>
      </c>
      <c r="G153" s="72" t="str">
        <f t="shared" si="38"/>
        <v/>
      </c>
      <c r="I153" s="72" t="str">
        <f t="shared" si="39"/>
        <v/>
      </c>
      <c r="K153" s="72" t="str">
        <f t="shared" si="40"/>
        <v/>
      </c>
      <c r="M153" s="72" t="str">
        <f t="shared" si="41"/>
        <v/>
      </c>
      <c r="O153" s="72" t="str">
        <f t="shared" si="42"/>
        <v/>
      </c>
      <c r="Q153" s="72" t="str">
        <f t="shared" si="43"/>
        <v/>
      </c>
      <c r="S153" s="72" t="str">
        <f t="shared" si="44"/>
        <v/>
      </c>
      <c r="U153" s="72" t="str">
        <f t="shared" si="45"/>
        <v/>
      </c>
      <c r="W153" s="72" t="str">
        <f t="shared" si="46"/>
        <v/>
      </c>
      <c r="Y153" s="72" t="str">
        <f t="shared" si="47"/>
        <v/>
      </c>
      <c r="AA153" s="72" t="str">
        <f t="shared" si="48"/>
        <v/>
      </c>
      <c r="AC153" s="72" t="str">
        <f t="shared" si="49"/>
        <v/>
      </c>
      <c r="AE153" s="72" t="str">
        <f t="shared" si="50"/>
        <v/>
      </c>
      <c r="AG153" s="72" t="str">
        <f t="shared" si="51"/>
        <v/>
      </c>
      <c r="AI153" s="72" t="str">
        <f t="shared" si="52"/>
        <v/>
      </c>
      <c r="AK153" s="72" t="str">
        <f t="shared" si="53"/>
        <v/>
      </c>
      <c r="AM153" s="72" t="str">
        <f t="shared" si="54"/>
        <v/>
      </c>
      <c r="AO153" s="72" t="str">
        <f t="shared" si="55"/>
        <v/>
      </c>
      <c r="AQ153" s="72" t="str">
        <f t="shared" si="56"/>
        <v/>
      </c>
    </row>
    <row r="154" spans="5:43" x14ac:dyDescent="0.25">
      <c r="E154" s="72" t="str">
        <f t="shared" si="38"/>
        <v/>
      </c>
      <c r="G154" s="72" t="str">
        <f t="shared" si="38"/>
        <v/>
      </c>
      <c r="I154" s="72" t="str">
        <f t="shared" si="39"/>
        <v/>
      </c>
      <c r="K154" s="72" t="str">
        <f t="shared" si="40"/>
        <v/>
      </c>
      <c r="M154" s="72" t="str">
        <f t="shared" si="41"/>
        <v/>
      </c>
      <c r="O154" s="72" t="str">
        <f t="shared" si="42"/>
        <v/>
      </c>
      <c r="Q154" s="72" t="str">
        <f t="shared" si="43"/>
        <v/>
      </c>
      <c r="S154" s="72" t="str">
        <f t="shared" si="44"/>
        <v/>
      </c>
      <c r="U154" s="72" t="str">
        <f t="shared" si="45"/>
        <v/>
      </c>
      <c r="W154" s="72" t="str">
        <f t="shared" si="46"/>
        <v/>
      </c>
      <c r="Y154" s="72" t="str">
        <f t="shared" si="47"/>
        <v/>
      </c>
      <c r="AA154" s="72" t="str">
        <f t="shared" si="48"/>
        <v/>
      </c>
      <c r="AC154" s="72" t="str">
        <f t="shared" si="49"/>
        <v/>
      </c>
      <c r="AE154" s="72" t="str">
        <f t="shared" si="50"/>
        <v/>
      </c>
      <c r="AG154" s="72" t="str">
        <f t="shared" si="51"/>
        <v/>
      </c>
      <c r="AI154" s="72" t="str">
        <f t="shared" si="52"/>
        <v/>
      </c>
      <c r="AK154" s="72" t="str">
        <f t="shared" si="53"/>
        <v/>
      </c>
      <c r="AM154" s="72" t="str">
        <f t="shared" si="54"/>
        <v/>
      </c>
      <c r="AO154" s="72" t="str">
        <f t="shared" si="55"/>
        <v/>
      </c>
      <c r="AQ154" s="72" t="str">
        <f t="shared" si="56"/>
        <v/>
      </c>
    </row>
    <row r="155" spans="5:43" x14ac:dyDescent="0.25">
      <c r="E155" s="72" t="str">
        <f t="shared" si="38"/>
        <v/>
      </c>
      <c r="G155" s="72" t="str">
        <f t="shared" si="38"/>
        <v/>
      </c>
      <c r="I155" s="72" t="str">
        <f t="shared" si="39"/>
        <v/>
      </c>
      <c r="K155" s="72" t="str">
        <f t="shared" si="40"/>
        <v/>
      </c>
      <c r="M155" s="72" t="str">
        <f t="shared" si="41"/>
        <v/>
      </c>
      <c r="O155" s="72" t="str">
        <f t="shared" si="42"/>
        <v/>
      </c>
      <c r="Q155" s="72" t="str">
        <f t="shared" si="43"/>
        <v/>
      </c>
      <c r="S155" s="72" t="str">
        <f t="shared" si="44"/>
        <v/>
      </c>
      <c r="U155" s="72" t="str">
        <f t="shared" si="45"/>
        <v/>
      </c>
      <c r="W155" s="72" t="str">
        <f t="shared" si="46"/>
        <v/>
      </c>
      <c r="Y155" s="72" t="str">
        <f t="shared" si="47"/>
        <v/>
      </c>
      <c r="AA155" s="72" t="str">
        <f t="shared" si="48"/>
        <v/>
      </c>
      <c r="AC155" s="72" t="str">
        <f t="shared" si="49"/>
        <v/>
      </c>
      <c r="AE155" s="72" t="str">
        <f t="shared" si="50"/>
        <v/>
      </c>
      <c r="AG155" s="72" t="str">
        <f t="shared" si="51"/>
        <v/>
      </c>
      <c r="AI155" s="72" t="str">
        <f t="shared" si="52"/>
        <v/>
      </c>
      <c r="AK155" s="72" t="str">
        <f t="shared" si="53"/>
        <v/>
      </c>
      <c r="AM155" s="72" t="str">
        <f t="shared" si="54"/>
        <v/>
      </c>
      <c r="AO155" s="72" t="str">
        <f t="shared" si="55"/>
        <v/>
      </c>
      <c r="AQ155" s="72" t="str">
        <f t="shared" si="56"/>
        <v/>
      </c>
    </row>
    <row r="156" spans="5:43" x14ac:dyDescent="0.25">
      <c r="E156" s="72" t="str">
        <f t="shared" si="38"/>
        <v/>
      </c>
      <c r="G156" s="72" t="str">
        <f t="shared" si="38"/>
        <v/>
      </c>
      <c r="I156" s="72" t="str">
        <f t="shared" si="39"/>
        <v/>
      </c>
      <c r="K156" s="72" t="str">
        <f t="shared" si="40"/>
        <v/>
      </c>
      <c r="M156" s="72" t="str">
        <f t="shared" si="41"/>
        <v/>
      </c>
      <c r="O156" s="72" t="str">
        <f t="shared" si="42"/>
        <v/>
      </c>
      <c r="Q156" s="72" t="str">
        <f t="shared" si="43"/>
        <v/>
      </c>
      <c r="S156" s="72" t="str">
        <f t="shared" si="44"/>
        <v/>
      </c>
      <c r="U156" s="72" t="str">
        <f t="shared" si="45"/>
        <v/>
      </c>
      <c r="W156" s="72" t="str">
        <f t="shared" si="46"/>
        <v/>
      </c>
      <c r="Y156" s="72" t="str">
        <f t="shared" si="47"/>
        <v/>
      </c>
      <c r="AA156" s="72" t="str">
        <f t="shared" si="48"/>
        <v/>
      </c>
      <c r="AC156" s="72" t="str">
        <f t="shared" si="49"/>
        <v/>
      </c>
      <c r="AE156" s="72" t="str">
        <f t="shared" si="50"/>
        <v/>
      </c>
      <c r="AG156" s="72" t="str">
        <f t="shared" si="51"/>
        <v/>
      </c>
      <c r="AI156" s="72" t="str">
        <f t="shared" si="52"/>
        <v/>
      </c>
      <c r="AK156" s="72" t="str">
        <f t="shared" si="53"/>
        <v/>
      </c>
      <c r="AM156" s="72" t="str">
        <f t="shared" si="54"/>
        <v/>
      </c>
      <c r="AO156" s="72" t="str">
        <f t="shared" si="55"/>
        <v/>
      </c>
      <c r="AQ156" s="72" t="str">
        <f t="shared" si="56"/>
        <v/>
      </c>
    </row>
    <row r="157" spans="5:43" x14ac:dyDescent="0.25">
      <c r="E157" s="72" t="str">
        <f t="shared" si="38"/>
        <v/>
      </c>
      <c r="G157" s="72" t="str">
        <f t="shared" si="38"/>
        <v/>
      </c>
      <c r="I157" s="72" t="str">
        <f t="shared" si="39"/>
        <v/>
      </c>
      <c r="K157" s="72" t="str">
        <f t="shared" si="40"/>
        <v/>
      </c>
      <c r="M157" s="72" t="str">
        <f t="shared" si="41"/>
        <v/>
      </c>
      <c r="O157" s="72" t="str">
        <f t="shared" si="42"/>
        <v/>
      </c>
      <c r="Q157" s="72" t="str">
        <f t="shared" si="43"/>
        <v/>
      </c>
      <c r="S157" s="72" t="str">
        <f t="shared" si="44"/>
        <v/>
      </c>
      <c r="U157" s="72" t="str">
        <f t="shared" si="45"/>
        <v/>
      </c>
      <c r="W157" s="72" t="str">
        <f t="shared" si="46"/>
        <v/>
      </c>
      <c r="Y157" s="72" t="str">
        <f t="shared" si="47"/>
        <v/>
      </c>
      <c r="AA157" s="72" t="str">
        <f t="shared" si="48"/>
        <v/>
      </c>
      <c r="AC157" s="72" t="str">
        <f t="shared" si="49"/>
        <v/>
      </c>
      <c r="AE157" s="72" t="str">
        <f t="shared" si="50"/>
        <v/>
      </c>
      <c r="AG157" s="72" t="str">
        <f t="shared" si="51"/>
        <v/>
      </c>
      <c r="AI157" s="72" t="str">
        <f t="shared" si="52"/>
        <v/>
      </c>
      <c r="AK157" s="72" t="str">
        <f t="shared" si="53"/>
        <v/>
      </c>
      <c r="AM157" s="72" t="str">
        <f t="shared" si="54"/>
        <v/>
      </c>
      <c r="AO157" s="72" t="str">
        <f t="shared" si="55"/>
        <v/>
      </c>
      <c r="AQ157" s="72" t="str">
        <f t="shared" si="56"/>
        <v/>
      </c>
    </row>
    <row r="158" spans="5:43" x14ac:dyDescent="0.25">
      <c r="E158" s="72" t="str">
        <f t="shared" si="38"/>
        <v/>
      </c>
      <c r="G158" s="72" t="str">
        <f t="shared" si="38"/>
        <v/>
      </c>
      <c r="I158" s="72" t="str">
        <f t="shared" si="39"/>
        <v/>
      </c>
      <c r="K158" s="72" t="str">
        <f t="shared" si="40"/>
        <v/>
      </c>
      <c r="M158" s="72" t="str">
        <f t="shared" si="41"/>
        <v/>
      </c>
      <c r="O158" s="72" t="str">
        <f t="shared" si="42"/>
        <v/>
      </c>
      <c r="Q158" s="72" t="str">
        <f t="shared" si="43"/>
        <v/>
      </c>
      <c r="S158" s="72" t="str">
        <f t="shared" si="44"/>
        <v/>
      </c>
      <c r="U158" s="72" t="str">
        <f t="shared" si="45"/>
        <v/>
      </c>
      <c r="W158" s="72" t="str">
        <f t="shared" si="46"/>
        <v/>
      </c>
      <c r="Y158" s="72" t="str">
        <f t="shared" si="47"/>
        <v/>
      </c>
      <c r="AA158" s="72" t="str">
        <f t="shared" si="48"/>
        <v/>
      </c>
      <c r="AC158" s="72" t="str">
        <f t="shared" si="49"/>
        <v/>
      </c>
      <c r="AE158" s="72" t="str">
        <f t="shared" si="50"/>
        <v/>
      </c>
      <c r="AG158" s="72" t="str">
        <f t="shared" si="51"/>
        <v/>
      </c>
      <c r="AI158" s="72" t="str">
        <f t="shared" si="52"/>
        <v/>
      </c>
      <c r="AK158" s="72" t="str">
        <f t="shared" si="53"/>
        <v/>
      </c>
      <c r="AM158" s="72" t="str">
        <f t="shared" si="54"/>
        <v/>
      </c>
      <c r="AO158" s="72" t="str">
        <f t="shared" si="55"/>
        <v/>
      </c>
      <c r="AQ158" s="72" t="str">
        <f t="shared" si="56"/>
        <v/>
      </c>
    </row>
    <row r="159" spans="5:43" x14ac:dyDescent="0.25">
      <c r="E159" s="72" t="str">
        <f t="shared" si="38"/>
        <v/>
      </c>
      <c r="G159" s="72" t="str">
        <f t="shared" si="38"/>
        <v/>
      </c>
      <c r="I159" s="72" t="str">
        <f t="shared" si="39"/>
        <v/>
      </c>
      <c r="K159" s="72" t="str">
        <f t="shared" si="40"/>
        <v/>
      </c>
      <c r="M159" s="72" t="str">
        <f t="shared" si="41"/>
        <v/>
      </c>
      <c r="O159" s="72" t="str">
        <f t="shared" si="42"/>
        <v/>
      </c>
      <c r="Q159" s="72" t="str">
        <f t="shared" si="43"/>
        <v/>
      </c>
      <c r="S159" s="72" t="str">
        <f t="shared" si="44"/>
        <v/>
      </c>
      <c r="U159" s="72" t="str">
        <f t="shared" si="45"/>
        <v/>
      </c>
      <c r="W159" s="72" t="str">
        <f t="shared" si="46"/>
        <v/>
      </c>
      <c r="Y159" s="72" t="str">
        <f t="shared" si="47"/>
        <v/>
      </c>
      <c r="AA159" s="72" t="str">
        <f t="shared" si="48"/>
        <v/>
      </c>
      <c r="AC159" s="72" t="str">
        <f t="shared" si="49"/>
        <v/>
      </c>
      <c r="AE159" s="72" t="str">
        <f t="shared" si="50"/>
        <v/>
      </c>
      <c r="AG159" s="72" t="str">
        <f t="shared" si="51"/>
        <v/>
      </c>
      <c r="AI159" s="72" t="str">
        <f t="shared" si="52"/>
        <v/>
      </c>
      <c r="AK159" s="72" t="str">
        <f t="shared" si="53"/>
        <v/>
      </c>
      <c r="AM159" s="72" t="str">
        <f t="shared" si="54"/>
        <v/>
      </c>
      <c r="AO159" s="72" t="str">
        <f t="shared" si="55"/>
        <v/>
      </c>
      <c r="AQ159" s="72" t="str">
        <f t="shared" si="56"/>
        <v/>
      </c>
    </row>
    <row r="160" spans="5:43" x14ac:dyDescent="0.25">
      <c r="E160" s="72" t="str">
        <f t="shared" si="38"/>
        <v/>
      </c>
      <c r="G160" s="72" t="str">
        <f t="shared" si="38"/>
        <v/>
      </c>
      <c r="I160" s="72" t="str">
        <f t="shared" si="39"/>
        <v/>
      </c>
      <c r="K160" s="72" t="str">
        <f t="shared" si="40"/>
        <v/>
      </c>
      <c r="M160" s="72" t="str">
        <f t="shared" si="41"/>
        <v/>
      </c>
      <c r="O160" s="72" t="str">
        <f t="shared" si="42"/>
        <v/>
      </c>
      <c r="Q160" s="72" t="str">
        <f t="shared" si="43"/>
        <v/>
      </c>
      <c r="S160" s="72" t="str">
        <f t="shared" si="44"/>
        <v/>
      </c>
      <c r="U160" s="72" t="str">
        <f t="shared" si="45"/>
        <v/>
      </c>
      <c r="W160" s="72" t="str">
        <f t="shared" si="46"/>
        <v/>
      </c>
      <c r="Y160" s="72" t="str">
        <f t="shared" si="47"/>
        <v/>
      </c>
      <c r="AA160" s="72" t="str">
        <f t="shared" si="48"/>
        <v/>
      </c>
      <c r="AC160" s="72" t="str">
        <f t="shared" si="49"/>
        <v/>
      </c>
      <c r="AE160" s="72" t="str">
        <f t="shared" si="50"/>
        <v/>
      </c>
      <c r="AG160" s="72" t="str">
        <f t="shared" si="51"/>
        <v/>
      </c>
      <c r="AI160" s="72" t="str">
        <f t="shared" si="52"/>
        <v/>
      </c>
      <c r="AK160" s="72" t="str">
        <f t="shared" si="53"/>
        <v/>
      </c>
      <c r="AM160" s="72" t="str">
        <f t="shared" si="54"/>
        <v/>
      </c>
      <c r="AO160" s="72" t="str">
        <f t="shared" si="55"/>
        <v/>
      </c>
      <c r="AQ160" s="72" t="str">
        <f t="shared" si="56"/>
        <v/>
      </c>
    </row>
    <row r="161" spans="5:43" x14ac:dyDescent="0.25">
      <c r="E161" s="72" t="str">
        <f t="shared" si="38"/>
        <v/>
      </c>
      <c r="G161" s="72" t="str">
        <f t="shared" si="38"/>
        <v/>
      </c>
      <c r="I161" s="72" t="str">
        <f t="shared" si="39"/>
        <v/>
      </c>
      <c r="K161" s="72" t="str">
        <f t="shared" si="40"/>
        <v/>
      </c>
      <c r="M161" s="72" t="str">
        <f t="shared" si="41"/>
        <v/>
      </c>
      <c r="O161" s="72" t="str">
        <f t="shared" si="42"/>
        <v/>
      </c>
      <c r="Q161" s="72" t="str">
        <f t="shared" si="43"/>
        <v/>
      </c>
      <c r="S161" s="72" t="str">
        <f t="shared" si="44"/>
        <v/>
      </c>
      <c r="U161" s="72" t="str">
        <f t="shared" si="45"/>
        <v/>
      </c>
      <c r="W161" s="72" t="str">
        <f t="shared" si="46"/>
        <v/>
      </c>
      <c r="Y161" s="72" t="str">
        <f t="shared" si="47"/>
        <v/>
      </c>
      <c r="AA161" s="72" t="str">
        <f t="shared" si="48"/>
        <v/>
      </c>
      <c r="AC161" s="72" t="str">
        <f t="shared" si="49"/>
        <v/>
      </c>
      <c r="AE161" s="72" t="str">
        <f t="shared" si="50"/>
        <v/>
      </c>
      <c r="AG161" s="72" t="str">
        <f t="shared" si="51"/>
        <v/>
      </c>
      <c r="AI161" s="72" t="str">
        <f t="shared" si="52"/>
        <v/>
      </c>
      <c r="AK161" s="72" t="str">
        <f t="shared" si="53"/>
        <v/>
      </c>
      <c r="AM161" s="72" t="str">
        <f t="shared" si="54"/>
        <v/>
      </c>
      <c r="AO161" s="72" t="str">
        <f t="shared" si="55"/>
        <v/>
      </c>
      <c r="AQ161" s="72" t="str">
        <f t="shared" si="56"/>
        <v/>
      </c>
    </row>
    <row r="162" spans="5:43" x14ac:dyDescent="0.25">
      <c r="E162" s="72" t="str">
        <f t="shared" si="38"/>
        <v/>
      </c>
      <c r="G162" s="72" t="str">
        <f t="shared" si="38"/>
        <v/>
      </c>
      <c r="I162" s="72" t="str">
        <f t="shared" si="39"/>
        <v/>
      </c>
      <c r="K162" s="72" t="str">
        <f t="shared" si="40"/>
        <v/>
      </c>
      <c r="M162" s="72" t="str">
        <f t="shared" si="41"/>
        <v/>
      </c>
      <c r="O162" s="72" t="str">
        <f t="shared" si="42"/>
        <v/>
      </c>
      <c r="Q162" s="72" t="str">
        <f t="shared" si="43"/>
        <v/>
      </c>
      <c r="S162" s="72" t="str">
        <f t="shared" si="44"/>
        <v/>
      </c>
      <c r="U162" s="72" t="str">
        <f t="shared" si="45"/>
        <v/>
      </c>
      <c r="W162" s="72" t="str">
        <f t="shared" si="46"/>
        <v/>
      </c>
      <c r="Y162" s="72" t="str">
        <f t="shared" si="47"/>
        <v/>
      </c>
      <c r="AA162" s="72" t="str">
        <f t="shared" si="48"/>
        <v/>
      </c>
      <c r="AC162" s="72" t="str">
        <f t="shared" si="49"/>
        <v/>
      </c>
      <c r="AE162" s="72" t="str">
        <f t="shared" si="50"/>
        <v/>
      </c>
      <c r="AG162" s="72" t="str">
        <f t="shared" si="51"/>
        <v/>
      </c>
      <c r="AI162" s="72" t="str">
        <f t="shared" si="52"/>
        <v/>
      </c>
      <c r="AK162" s="72" t="str">
        <f t="shared" si="53"/>
        <v/>
      </c>
      <c r="AM162" s="72" t="str">
        <f t="shared" si="54"/>
        <v/>
      </c>
      <c r="AO162" s="72" t="str">
        <f t="shared" si="55"/>
        <v/>
      </c>
      <c r="AQ162" s="72" t="str">
        <f t="shared" si="56"/>
        <v/>
      </c>
    </row>
    <row r="163" spans="5:43" x14ac:dyDescent="0.25">
      <c r="E163" s="72" t="str">
        <f t="shared" si="38"/>
        <v/>
      </c>
      <c r="G163" s="72" t="str">
        <f t="shared" si="38"/>
        <v/>
      </c>
      <c r="I163" s="72" t="str">
        <f t="shared" si="39"/>
        <v/>
      </c>
      <c r="K163" s="72" t="str">
        <f t="shared" si="40"/>
        <v/>
      </c>
      <c r="M163" s="72" t="str">
        <f t="shared" si="41"/>
        <v/>
      </c>
      <c r="O163" s="72" t="str">
        <f t="shared" si="42"/>
        <v/>
      </c>
      <c r="Q163" s="72" t="str">
        <f t="shared" si="43"/>
        <v/>
      </c>
      <c r="S163" s="72" t="str">
        <f t="shared" si="44"/>
        <v/>
      </c>
      <c r="U163" s="72" t="str">
        <f t="shared" si="45"/>
        <v/>
      </c>
      <c r="W163" s="72" t="str">
        <f t="shared" si="46"/>
        <v/>
      </c>
      <c r="Y163" s="72" t="str">
        <f t="shared" si="47"/>
        <v/>
      </c>
      <c r="AA163" s="72" t="str">
        <f t="shared" si="48"/>
        <v/>
      </c>
      <c r="AC163" s="72" t="str">
        <f t="shared" si="49"/>
        <v/>
      </c>
      <c r="AE163" s="72" t="str">
        <f t="shared" si="50"/>
        <v/>
      </c>
      <c r="AG163" s="72" t="str">
        <f t="shared" si="51"/>
        <v/>
      </c>
      <c r="AI163" s="72" t="str">
        <f t="shared" si="52"/>
        <v/>
      </c>
      <c r="AK163" s="72" t="str">
        <f t="shared" si="53"/>
        <v/>
      </c>
      <c r="AM163" s="72" t="str">
        <f t="shared" si="54"/>
        <v/>
      </c>
      <c r="AO163" s="72" t="str">
        <f t="shared" si="55"/>
        <v/>
      </c>
      <c r="AQ163" s="72" t="str">
        <f t="shared" si="56"/>
        <v/>
      </c>
    </row>
    <row r="164" spans="5:43" x14ac:dyDescent="0.25">
      <c r="E164" s="72" t="str">
        <f t="shared" si="38"/>
        <v/>
      </c>
      <c r="G164" s="72" t="str">
        <f t="shared" si="38"/>
        <v/>
      </c>
      <c r="I164" s="72" t="str">
        <f t="shared" si="39"/>
        <v/>
      </c>
      <c r="K164" s="72" t="str">
        <f t="shared" si="40"/>
        <v/>
      </c>
      <c r="M164" s="72" t="str">
        <f t="shared" si="41"/>
        <v/>
      </c>
      <c r="O164" s="72" t="str">
        <f t="shared" si="42"/>
        <v/>
      </c>
      <c r="Q164" s="72" t="str">
        <f t="shared" si="43"/>
        <v/>
      </c>
      <c r="S164" s="72" t="str">
        <f t="shared" si="44"/>
        <v/>
      </c>
      <c r="U164" s="72" t="str">
        <f t="shared" si="45"/>
        <v/>
      </c>
      <c r="W164" s="72" t="str">
        <f t="shared" si="46"/>
        <v/>
      </c>
      <c r="Y164" s="72" t="str">
        <f t="shared" si="47"/>
        <v/>
      </c>
      <c r="AA164" s="72" t="str">
        <f t="shared" si="48"/>
        <v/>
      </c>
      <c r="AC164" s="72" t="str">
        <f t="shared" si="49"/>
        <v/>
      </c>
      <c r="AE164" s="72" t="str">
        <f t="shared" si="50"/>
        <v/>
      </c>
      <c r="AG164" s="72" t="str">
        <f t="shared" si="51"/>
        <v/>
      </c>
      <c r="AI164" s="72" t="str">
        <f t="shared" si="52"/>
        <v/>
      </c>
      <c r="AK164" s="72" t="str">
        <f t="shared" si="53"/>
        <v/>
      </c>
      <c r="AM164" s="72" t="str">
        <f t="shared" si="54"/>
        <v/>
      </c>
      <c r="AO164" s="72" t="str">
        <f t="shared" si="55"/>
        <v/>
      </c>
      <c r="AQ164" s="72" t="str">
        <f t="shared" si="56"/>
        <v/>
      </c>
    </row>
    <row r="165" spans="5:43" x14ac:dyDescent="0.25">
      <c r="E165" s="72" t="str">
        <f t="shared" si="38"/>
        <v/>
      </c>
      <c r="G165" s="72" t="str">
        <f t="shared" si="38"/>
        <v/>
      </c>
      <c r="I165" s="72" t="str">
        <f t="shared" si="39"/>
        <v/>
      </c>
      <c r="K165" s="72" t="str">
        <f t="shared" si="40"/>
        <v/>
      </c>
      <c r="M165" s="72" t="str">
        <f t="shared" si="41"/>
        <v/>
      </c>
      <c r="O165" s="72" t="str">
        <f t="shared" si="42"/>
        <v/>
      </c>
      <c r="Q165" s="72" t="str">
        <f t="shared" si="43"/>
        <v/>
      </c>
      <c r="S165" s="72" t="str">
        <f t="shared" si="44"/>
        <v/>
      </c>
      <c r="U165" s="72" t="str">
        <f t="shared" si="45"/>
        <v/>
      </c>
      <c r="W165" s="72" t="str">
        <f t="shared" si="46"/>
        <v/>
      </c>
      <c r="Y165" s="72" t="str">
        <f t="shared" si="47"/>
        <v/>
      </c>
      <c r="AA165" s="72" t="str">
        <f t="shared" si="48"/>
        <v/>
      </c>
      <c r="AC165" s="72" t="str">
        <f t="shared" si="49"/>
        <v/>
      </c>
      <c r="AE165" s="72" t="str">
        <f t="shared" si="50"/>
        <v/>
      </c>
      <c r="AG165" s="72" t="str">
        <f t="shared" si="51"/>
        <v/>
      </c>
      <c r="AI165" s="72" t="str">
        <f t="shared" si="52"/>
        <v/>
      </c>
      <c r="AK165" s="72" t="str">
        <f t="shared" si="53"/>
        <v/>
      </c>
      <c r="AM165" s="72" t="str">
        <f t="shared" si="54"/>
        <v/>
      </c>
      <c r="AO165" s="72" t="str">
        <f t="shared" si="55"/>
        <v/>
      </c>
      <c r="AQ165" s="72" t="str">
        <f t="shared" si="56"/>
        <v/>
      </c>
    </row>
    <row r="166" spans="5:43" x14ac:dyDescent="0.25">
      <c r="E166" s="72" t="str">
        <f t="shared" si="38"/>
        <v/>
      </c>
      <c r="G166" s="72" t="str">
        <f t="shared" si="38"/>
        <v/>
      </c>
      <c r="I166" s="72" t="str">
        <f t="shared" si="39"/>
        <v/>
      </c>
      <c r="K166" s="72" t="str">
        <f t="shared" si="40"/>
        <v/>
      </c>
      <c r="M166" s="72" t="str">
        <f t="shared" si="41"/>
        <v/>
      </c>
      <c r="O166" s="72" t="str">
        <f t="shared" si="42"/>
        <v/>
      </c>
      <c r="Q166" s="72" t="str">
        <f t="shared" si="43"/>
        <v/>
      </c>
      <c r="S166" s="72" t="str">
        <f t="shared" si="44"/>
        <v/>
      </c>
      <c r="U166" s="72" t="str">
        <f t="shared" si="45"/>
        <v/>
      </c>
      <c r="W166" s="72" t="str">
        <f t="shared" si="46"/>
        <v/>
      </c>
      <c r="Y166" s="72" t="str">
        <f t="shared" si="47"/>
        <v/>
      </c>
      <c r="AA166" s="72" t="str">
        <f t="shared" si="48"/>
        <v/>
      </c>
      <c r="AC166" s="72" t="str">
        <f t="shared" si="49"/>
        <v/>
      </c>
      <c r="AE166" s="72" t="str">
        <f t="shared" si="50"/>
        <v/>
      </c>
      <c r="AG166" s="72" t="str">
        <f t="shared" si="51"/>
        <v/>
      </c>
      <c r="AI166" s="72" t="str">
        <f t="shared" si="52"/>
        <v/>
      </c>
      <c r="AK166" s="72" t="str">
        <f t="shared" si="53"/>
        <v/>
      </c>
      <c r="AM166" s="72" t="str">
        <f t="shared" si="54"/>
        <v/>
      </c>
      <c r="AO166" s="72" t="str">
        <f t="shared" si="55"/>
        <v/>
      </c>
      <c r="AQ166" s="72" t="str">
        <f t="shared" si="56"/>
        <v/>
      </c>
    </row>
    <row r="167" spans="5:43" x14ac:dyDescent="0.25">
      <c r="E167" s="72" t="str">
        <f t="shared" si="38"/>
        <v/>
      </c>
      <c r="G167" s="72" t="str">
        <f t="shared" si="38"/>
        <v/>
      </c>
      <c r="I167" s="72" t="str">
        <f t="shared" si="39"/>
        <v/>
      </c>
      <c r="K167" s="72" t="str">
        <f t="shared" si="40"/>
        <v/>
      </c>
      <c r="M167" s="72" t="str">
        <f t="shared" si="41"/>
        <v/>
      </c>
      <c r="O167" s="72" t="str">
        <f t="shared" si="42"/>
        <v/>
      </c>
      <c r="Q167" s="72" t="str">
        <f t="shared" si="43"/>
        <v/>
      </c>
      <c r="S167" s="72" t="str">
        <f t="shared" si="44"/>
        <v/>
      </c>
      <c r="U167" s="72" t="str">
        <f t="shared" si="45"/>
        <v/>
      </c>
      <c r="W167" s="72" t="str">
        <f t="shared" si="46"/>
        <v/>
      </c>
      <c r="Y167" s="72" t="str">
        <f t="shared" si="47"/>
        <v/>
      </c>
      <c r="AA167" s="72" t="str">
        <f t="shared" si="48"/>
        <v/>
      </c>
      <c r="AC167" s="72" t="str">
        <f t="shared" si="49"/>
        <v/>
      </c>
      <c r="AE167" s="72" t="str">
        <f t="shared" si="50"/>
        <v/>
      </c>
      <c r="AG167" s="72" t="str">
        <f t="shared" si="51"/>
        <v/>
      </c>
      <c r="AI167" s="72" t="str">
        <f t="shared" si="52"/>
        <v/>
      </c>
      <c r="AK167" s="72" t="str">
        <f t="shared" si="53"/>
        <v/>
      </c>
      <c r="AM167" s="72" t="str">
        <f t="shared" si="54"/>
        <v/>
      </c>
      <c r="AO167" s="72" t="str">
        <f t="shared" si="55"/>
        <v/>
      </c>
      <c r="AQ167" s="72" t="str">
        <f t="shared" si="56"/>
        <v/>
      </c>
    </row>
    <row r="168" spans="5:43" x14ac:dyDescent="0.25">
      <c r="E168" s="72" t="str">
        <f t="shared" si="38"/>
        <v/>
      </c>
      <c r="G168" s="72" t="str">
        <f t="shared" si="38"/>
        <v/>
      </c>
      <c r="I168" s="72" t="str">
        <f t="shared" si="39"/>
        <v/>
      </c>
      <c r="K168" s="72" t="str">
        <f t="shared" si="40"/>
        <v/>
      </c>
      <c r="M168" s="72" t="str">
        <f t="shared" si="41"/>
        <v/>
      </c>
      <c r="O168" s="72" t="str">
        <f t="shared" si="42"/>
        <v/>
      </c>
      <c r="Q168" s="72" t="str">
        <f t="shared" si="43"/>
        <v/>
      </c>
      <c r="S168" s="72" t="str">
        <f t="shared" si="44"/>
        <v/>
      </c>
      <c r="U168" s="72" t="str">
        <f t="shared" si="45"/>
        <v/>
      </c>
      <c r="W168" s="72" t="str">
        <f t="shared" si="46"/>
        <v/>
      </c>
      <c r="Y168" s="72" t="str">
        <f t="shared" si="47"/>
        <v/>
      </c>
      <c r="AA168" s="72" t="str">
        <f t="shared" si="48"/>
        <v/>
      </c>
      <c r="AC168" s="72" t="str">
        <f t="shared" si="49"/>
        <v/>
      </c>
      <c r="AE168" s="72" t="str">
        <f t="shared" si="50"/>
        <v/>
      </c>
      <c r="AG168" s="72" t="str">
        <f t="shared" si="51"/>
        <v/>
      </c>
      <c r="AI168" s="72" t="str">
        <f t="shared" si="52"/>
        <v/>
      </c>
      <c r="AK168" s="72" t="str">
        <f t="shared" si="53"/>
        <v/>
      </c>
      <c r="AM168" s="72" t="str">
        <f t="shared" si="54"/>
        <v/>
      </c>
      <c r="AO168" s="72" t="str">
        <f t="shared" si="55"/>
        <v/>
      </c>
      <c r="AQ168" s="72" t="str">
        <f t="shared" si="56"/>
        <v/>
      </c>
    </row>
    <row r="169" spans="5:43" x14ac:dyDescent="0.25">
      <c r="E169" s="72" t="str">
        <f t="shared" si="38"/>
        <v/>
      </c>
      <c r="G169" s="72" t="str">
        <f t="shared" si="38"/>
        <v/>
      </c>
      <c r="I169" s="72" t="str">
        <f t="shared" si="39"/>
        <v/>
      </c>
      <c r="K169" s="72" t="str">
        <f t="shared" si="40"/>
        <v/>
      </c>
      <c r="M169" s="72" t="str">
        <f t="shared" si="41"/>
        <v/>
      </c>
      <c r="O169" s="72" t="str">
        <f t="shared" si="42"/>
        <v/>
      </c>
      <c r="Q169" s="72" t="str">
        <f t="shared" si="43"/>
        <v/>
      </c>
      <c r="S169" s="72" t="str">
        <f t="shared" si="44"/>
        <v/>
      </c>
      <c r="U169" s="72" t="str">
        <f t="shared" si="45"/>
        <v/>
      </c>
      <c r="W169" s="72" t="str">
        <f t="shared" si="46"/>
        <v/>
      </c>
      <c r="Y169" s="72" t="str">
        <f t="shared" si="47"/>
        <v/>
      </c>
      <c r="AA169" s="72" t="str">
        <f t="shared" si="48"/>
        <v/>
      </c>
      <c r="AC169" s="72" t="str">
        <f t="shared" si="49"/>
        <v/>
      </c>
      <c r="AE169" s="72" t="str">
        <f t="shared" si="50"/>
        <v/>
      </c>
      <c r="AG169" s="72" t="str">
        <f t="shared" si="51"/>
        <v/>
      </c>
      <c r="AI169" s="72" t="str">
        <f t="shared" si="52"/>
        <v/>
      </c>
      <c r="AK169" s="72" t="str">
        <f t="shared" si="53"/>
        <v/>
      </c>
      <c r="AM169" s="72" t="str">
        <f t="shared" si="54"/>
        <v/>
      </c>
      <c r="AO169" s="72" t="str">
        <f t="shared" si="55"/>
        <v/>
      </c>
      <c r="AQ169" s="72" t="str">
        <f t="shared" si="56"/>
        <v/>
      </c>
    </row>
    <row r="170" spans="5:43" x14ac:dyDescent="0.25">
      <c r="E170" s="72" t="str">
        <f t="shared" si="38"/>
        <v/>
      </c>
      <c r="G170" s="72" t="str">
        <f t="shared" si="38"/>
        <v/>
      </c>
      <c r="I170" s="72" t="str">
        <f t="shared" si="39"/>
        <v/>
      </c>
      <c r="K170" s="72" t="str">
        <f t="shared" si="40"/>
        <v/>
      </c>
      <c r="M170" s="72" t="str">
        <f t="shared" si="41"/>
        <v/>
      </c>
      <c r="O170" s="72" t="str">
        <f t="shared" si="42"/>
        <v/>
      </c>
      <c r="Q170" s="72" t="str">
        <f t="shared" si="43"/>
        <v/>
      </c>
      <c r="S170" s="72" t="str">
        <f t="shared" si="44"/>
        <v/>
      </c>
      <c r="U170" s="72" t="str">
        <f t="shared" si="45"/>
        <v/>
      </c>
      <c r="W170" s="72" t="str">
        <f t="shared" si="46"/>
        <v/>
      </c>
      <c r="Y170" s="72" t="str">
        <f t="shared" si="47"/>
        <v/>
      </c>
      <c r="AA170" s="72" t="str">
        <f t="shared" si="48"/>
        <v/>
      </c>
      <c r="AC170" s="72" t="str">
        <f t="shared" si="49"/>
        <v/>
      </c>
      <c r="AE170" s="72" t="str">
        <f t="shared" si="50"/>
        <v/>
      </c>
      <c r="AG170" s="72" t="str">
        <f t="shared" si="51"/>
        <v/>
      </c>
      <c r="AI170" s="72" t="str">
        <f t="shared" si="52"/>
        <v/>
      </c>
      <c r="AK170" s="72" t="str">
        <f t="shared" si="53"/>
        <v/>
      </c>
      <c r="AM170" s="72" t="str">
        <f t="shared" si="54"/>
        <v/>
      </c>
      <c r="AO170" s="72" t="str">
        <f t="shared" si="55"/>
        <v/>
      </c>
      <c r="AQ170" s="72" t="str">
        <f t="shared" si="56"/>
        <v/>
      </c>
    </row>
    <row r="171" spans="5:43" x14ac:dyDescent="0.25">
      <c r="E171" s="72" t="str">
        <f t="shared" si="38"/>
        <v/>
      </c>
      <c r="G171" s="72" t="str">
        <f t="shared" si="38"/>
        <v/>
      </c>
      <c r="I171" s="72" t="str">
        <f t="shared" si="39"/>
        <v/>
      </c>
      <c r="K171" s="72" t="str">
        <f t="shared" si="40"/>
        <v/>
      </c>
      <c r="M171" s="72" t="str">
        <f t="shared" si="41"/>
        <v/>
      </c>
      <c r="O171" s="72" t="str">
        <f t="shared" si="42"/>
        <v/>
      </c>
      <c r="Q171" s="72" t="str">
        <f t="shared" si="43"/>
        <v/>
      </c>
      <c r="S171" s="72" t="str">
        <f t="shared" si="44"/>
        <v/>
      </c>
      <c r="U171" s="72" t="str">
        <f t="shared" si="45"/>
        <v/>
      </c>
      <c r="W171" s="72" t="str">
        <f t="shared" si="46"/>
        <v/>
      </c>
      <c r="Y171" s="72" t="str">
        <f t="shared" si="47"/>
        <v/>
      </c>
      <c r="AA171" s="72" t="str">
        <f t="shared" si="48"/>
        <v/>
      </c>
      <c r="AC171" s="72" t="str">
        <f t="shared" si="49"/>
        <v/>
      </c>
      <c r="AE171" s="72" t="str">
        <f t="shared" si="50"/>
        <v/>
      </c>
      <c r="AG171" s="72" t="str">
        <f t="shared" si="51"/>
        <v/>
      </c>
      <c r="AI171" s="72" t="str">
        <f t="shared" si="52"/>
        <v/>
      </c>
      <c r="AK171" s="72" t="str">
        <f t="shared" si="53"/>
        <v/>
      </c>
      <c r="AM171" s="72" t="str">
        <f t="shared" si="54"/>
        <v/>
      </c>
      <c r="AO171" s="72" t="str">
        <f t="shared" si="55"/>
        <v/>
      </c>
      <c r="AQ171" s="72" t="str">
        <f t="shared" si="56"/>
        <v/>
      </c>
    </row>
    <row r="172" spans="5:43" x14ac:dyDescent="0.25">
      <c r="E172" s="72" t="str">
        <f t="shared" si="38"/>
        <v/>
      </c>
      <c r="G172" s="72" t="str">
        <f t="shared" si="38"/>
        <v/>
      </c>
      <c r="I172" s="72" t="str">
        <f t="shared" si="39"/>
        <v/>
      </c>
      <c r="K172" s="72" t="str">
        <f t="shared" si="40"/>
        <v/>
      </c>
      <c r="M172" s="72" t="str">
        <f t="shared" si="41"/>
        <v/>
      </c>
      <c r="O172" s="72" t="str">
        <f t="shared" si="42"/>
        <v/>
      </c>
      <c r="Q172" s="72" t="str">
        <f t="shared" si="43"/>
        <v/>
      </c>
      <c r="S172" s="72" t="str">
        <f t="shared" si="44"/>
        <v/>
      </c>
      <c r="U172" s="72" t="str">
        <f t="shared" si="45"/>
        <v/>
      </c>
      <c r="W172" s="72" t="str">
        <f t="shared" si="46"/>
        <v/>
      </c>
      <c r="Y172" s="72" t="str">
        <f t="shared" si="47"/>
        <v/>
      </c>
      <c r="AA172" s="72" t="str">
        <f t="shared" si="48"/>
        <v/>
      </c>
      <c r="AC172" s="72" t="str">
        <f t="shared" si="49"/>
        <v/>
      </c>
      <c r="AE172" s="72" t="str">
        <f t="shared" si="50"/>
        <v/>
      </c>
      <c r="AG172" s="72" t="str">
        <f t="shared" si="51"/>
        <v/>
      </c>
      <c r="AI172" s="72" t="str">
        <f t="shared" si="52"/>
        <v/>
      </c>
      <c r="AK172" s="72" t="str">
        <f t="shared" si="53"/>
        <v/>
      </c>
      <c r="AM172" s="72" t="str">
        <f t="shared" si="54"/>
        <v/>
      </c>
      <c r="AO172" s="72" t="str">
        <f t="shared" si="55"/>
        <v/>
      </c>
      <c r="AQ172" s="72" t="str">
        <f t="shared" si="56"/>
        <v/>
      </c>
    </row>
    <row r="173" spans="5:43" x14ac:dyDescent="0.25">
      <c r="E173" s="72" t="str">
        <f t="shared" si="38"/>
        <v/>
      </c>
      <c r="G173" s="72" t="str">
        <f t="shared" si="38"/>
        <v/>
      </c>
      <c r="I173" s="72" t="str">
        <f t="shared" si="39"/>
        <v/>
      </c>
      <c r="K173" s="72" t="str">
        <f t="shared" si="40"/>
        <v/>
      </c>
      <c r="M173" s="72" t="str">
        <f t="shared" si="41"/>
        <v/>
      </c>
      <c r="O173" s="72" t="str">
        <f t="shared" si="42"/>
        <v/>
      </c>
      <c r="Q173" s="72" t="str">
        <f t="shared" si="43"/>
        <v/>
      </c>
      <c r="S173" s="72" t="str">
        <f t="shared" si="44"/>
        <v/>
      </c>
      <c r="U173" s="72" t="str">
        <f t="shared" si="45"/>
        <v/>
      </c>
      <c r="W173" s="72" t="str">
        <f t="shared" si="46"/>
        <v/>
      </c>
      <c r="Y173" s="72" t="str">
        <f t="shared" si="47"/>
        <v/>
      </c>
      <c r="AA173" s="72" t="str">
        <f t="shared" si="48"/>
        <v/>
      </c>
      <c r="AC173" s="72" t="str">
        <f t="shared" si="49"/>
        <v/>
      </c>
      <c r="AE173" s="72" t="str">
        <f t="shared" si="50"/>
        <v/>
      </c>
      <c r="AG173" s="72" t="str">
        <f t="shared" si="51"/>
        <v/>
      </c>
      <c r="AI173" s="72" t="str">
        <f t="shared" si="52"/>
        <v/>
      </c>
      <c r="AK173" s="72" t="str">
        <f t="shared" si="53"/>
        <v/>
      </c>
      <c r="AM173" s="72" t="str">
        <f t="shared" si="54"/>
        <v/>
      </c>
      <c r="AO173" s="72" t="str">
        <f t="shared" si="55"/>
        <v/>
      </c>
      <c r="AQ173" s="72" t="str">
        <f t="shared" si="56"/>
        <v/>
      </c>
    </row>
    <row r="174" spans="5:43" x14ac:dyDescent="0.25">
      <c r="E174" s="72" t="str">
        <f t="shared" si="38"/>
        <v/>
      </c>
      <c r="G174" s="72" t="str">
        <f t="shared" si="38"/>
        <v/>
      </c>
      <c r="I174" s="72" t="str">
        <f t="shared" si="39"/>
        <v/>
      </c>
      <c r="K174" s="72" t="str">
        <f t="shared" si="40"/>
        <v/>
      </c>
      <c r="M174" s="72" t="str">
        <f t="shared" si="41"/>
        <v/>
      </c>
      <c r="O174" s="72" t="str">
        <f t="shared" si="42"/>
        <v/>
      </c>
      <c r="Q174" s="72" t="str">
        <f t="shared" si="43"/>
        <v/>
      </c>
      <c r="S174" s="72" t="str">
        <f t="shared" si="44"/>
        <v/>
      </c>
      <c r="U174" s="72" t="str">
        <f t="shared" si="45"/>
        <v/>
      </c>
      <c r="W174" s="72" t="str">
        <f t="shared" si="46"/>
        <v/>
      </c>
      <c r="Y174" s="72" t="str">
        <f t="shared" si="47"/>
        <v/>
      </c>
      <c r="AA174" s="72" t="str">
        <f t="shared" si="48"/>
        <v/>
      </c>
      <c r="AC174" s="72" t="str">
        <f t="shared" si="49"/>
        <v/>
      </c>
      <c r="AE174" s="72" t="str">
        <f t="shared" si="50"/>
        <v/>
      </c>
      <c r="AG174" s="72" t="str">
        <f t="shared" si="51"/>
        <v/>
      </c>
      <c r="AI174" s="72" t="str">
        <f t="shared" si="52"/>
        <v/>
      </c>
      <c r="AK174" s="72" t="str">
        <f t="shared" si="53"/>
        <v/>
      </c>
      <c r="AM174" s="72" t="str">
        <f t="shared" si="54"/>
        <v/>
      </c>
      <c r="AO174" s="72" t="str">
        <f t="shared" si="55"/>
        <v/>
      </c>
      <c r="AQ174" s="72" t="str">
        <f t="shared" si="56"/>
        <v/>
      </c>
    </row>
    <row r="175" spans="5:43" x14ac:dyDescent="0.25">
      <c r="E175" s="72" t="str">
        <f t="shared" si="38"/>
        <v/>
      </c>
      <c r="G175" s="72" t="str">
        <f t="shared" si="38"/>
        <v/>
      </c>
      <c r="I175" s="72" t="str">
        <f t="shared" si="39"/>
        <v/>
      </c>
      <c r="K175" s="72" t="str">
        <f t="shared" si="40"/>
        <v/>
      </c>
      <c r="M175" s="72" t="str">
        <f t="shared" si="41"/>
        <v/>
      </c>
      <c r="O175" s="72" t="str">
        <f t="shared" si="42"/>
        <v/>
      </c>
      <c r="Q175" s="72" t="str">
        <f t="shared" si="43"/>
        <v/>
      </c>
      <c r="S175" s="72" t="str">
        <f t="shared" si="44"/>
        <v/>
      </c>
      <c r="U175" s="72" t="str">
        <f t="shared" si="45"/>
        <v/>
      </c>
      <c r="W175" s="72" t="str">
        <f t="shared" si="46"/>
        <v/>
      </c>
      <c r="Y175" s="72" t="str">
        <f t="shared" si="47"/>
        <v/>
      </c>
      <c r="AA175" s="72" t="str">
        <f t="shared" si="48"/>
        <v/>
      </c>
      <c r="AC175" s="72" t="str">
        <f t="shared" si="49"/>
        <v/>
      </c>
      <c r="AE175" s="72" t="str">
        <f t="shared" si="50"/>
        <v/>
      </c>
      <c r="AG175" s="72" t="str">
        <f t="shared" si="51"/>
        <v/>
      </c>
      <c r="AI175" s="72" t="str">
        <f t="shared" si="52"/>
        <v/>
      </c>
      <c r="AK175" s="72" t="str">
        <f t="shared" si="53"/>
        <v/>
      </c>
      <c r="AM175" s="72" t="str">
        <f t="shared" si="54"/>
        <v/>
      </c>
      <c r="AO175" s="72" t="str">
        <f t="shared" si="55"/>
        <v/>
      </c>
      <c r="AQ175" s="72" t="str">
        <f t="shared" si="56"/>
        <v/>
      </c>
    </row>
    <row r="176" spans="5:43" x14ac:dyDescent="0.25">
      <c r="E176" s="72" t="str">
        <f t="shared" si="38"/>
        <v/>
      </c>
      <c r="G176" s="72" t="str">
        <f t="shared" si="38"/>
        <v/>
      </c>
      <c r="I176" s="72" t="str">
        <f t="shared" si="39"/>
        <v/>
      </c>
      <c r="K176" s="72" t="str">
        <f t="shared" si="40"/>
        <v/>
      </c>
      <c r="M176" s="72" t="str">
        <f t="shared" si="41"/>
        <v/>
      </c>
      <c r="O176" s="72" t="str">
        <f t="shared" si="42"/>
        <v/>
      </c>
      <c r="Q176" s="72" t="str">
        <f t="shared" si="43"/>
        <v/>
      </c>
      <c r="S176" s="72" t="str">
        <f t="shared" si="44"/>
        <v/>
      </c>
      <c r="U176" s="72" t="str">
        <f t="shared" si="45"/>
        <v/>
      </c>
      <c r="W176" s="72" t="str">
        <f t="shared" si="46"/>
        <v/>
      </c>
      <c r="Y176" s="72" t="str">
        <f t="shared" si="47"/>
        <v/>
      </c>
      <c r="AA176" s="72" t="str">
        <f t="shared" si="48"/>
        <v/>
      </c>
      <c r="AC176" s="72" t="str">
        <f t="shared" si="49"/>
        <v/>
      </c>
      <c r="AE176" s="72" t="str">
        <f t="shared" si="50"/>
        <v/>
      </c>
      <c r="AG176" s="72" t="str">
        <f t="shared" si="51"/>
        <v/>
      </c>
      <c r="AI176" s="72" t="str">
        <f t="shared" si="52"/>
        <v/>
      </c>
      <c r="AK176" s="72" t="str">
        <f t="shared" si="53"/>
        <v/>
      </c>
      <c r="AM176" s="72" t="str">
        <f t="shared" si="54"/>
        <v/>
      </c>
      <c r="AO176" s="72" t="str">
        <f t="shared" si="55"/>
        <v/>
      </c>
      <c r="AQ176" s="72" t="str">
        <f t="shared" si="56"/>
        <v/>
      </c>
    </row>
    <row r="177" spans="5:43" x14ac:dyDescent="0.25">
      <c r="E177" s="72" t="str">
        <f t="shared" si="38"/>
        <v/>
      </c>
      <c r="G177" s="72" t="str">
        <f t="shared" si="38"/>
        <v/>
      </c>
      <c r="I177" s="72" t="str">
        <f t="shared" si="39"/>
        <v/>
      </c>
      <c r="K177" s="72" t="str">
        <f t="shared" si="40"/>
        <v/>
      </c>
      <c r="M177" s="72" t="str">
        <f t="shared" si="41"/>
        <v/>
      </c>
      <c r="O177" s="72" t="str">
        <f t="shared" si="42"/>
        <v/>
      </c>
      <c r="Q177" s="72" t="str">
        <f t="shared" si="43"/>
        <v/>
      </c>
      <c r="S177" s="72" t="str">
        <f t="shared" si="44"/>
        <v/>
      </c>
      <c r="U177" s="72" t="str">
        <f t="shared" si="45"/>
        <v/>
      </c>
      <c r="W177" s="72" t="str">
        <f t="shared" si="46"/>
        <v/>
      </c>
      <c r="Y177" s="72" t="str">
        <f t="shared" si="47"/>
        <v/>
      </c>
      <c r="AA177" s="72" t="str">
        <f t="shared" si="48"/>
        <v/>
      </c>
      <c r="AC177" s="72" t="str">
        <f t="shared" si="49"/>
        <v/>
      </c>
      <c r="AE177" s="72" t="str">
        <f t="shared" si="50"/>
        <v/>
      </c>
      <c r="AG177" s="72" t="str">
        <f t="shared" si="51"/>
        <v/>
      </c>
      <c r="AI177" s="72" t="str">
        <f t="shared" si="52"/>
        <v/>
      </c>
      <c r="AK177" s="72" t="str">
        <f t="shared" si="53"/>
        <v/>
      </c>
      <c r="AM177" s="72" t="str">
        <f t="shared" si="54"/>
        <v/>
      </c>
      <c r="AO177" s="72" t="str">
        <f t="shared" si="55"/>
        <v/>
      </c>
      <c r="AQ177" s="72" t="str">
        <f t="shared" si="56"/>
        <v/>
      </c>
    </row>
    <row r="178" spans="5:43" x14ac:dyDescent="0.25">
      <c r="E178" s="72" t="str">
        <f t="shared" si="38"/>
        <v/>
      </c>
      <c r="G178" s="72" t="str">
        <f t="shared" si="38"/>
        <v/>
      </c>
      <c r="I178" s="72" t="str">
        <f t="shared" si="39"/>
        <v/>
      </c>
      <c r="K178" s="72" t="str">
        <f t="shared" si="40"/>
        <v/>
      </c>
      <c r="M178" s="72" t="str">
        <f t="shared" si="41"/>
        <v/>
      </c>
      <c r="O178" s="72" t="str">
        <f t="shared" si="42"/>
        <v/>
      </c>
      <c r="Q178" s="72" t="str">
        <f t="shared" si="43"/>
        <v/>
      </c>
      <c r="S178" s="72" t="str">
        <f t="shared" si="44"/>
        <v/>
      </c>
      <c r="U178" s="72" t="str">
        <f t="shared" si="45"/>
        <v/>
      </c>
      <c r="W178" s="72" t="str">
        <f t="shared" si="46"/>
        <v/>
      </c>
      <c r="Y178" s="72" t="str">
        <f t="shared" si="47"/>
        <v/>
      </c>
      <c r="AA178" s="72" t="str">
        <f t="shared" si="48"/>
        <v/>
      </c>
      <c r="AC178" s="72" t="str">
        <f t="shared" si="49"/>
        <v/>
      </c>
      <c r="AE178" s="72" t="str">
        <f t="shared" si="50"/>
        <v/>
      </c>
      <c r="AG178" s="72" t="str">
        <f t="shared" si="51"/>
        <v/>
      </c>
      <c r="AI178" s="72" t="str">
        <f t="shared" si="52"/>
        <v/>
      </c>
      <c r="AK178" s="72" t="str">
        <f t="shared" si="53"/>
        <v/>
      </c>
      <c r="AM178" s="72" t="str">
        <f t="shared" si="54"/>
        <v/>
      </c>
      <c r="AO178" s="72" t="str">
        <f t="shared" si="55"/>
        <v/>
      </c>
      <c r="AQ178" s="72" t="str">
        <f t="shared" si="56"/>
        <v/>
      </c>
    </row>
    <row r="179" spans="5:43" x14ac:dyDescent="0.25">
      <c r="E179" s="72" t="str">
        <f t="shared" si="38"/>
        <v/>
      </c>
      <c r="G179" s="72" t="str">
        <f t="shared" si="38"/>
        <v/>
      </c>
      <c r="I179" s="72" t="str">
        <f t="shared" si="39"/>
        <v/>
      </c>
      <c r="K179" s="72" t="str">
        <f t="shared" si="40"/>
        <v/>
      </c>
      <c r="M179" s="72" t="str">
        <f t="shared" si="41"/>
        <v/>
      </c>
      <c r="O179" s="72" t="str">
        <f t="shared" si="42"/>
        <v/>
      </c>
      <c r="Q179" s="72" t="str">
        <f t="shared" si="43"/>
        <v/>
      </c>
      <c r="S179" s="72" t="str">
        <f t="shared" si="44"/>
        <v/>
      </c>
      <c r="U179" s="72" t="str">
        <f t="shared" si="45"/>
        <v/>
      </c>
      <c r="W179" s="72" t="str">
        <f t="shared" si="46"/>
        <v/>
      </c>
      <c r="Y179" s="72" t="str">
        <f t="shared" si="47"/>
        <v/>
      </c>
      <c r="AA179" s="72" t="str">
        <f t="shared" si="48"/>
        <v/>
      </c>
      <c r="AC179" s="72" t="str">
        <f t="shared" si="49"/>
        <v/>
      </c>
      <c r="AE179" s="72" t="str">
        <f t="shared" si="50"/>
        <v/>
      </c>
      <c r="AG179" s="72" t="str">
        <f t="shared" si="51"/>
        <v/>
      </c>
      <c r="AI179" s="72" t="str">
        <f t="shared" si="52"/>
        <v/>
      </c>
      <c r="AK179" s="72" t="str">
        <f t="shared" si="53"/>
        <v/>
      </c>
      <c r="AM179" s="72" t="str">
        <f t="shared" si="54"/>
        <v/>
      </c>
      <c r="AO179" s="72" t="str">
        <f t="shared" si="55"/>
        <v/>
      </c>
      <c r="AQ179" s="72" t="str">
        <f t="shared" si="56"/>
        <v/>
      </c>
    </row>
    <row r="180" spans="5:43" x14ac:dyDescent="0.25">
      <c r="E180" s="72" t="str">
        <f t="shared" si="38"/>
        <v/>
      </c>
      <c r="G180" s="72" t="str">
        <f t="shared" si="38"/>
        <v/>
      </c>
      <c r="I180" s="72" t="str">
        <f t="shared" si="39"/>
        <v/>
      </c>
      <c r="K180" s="72" t="str">
        <f t="shared" si="40"/>
        <v/>
      </c>
      <c r="M180" s="72" t="str">
        <f t="shared" si="41"/>
        <v/>
      </c>
      <c r="O180" s="72" t="str">
        <f t="shared" si="42"/>
        <v/>
      </c>
      <c r="Q180" s="72" t="str">
        <f t="shared" si="43"/>
        <v/>
      </c>
      <c r="S180" s="72" t="str">
        <f t="shared" si="44"/>
        <v/>
      </c>
      <c r="U180" s="72" t="str">
        <f t="shared" si="45"/>
        <v/>
      </c>
      <c r="W180" s="72" t="str">
        <f t="shared" si="46"/>
        <v/>
      </c>
      <c r="Y180" s="72" t="str">
        <f t="shared" si="47"/>
        <v/>
      </c>
      <c r="AA180" s="72" t="str">
        <f t="shared" si="48"/>
        <v/>
      </c>
      <c r="AC180" s="72" t="str">
        <f t="shared" si="49"/>
        <v/>
      </c>
      <c r="AE180" s="72" t="str">
        <f t="shared" si="50"/>
        <v/>
      </c>
      <c r="AG180" s="72" t="str">
        <f t="shared" si="51"/>
        <v/>
      </c>
      <c r="AI180" s="72" t="str">
        <f t="shared" si="52"/>
        <v/>
      </c>
      <c r="AK180" s="72" t="str">
        <f t="shared" si="53"/>
        <v/>
      </c>
      <c r="AM180" s="72" t="str">
        <f t="shared" si="54"/>
        <v/>
      </c>
      <c r="AO180" s="72" t="str">
        <f t="shared" si="55"/>
        <v/>
      </c>
      <c r="AQ180" s="72" t="str">
        <f t="shared" si="56"/>
        <v/>
      </c>
    </row>
    <row r="181" spans="5:43" x14ac:dyDescent="0.25">
      <c r="E181" s="72" t="str">
        <f t="shared" si="38"/>
        <v/>
      </c>
      <c r="G181" s="72" t="str">
        <f t="shared" si="38"/>
        <v/>
      </c>
      <c r="I181" s="72" t="str">
        <f t="shared" si="39"/>
        <v/>
      </c>
      <c r="K181" s="72" t="str">
        <f t="shared" si="40"/>
        <v/>
      </c>
      <c r="M181" s="72" t="str">
        <f t="shared" si="41"/>
        <v/>
      </c>
      <c r="O181" s="72" t="str">
        <f t="shared" si="42"/>
        <v/>
      </c>
      <c r="Q181" s="72" t="str">
        <f t="shared" si="43"/>
        <v/>
      </c>
      <c r="S181" s="72" t="str">
        <f t="shared" si="44"/>
        <v/>
      </c>
      <c r="U181" s="72" t="str">
        <f t="shared" si="45"/>
        <v/>
      </c>
      <c r="W181" s="72" t="str">
        <f t="shared" si="46"/>
        <v/>
      </c>
      <c r="Y181" s="72" t="str">
        <f t="shared" si="47"/>
        <v/>
      </c>
      <c r="AA181" s="72" t="str">
        <f t="shared" si="48"/>
        <v/>
      </c>
      <c r="AC181" s="72" t="str">
        <f t="shared" si="49"/>
        <v/>
      </c>
      <c r="AE181" s="72" t="str">
        <f t="shared" si="50"/>
        <v/>
      </c>
      <c r="AG181" s="72" t="str">
        <f t="shared" si="51"/>
        <v/>
      </c>
      <c r="AI181" s="72" t="str">
        <f t="shared" si="52"/>
        <v/>
      </c>
      <c r="AK181" s="72" t="str">
        <f t="shared" si="53"/>
        <v/>
      </c>
      <c r="AM181" s="72" t="str">
        <f t="shared" si="54"/>
        <v/>
      </c>
      <c r="AO181" s="72" t="str">
        <f t="shared" si="55"/>
        <v/>
      </c>
      <c r="AQ181" s="72" t="str">
        <f t="shared" si="56"/>
        <v/>
      </c>
    </row>
    <row r="182" spans="5:43" x14ac:dyDescent="0.25">
      <c r="E182" s="72" t="str">
        <f t="shared" si="38"/>
        <v/>
      </c>
      <c r="G182" s="72" t="str">
        <f t="shared" si="38"/>
        <v/>
      </c>
      <c r="I182" s="72" t="str">
        <f t="shared" si="39"/>
        <v/>
      </c>
      <c r="K182" s="72" t="str">
        <f t="shared" si="40"/>
        <v/>
      </c>
      <c r="M182" s="72" t="str">
        <f t="shared" si="41"/>
        <v/>
      </c>
      <c r="O182" s="72" t="str">
        <f t="shared" si="42"/>
        <v/>
      </c>
      <c r="Q182" s="72" t="str">
        <f t="shared" si="43"/>
        <v/>
      </c>
      <c r="S182" s="72" t="str">
        <f t="shared" si="44"/>
        <v/>
      </c>
      <c r="U182" s="72" t="str">
        <f t="shared" si="45"/>
        <v/>
      </c>
      <c r="W182" s="72" t="str">
        <f t="shared" si="46"/>
        <v/>
      </c>
      <c r="Y182" s="72" t="str">
        <f t="shared" si="47"/>
        <v/>
      </c>
      <c r="AA182" s="72" t="str">
        <f t="shared" si="48"/>
        <v/>
      </c>
      <c r="AC182" s="72" t="str">
        <f t="shared" si="49"/>
        <v/>
      </c>
      <c r="AE182" s="72" t="str">
        <f t="shared" si="50"/>
        <v/>
      </c>
      <c r="AG182" s="72" t="str">
        <f t="shared" si="51"/>
        <v/>
      </c>
      <c r="AI182" s="72" t="str">
        <f t="shared" si="52"/>
        <v/>
      </c>
      <c r="AK182" s="72" t="str">
        <f t="shared" si="53"/>
        <v/>
      </c>
      <c r="AM182" s="72" t="str">
        <f t="shared" si="54"/>
        <v/>
      </c>
      <c r="AO182" s="72" t="str">
        <f t="shared" si="55"/>
        <v/>
      </c>
      <c r="AQ182" s="72" t="str">
        <f t="shared" si="56"/>
        <v/>
      </c>
    </row>
    <row r="183" spans="5:43" x14ac:dyDescent="0.25">
      <c r="E183" s="72" t="str">
        <f t="shared" si="38"/>
        <v/>
      </c>
      <c r="G183" s="72" t="str">
        <f t="shared" si="38"/>
        <v/>
      </c>
      <c r="I183" s="72" t="str">
        <f t="shared" si="39"/>
        <v/>
      </c>
      <c r="K183" s="72" t="str">
        <f t="shared" si="40"/>
        <v/>
      </c>
      <c r="M183" s="72" t="str">
        <f t="shared" si="41"/>
        <v/>
      </c>
      <c r="O183" s="72" t="str">
        <f t="shared" si="42"/>
        <v/>
      </c>
      <c r="Q183" s="72" t="str">
        <f t="shared" si="43"/>
        <v/>
      </c>
      <c r="S183" s="72" t="str">
        <f t="shared" si="44"/>
        <v/>
      </c>
      <c r="U183" s="72" t="str">
        <f t="shared" si="45"/>
        <v/>
      </c>
      <c r="W183" s="72" t="str">
        <f t="shared" si="46"/>
        <v/>
      </c>
      <c r="Y183" s="72" t="str">
        <f t="shared" si="47"/>
        <v/>
      </c>
      <c r="AA183" s="72" t="str">
        <f t="shared" si="48"/>
        <v/>
      </c>
      <c r="AC183" s="72" t="str">
        <f t="shared" si="49"/>
        <v/>
      </c>
      <c r="AE183" s="72" t="str">
        <f t="shared" si="50"/>
        <v/>
      </c>
      <c r="AG183" s="72" t="str">
        <f t="shared" si="51"/>
        <v/>
      </c>
      <c r="AI183" s="72" t="str">
        <f t="shared" si="52"/>
        <v/>
      </c>
      <c r="AK183" s="72" t="str">
        <f t="shared" si="53"/>
        <v/>
      </c>
      <c r="AM183" s="72" t="str">
        <f t="shared" si="54"/>
        <v/>
      </c>
      <c r="AO183" s="72" t="str">
        <f t="shared" si="55"/>
        <v/>
      </c>
      <c r="AQ183" s="72" t="str">
        <f t="shared" si="56"/>
        <v/>
      </c>
    </row>
    <row r="184" spans="5:43" x14ac:dyDescent="0.25">
      <c r="E184" s="72" t="str">
        <f t="shared" si="38"/>
        <v/>
      </c>
      <c r="G184" s="72" t="str">
        <f t="shared" si="38"/>
        <v/>
      </c>
      <c r="I184" s="72" t="str">
        <f t="shared" si="39"/>
        <v/>
      </c>
      <c r="K184" s="72" t="str">
        <f t="shared" si="40"/>
        <v/>
      </c>
      <c r="M184" s="72" t="str">
        <f t="shared" si="41"/>
        <v/>
      </c>
      <c r="O184" s="72" t="str">
        <f t="shared" si="42"/>
        <v/>
      </c>
      <c r="Q184" s="72" t="str">
        <f t="shared" si="43"/>
        <v/>
      </c>
      <c r="S184" s="72" t="str">
        <f t="shared" si="44"/>
        <v/>
      </c>
      <c r="U184" s="72" t="str">
        <f t="shared" si="45"/>
        <v/>
      </c>
      <c r="W184" s="72" t="str">
        <f t="shared" si="46"/>
        <v/>
      </c>
      <c r="Y184" s="72" t="str">
        <f t="shared" si="47"/>
        <v/>
      </c>
      <c r="AA184" s="72" t="str">
        <f t="shared" si="48"/>
        <v/>
      </c>
      <c r="AC184" s="72" t="str">
        <f t="shared" si="49"/>
        <v/>
      </c>
      <c r="AE184" s="72" t="str">
        <f t="shared" si="50"/>
        <v/>
      </c>
      <c r="AG184" s="72" t="str">
        <f t="shared" si="51"/>
        <v/>
      </c>
      <c r="AI184" s="72" t="str">
        <f t="shared" si="52"/>
        <v/>
      </c>
      <c r="AK184" s="72" t="str">
        <f t="shared" si="53"/>
        <v/>
      </c>
      <c r="AM184" s="72" t="str">
        <f t="shared" si="54"/>
        <v/>
      </c>
      <c r="AO184" s="72" t="str">
        <f t="shared" si="55"/>
        <v/>
      </c>
      <c r="AQ184" s="72" t="str">
        <f t="shared" si="56"/>
        <v/>
      </c>
    </row>
    <row r="185" spans="5:43" x14ac:dyDescent="0.25">
      <c r="E185" s="72" t="str">
        <f t="shared" si="38"/>
        <v/>
      </c>
      <c r="G185" s="72" t="str">
        <f t="shared" si="38"/>
        <v/>
      </c>
      <c r="I185" s="72" t="str">
        <f t="shared" si="39"/>
        <v/>
      </c>
      <c r="K185" s="72" t="str">
        <f t="shared" si="40"/>
        <v/>
      </c>
      <c r="M185" s="72" t="str">
        <f t="shared" si="41"/>
        <v/>
      </c>
      <c r="O185" s="72" t="str">
        <f t="shared" si="42"/>
        <v/>
      </c>
      <c r="Q185" s="72" t="str">
        <f t="shared" si="43"/>
        <v/>
      </c>
      <c r="S185" s="72" t="str">
        <f t="shared" si="44"/>
        <v/>
      </c>
      <c r="U185" s="72" t="str">
        <f t="shared" si="45"/>
        <v/>
      </c>
      <c r="W185" s="72" t="str">
        <f t="shared" si="46"/>
        <v/>
      </c>
      <c r="Y185" s="72" t="str">
        <f t="shared" si="47"/>
        <v/>
      </c>
      <c r="AA185" s="72" t="str">
        <f t="shared" si="48"/>
        <v/>
      </c>
      <c r="AC185" s="72" t="str">
        <f t="shared" si="49"/>
        <v/>
      </c>
      <c r="AE185" s="72" t="str">
        <f t="shared" si="50"/>
        <v/>
      </c>
      <c r="AG185" s="72" t="str">
        <f t="shared" si="51"/>
        <v/>
      </c>
      <c r="AI185" s="72" t="str">
        <f t="shared" si="52"/>
        <v/>
      </c>
      <c r="AK185" s="72" t="str">
        <f t="shared" si="53"/>
        <v/>
      </c>
      <c r="AM185" s="72" t="str">
        <f t="shared" si="54"/>
        <v/>
      </c>
      <c r="AO185" s="72" t="str">
        <f t="shared" si="55"/>
        <v/>
      </c>
      <c r="AQ185" s="72" t="str">
        <f t="shared" si="56"/>
        <v/>
      </c>
    </row>
    <row r="186" spans="5:43" x14ac:dyDescent="0.25">
      <c r="E186" s="72" t="str">
        <f t="shared" si="38"/>
        <v/>
      </c>
      <c r="G186" s="72" t="str">
        <f t="shared" si="38"/>
        <v/>
      </c>
      <c r="I186" s="72" t="str">
        <f t="shared" si="39"/>
        <v/>
      </c>
      <c r="K186" s="72" t="str">
        <f t="shared" si="40"/>
        <v/>
      </c>
      <c r="M186" s="72" t="str">
        <f t="shared" si="41"/>
        <v/>
      </c>
      <c r="O186" s="72" t="str">
        <f t="shared" si="42"/>
        <v/>
      </c>
      <c r="Q186" s="72" t="str">
        <f t="shared" si="43"/>
        <v/>
      </c>
      <c r="S186" s="72" t="str">
        <f t="shared" si="44"/>
        <v/>
      </c>
      <c r="U186" s="72" t="str">
        <f t="shared" si="45"/>
        <v/>
      </c>
      <c r="W186" s="72" t="str">
        <f t="shared" si="46"/>
        <v/>
      </c>
      <c r="Y186" s="72" t="str">
        <f t="shared" si="47"/>
        <v/>
      </c>
      <c r="AA186" s="72" t="str">
        <f t="shared" si="48"/>
        <v/>
      </c>
      <c r="AC186" s="72" t="str">
        <f t="shared" si="49"/>
        <v/>
      </c>
      <c r="AE186" s="72" t="str">
        <f t="shared" si="50"/>
        <v/>
      </c>
      <c r="AG186" s="72" t="str">
        <f t="shared" si="51"/>
        <v/>
      </c>
      <c r="AI186" s="72" t="str">
        <f t="shared" si="52"/>
        <v/>
      </c>
      <c r="AK186" s="72" t="str">
        <f t="shared" si="53"/>
        <v/>
      </c>
      <c r="AM186" s="72" t="str">
        <f t="shared" si="54"/>
        <v/>
      </c>
      <c r="AO186" s="72" t="str">
        <f t="shared" si="55"/>
        <v/>
      </c>
      <c r="AQ186" s="72" t="str">
        <f t="shared" si="56"/>
        <v/>
      </c>
    </row>
    <row r="187" spans="5:43" x14ac:dyDescent="0.25">
      <c r="E187" s="72" t="str">
        <f t="shared" si="38"/>
        <v/>
      </c>
      <c r="G187" s="72" t="str">
        <f t="shared" si="38"/>
        <v/>
      </c>
      <c r="I187" s="72" t="str">
        <f t="shared" si="39"/>
        <v/>
      </c>
      <c r="K187" s="72" t="str">
        <f t="shared" si="40"/>
        <v/>
      </c>
      <c r="M187" s="72" t="str">
        <f t="shared" si="41"/>
        <v/>
      </c>
      <c r="O187" s="72" t="str">
        <f t="shared" si="42"/>
        <v/>
      </c>
      <c r="Q187" s="72" t="str">
        <f t="shared" si="43"/>
        <v/>
      </c>
      <c r="S187" s="72" t="str">
        <f t="shared" si="44"/>
        <v/>
      </c>
      <c r="U187" s="72" t="str">
        <f t="shared" si="45"/>
        <v/>
      </c>
      <c r="W187" s="72" t="str">
        <f t="shared" si="46"/>
        <v/>
      </c>
      <c r="Y187" s="72" t="str">
        <f t="shared" si="47"/>
        <v/>
      </c>
      <c r="AA187" s="72" t="str">
        <f t="shared" si="48"/>
        <v/>
      </c>
      <c r="AC187" s="72" t="str">
        <f t="shared" si="49"/>
        <v/>
      </c>
      <c r="AE187" s="72" t="str">
        <f t="shared" si="50"/>
        <v/>
      </c>
      <c r="AG187" s="72" t="str">
        <f t="shared" si="51"/>
        <v/>
      </c>
      <c r="AI187" s="72" t="str">
        <f t="shared" si="52"/>
        <v/>
      </c>
      <c r="AK187" s="72" t="str">
        <f t="shared" si="53"/>
        <v/>
      </c>
      <c r="AM187" s="72" t="str">
        <f t="shared" si="54"/>
        <v/>
      </c>
      <c r="AO187" s="72" t="str">
        <f t="shared" si="55"/>
        <v/>
      </c>
      <c r="AQ187" s="72" t="str">
        <f t="shared" si="56"/>
        <v/>
      </c>
    </row>
    <row r="188" spans="5:43" x14ac:dyDescent="0.25">
      <c r="E188" s="72" t="str">
        <f t="shared" si="38"/>
        <v/>
      </c>
      <c r="G188" s="72" t="str">
        <f t="shared" si="38"/>
        <v/>
      </c>
      <c r="I188" s="72" t="str">
        <f t="shared" si="39"/>
        <v/>
      </c>
      <c r="K188" s="72" t="str">
        <f t="shared" si="40"/>
        <v/>
      </c>
      <c r="M188" s="72" t="str">
        <f t="shared" si="41"/>
        <v/>
      </c>
      <c r="O188" s="72" t="str">
        <f t="shared" si="42"/>
        <v/>
      </c>
      <c r="Q188" s="72" t="str">
        <f t="shared" si="43"/>
        <v/>
      </c>
      <c r="S188" s="72" t="str">
        <f t="shared" si="44"/>
        <v/>
      </c>
      <c r="U188" s="72" t="str">
        <f t="shared" si="45"/>
        <v/>
      </c>
      <c r="W188" s="72" t="str">
        <f t="shared" si="46"/>
        <v/>
      </c>
      <c r="Y188" s="72" t="str">
        <f t="shared" si="47"/>
        <v/>
      </c>
      <c r="AA188" s="72" t="str">
        <f t="shared" si="48"/>
        <v/>
      </c>
      <c r="AC188" s="72" t="str">
        <f t="shared" si="49"/>
        <v/>
      </c>
      <c r="AE188" s="72" t="str">
        <f t="shared" si="50"/>
        <v/>
      </c>
      <c r="AG188" s="72" t="str">
        <f t="shared" si="51"/>
        <v/>
      </c>
      <c r="AI188" s="72" t="str">
        <f t="shared" si="52"/>
        <v/>
      </c>
      <c r="AK188" s="72" t="str">
        <f t="shared" si="53"/>
        <v/>
      </c>
      <c r="AM188" s="72" t="str">
        <f t="shared" si="54"/>
        <v/>
      </c>
      <c r="AO188" s="72" t="str">
        <f t="shared" si="55"/>
        <v/>
      </c>
      <c r="AQ188" s="72" t="str">
        <f t="shared" si="56"/>
        <v/>
      </c>
    </row>
    <row r="189" spans="5:43" x14ac:dyDescent="0.25">
      <c r="E189" s="72" t="str">
        <f t="shared" si="38"/>
        <v/>
      </c>
      <c r="G189" s="72" t="str">
        <f t="shared" si="38"/>
        <v/>
      </c>
      <c r="I189" s="72" t="str">
        <f t="shared" si="39"/>
        <v/>
      </c>
      <c r="K189" s="72" t="str">
        <f t="shared" si="40"/>
        <v/>
      </c>
      <c r="M189" s="72" t="str">
        <f t="shared" si="41"/>
        <v/>
      </c>
      <c r="O189" s="72" t="str">
        <f t="shared" si="42"/>
        <v/>
      </c>
      <c r="Q189" s="72" t="str">
        <f t="shared" si="43"/>
        <v/>
      </c>
      <c r="S189" s="72" t="str">
        <f t="shared" si="44"/>
        <v/>
      </c>
      <c r="U189" s="72" t="str">
        <f t="shared" si="45"/>
        <v/>
      </c>
      <c r="W189" s="72" t="str">
        <f t="shared" si="46"/>
        <v/>
      </c>
      <c r="Y189" s="72" t="str">
        <f t="shared" si="47"/>
        <v/>
      </c>
      <c r="AA189" s="72" t="str">
        <f t="shared" si="48"/>
        <v/>
      </c>
      <c r="AC189" s="72" t="str">
        <f t="shared" si="49"/>
        <v/>
      </c>
      <c r="AE189" s="72" t="str">
        <f t="shared" si="50"/>
        <v/>
      </c>
      <c r="AG189" s="72" t="str">
        <f t="shared" si="51"/>
        <v/>
      </c>
      <c r="AI189" s="72" t="str">
        <f t="shared" si="52"/>
        <v/>
      </c>
      <c r="AK189" s="72" t="str">
        <f t="shared" si="53"/>
        <v/>
      </c>
      <c r="AM189" s="72" t="str">
        <f t="shared" si="54"/>
        <v/>
      </c>
      <c r="AO189" s="72" t="str">
        <f t="shared" si="55"/>
        <v/>
      </c>
      <c r="AQ189" s="72" t="str">
        <f t="shared" si="56"/>
        <v/>
      </c>
    </row>
    <row r="190" spans="5:43" x14ac:dyDescent="0.25">
      <c r="E190" s="72" t="str">
        <f t="shared" si="38"/>
        <v/>
      </c>
      <c r="G190" s="72" t="str">
        <f t="shared" si="38"/>
        <v/>
      </c>
      <c r="I190" s="72" t="str">
        <f t="shared" si="39"/>
        <v/>
      </c>
      <c r="K190" s="72" t="str">
        <f t="shared" si="40"/>
        <v/>
      </c>
      <c r="M190" s="72" t="str">
        <f t="shared" si="41"/>
        <v/>
      </c>
      <c r="O190" s="72" t="str">
        <f t="shared" si="42"/>
        <v/>
      </c>
      <c r="Q190" s="72" t="str">
        <f t="shared" si="43"/>
        <v/>
      </c>
      <c r="S190" s="72" t="str">
        <f t="shared" si="44"/>
        <v/>
      </c>
      <c r="U190" s="72" t="str">
        <f t="shared" si="45"/>
        <v/>
      </c>
      <c r="W190" s="72" t="str">
        <f t="shared" si="46"/>
        <v/>
      </c>
      <c r="Y190" s="72" t="str">
        <f t="shared" si="47"/>
        <v/>
      </c>
      <c r="AA190" s="72" t="str">
        <f t="shared" si="48"/>
        <v/>
      </c>
      <c r="AC190" s="72" t="str">
        <f t="shared" si="49"/>
        <v/>
      </c>
      <c r="AE190" s="72" t="str">
        <f t="shared" si="50"/>
        <v/>
      </c>
      <c r="AG190" s="72" t="str">
        <f t="shared" si="51"/>
        <v/>
      </c>
      <c r="AI190" s="72" t="str">
        <f t="shared" si="52"/>
        <v/>
      </c>
      <c r="AK190" s="72" t="str">
        <f t="shared" si="53"/>
        <v/>
      </c>
      <c r="AM190" s="72" t="str">
        <f t="shared" si="54"/>
        <v/>
      </c>
      <c r="AO190" s="72" t="str">
        <f t="shared" si="55"/>
        <v/>
      </c>
      <c r="AQ190" s="72" t="str">
        <f t="shared" si="56"/>
        <v/>
      </c>
    </row>
    <row r="191" spans="5:43" x14ac:dyDescent="0.25">
      <c r="E191" s="72" t="str">
        <f t="shared" si="38"/>
        <v/>
      </c>
      <c r="G191" s="72" t="str">
        <f t="shared" si="38"/>
        <v/>
      </c>
      <c r="I191" s="72" t="str">
        <f t="shared" si="39"/>
        <v/>
      </c>
      <c r="K191" s="72" t="str">
        <f t="shared" si="40"/>
        <v/>
      </c>
      <c r="M191" s="72" t="str">
        <f t="shared" si="41"/>
        <v/>
      </c>
      <c r="O191" s="72" t="str">
        <f t="shared" si="42"/>
        <v/>
      </c>
      <c r="Q191" s="72" t="str">
        <f t="shared" si="43"/>
        <v/>
      </c>
      <c r="S191" s="72" t="str">
        <f t="shared" si="44"/>
        <v/>
      </c>
      <c r="U191" s="72" t="str">
        <f t="shared" si="45"/>
        <v/>
      </c>
      <c r="W191" s="72" t="str">
        <f t="shared" si="46"/>
        <v/>
      </c>
      <c r="Y191" s="72" t="str">
        <f t="shared" si="47"/>
        <v/>
      </c>
      <c r="AA191" s="72" t="str">
        <f t="shared" si="48"/>
        <v/>
      </c>
      <c r="AC191" s="72" t="str">
        <f t="shared" si="49"/>
        <v/>
      </c>
      <c r="AE191" s="72" t="str">
        <f t="shared" si="50"/>
        <v/>
      </c>
      <c r="AG191" s="72" t="str">
        <f t="shared" si="51"/>
        <v/>
      </c>
      <c r="AI191" s="72" t="str">
        <f t="shared" si="52"/>
        <v/>
      </c>
      <c r="AK191" s="72" t="str">
        <f t="shared" si="53"/>
        <v/>
      </c>
      <c r="AM191" s="72" t="str">
        <f t="shared" si="54"/>
        <v/>
      </c>
      <c r="AO191" s="72" t="str">
        <f t="shared" si="55"/>
        <v/>
      </c>
      <c r="AQ191" s="72" t="str">
        <f t="shared" si="56"/>
        <v/>
      </c>
    </row>
    <row r="192" spans="5:43" x14ac:dyDescent="0.25">
      <c r="E192" s="72" t="str">
        <f t="shared" si="38"/>
        <v/>
      </c>
      <c r="G192" s="72" t="str">
        <f t="shared" si="38"/>
        <v/>
      </c>
      <c r="I192" s="72" t="str">
        <f t="shared" si="39"/>
        <v/>
      </c>
      <c r="K192" s="72" t="str">
        <f t="shared" si="40"/>
        <v/>
      </c>
      <c r="M192" s="72" t="str">
        <f t="shared" si="41"/>
        <v/>
      </c>
      <c r="O192" s="72" t="str">
        <f t="shared" si="42"/>
        <v/>
      </c>
      <c r="Q192" s="72" t="str">
        <f t="shared" si="43"/>
        <v/>
      </c>
      <c r="S192" s="72" t="str">
        <f t="shared" si="44"/>
        <v/>
      </c>
      <c r="U192" s="72" t="str">
        <f t="shared" si="45"/>
        <v/>
      </c>
      <c r="W192" s="72" t="str">
        <f t="shared" si="46"/>
        <v/>
      </c>
      <c r="Y192" s="72" t="str">
        <f t="shared" si="47"/>
        <v/>
      </c>
      <c r="AA192" s="72" t="str">
        <f t="shared" si="48"/>
        <v/>
      </c>
      <c r="AC192" s="72" t="str">
        <f t="shared" si="49"/>
        <v/>
      </c>
      <c r="AE192" s="72" t="str">
        <f t="shared" si="50"/>
        <v/>
      </c>
      <c r="AG192" s="72" t="str">
        <f t="shared" si="51"/>
        <v/>
      </c>
      <c r="AI192" s="72" t="str">
        <f t="shared" si="52"/>
        <v/>
      </c>
      <c r="AK192" s="72" t="str">
        <f t="shared" si="53"/>
        <v/>
      </c>
      <c r="AM192" s="72" t="str">
        <f t="shared" si="54"/>
        <v/>
      </c>
      <c r="AO192" s="72" t="str">
        <f t="shared" si="55"/>
        <v/>
      </c>
      <c r="AQ192" s="72" t="str">
        <f t="shared" si="56"/>
        <v/>
      </c>
    </row>
    <row r="193" spans="5:43" x14ac:dyDescent="0.25">
      <c r="E193" s="72" t="str">
        <f t="shared" si="38"/>
        <v/>
      </c>
      <c r="G193" s="72" t="str">
        <f t="shared" si="38"/>
        <v/>
      </c>
      <c r="I193" s="72" t="str">
        <f t="shared" si="39"/>
        <v/>
      </c>
      <c r="K193" s="72" t="str">
        <f t="shared" si="40"/>
        <v/>
      </c>
      <c r="M193" s="72" t="str">
        <f t="shared" si="41"/>
        <v/>
      </c>
      <c r="O193" s="72" t="str">
        <f t="shared" si="42"/>
        <v/>
      </c>
      <c r="Q193" s="72" t="str">
        <f t="shared" si="43"/>
        <v/>
      </c>
      <c r="S193" s="72" t="str">
        <f t="shared" si="44"/>
        <v/>
      </c>
      <c r="U193" s="72" t="str">
        <f t="shared" si="45"/>
        <v/>
      </c>
      <c r="W193" s="72" t="str">
        <f t="shared" si="46"/>
        <v/>
      </c>
      <c r="Y193" s="72" t="str">
        <f t="shared" si="47"/>
        <v/>
      </c>
      <c r="AA193" s="72" t="str">
        <f t="shared" si="48"/>
        <v/>
      </c>
      <c r="AC193" s="72" t="str">
        <f t="shared" si="49"/>
        <v/>
      </c>
      <c r="AE193" s="72" t="str">
        <f t="shared" si="50"/>
        <v/>
      </c>
      <c r="AG193" s="72" t="str">
        <f t="shared" si="51"/>
        <v/>
      </c>
      <c r="AI193" s="72" t="str">
        <f t="shared" si="52"/>
        <v/>
      </c>
      <c r="AK193" s="72" t="str">
        <f t="shared" si="53"/>
        <v/>
      </c>
      <c r="AM193" s="72" t="str">
        <f t="shared" si="54"/>
        <v/>
      </c>
      <c r="AO193" s="72" t="str">
        <f t="shared" si="55"/>
        <v/>
      </c>
      <c r="AQ193" s="72" t="str">
        <f t="shared" si="56"/>
        <v/>
      </c>
    </row>
    <row r="194" spans="5:43" x14ac:dyDescent="0.25">
      <c r="E194" s="72" t="str">
        <f t="shared" si="38"/>
        <v/>
      </c>
      <c r="G194" s="72" t="str">
        <f t="shared" si="38"/>
        <v/>
      </c>
      <c r="I194" s="72" t="str">
        <f t="shared" si="39"/>
        <v/>
      </c>
      <c r="K194" s="72" t="str">
        <f t="shared" si="40"/>
        <v/>
      </c>
      <c r="M194" s="72" t="str">
        <f t="shared" si="41"/>
        <v/>
      </c>
      <c r="O194" s="72" t="str">
        <f t="shared" si="42"/>
        <v/>
      </c>
      <c r="Q194" s="72" t="str">
        <f t="shared" si="43"/>
        <v/>
      </c>
      <c r="S194" s="72" t="str">
        <f t="shared" si="44"/>
        <v/>
      </c>
      <c r="U194" s="72" t="str">
        <f t="shared" si="45"/>
        <v/>
      </c>
      <c r="W194" s="72" t="str">
        <f t="shared" si="46"/>
        <v/>
      </c>
      <c r="Y194" s="72" t="str">
        <f t="shared" si="47"/>
        <v/>
      </c>
      <c r="AA194" s="72" t="str">
        <f t="shared" si="48"/>
        <v/>
      </c>
      <c r="AC194" s="72" t="str">
        <f t="shared" si="49"/>
        <v/>
      </c>
      <c r="AE194" s="72" t="str">
        <f t="shared" si="50"/>
        <v/>
      </c>
      <c r="AG194" s="72" t="str">
        <f t="shared" si="51"/>
        <v/>
      </c>
      <c r="AI194" s="72" t="str">
        <f t="shared" si="52"/>
        <v/>
      </c>
      <c r="AK194" s="72" t="str">
        <f t="shared" si="53"/>
        <v/>
      </c>
      <c r="AM194" s="72" t="str">
        <f t="shared" si="54"/>
        <v/>
      </c>
      <c r="AO194" s="72" t="str">
        <f t="shared" si="55"/>
        <v/>
      </c>
      <c r="AQ194" s="72" t="str">
        <f t="shared" si="56"/>
        <v/>
      </c>
    </row>
    <row r="195" spans="5:43" x14ac:dyDescent="0.25">
      <c r="E195" s="72" t="str">
        <f t="shared" si="38"/>
        <v/>
      </c>
      <c r="G195" s="72" t="str">
        <f t="shared" si="38"/>
        <v/>
      </c>
      <c r="I195" s="72" t="str">
        <f t="shared" si="39"/>
        <v/>
      </c>
      <c r="K195" s="72" t="str">
        <f t="shared" si="40"/>
        <v/>
      </c>
      <c r="M195" s="72" t="str">
        <f t="shared" si="41"/>
        <v/>
      </c>
      <c r="O195" s="72" t="str">
        <f t="shared" si="42"/>
        <v/>
      </c>
      <c r="Q195" s="72" t="str">
        <f t="shared" si="43"/>
        <v/>
      </c>
      <c r="S195" s="72" t="str">
        <f t="shared" si="44"/>
        <v/>
      </c>
      <c r="U195" s="72" t="str">
        <f t="shared" si="45"/>
        <v/>
      </c>
      <c r="W195" s="72" t="str">
        <f t="shared" si="46"/>
        <v/>
      </c>
      <c r="Y195" s="72" t="str">
        <f t="shared" si="47"/>
        <v/>
      </c>
      <c r="AA195" s="72" t="str">
        <f t="shared" si="48"/>
        <v/>
      </c>
      <c r="AC195" s="72" t="str">
        <f t="shared" si="49"/>
        <v/>
      </c>
      <c r="AE195" s="72" t="str">
        <f t="shared" si="50"/>
        <v/>
      </c>
      <c r="AG195" s="72" t="str">
        <f t="shared" si="51"/>
        <v/>
      </c>
      <c r="AI195" s="72" t="str">
        <f t="shared" si="52"/>
        <v/>
      </c>
      <c r="AK195" s="72" t="str">
        <f t="shared" si="53"/>
        <v/>
      </c>
      <c r="AM195" s="72" t="str">
        <f t="shared" si="54"/>
        <v/>
      </c>
      <c r="AO195" s="72" t="str">
        <f t="shared" si="55"/>
        <v/>
      </c>
      <c r="AQ195" s="72" t="str">
        <f t="shared" si="56"/>
        <v/>
      </c>
    </row>
    <row r="196" spans="5:43" x14ac:dyDescent="0.25">
      <c r="E196" s="72" t="str">
        <f t="shared" si="38"/>
        <v/>
      </c>
      <c r="G196" s="72" t="str">
        <f t="shared" si="38"/>
        <v/>
      </c>
      <c r="I196" s="72" t="str">
        <f t="shared" si="39"/>
        <v/>
      </c>
      <c r="K196" s="72" t="str">
        <f t="shared" si="40"/>
        <v/>
      </c>
      <c r="M196" s="72" t="str">
        <f t="shared" si="41"/>
        <v/>
      </c>
      <c r="O196" s="72" t="str">
        <f t="shared" si="42"/>
        <v/>
      </c>
      <c r="Q196" s="72" t="str">
        <f t="shared" si="43"/>
        <v/>
      </c>
      <c r="S196" s="72" t="str">
        <f t="shared" si="44"/>
        <v/>
      </c>
      <c r="U196" s="72" t="str">
        <f t="shared" si="45"/>
        <v/>
      </c>
      <c r="W196" s="72" t="str">
        <f t="shared" si="46"/>
        <v/>
      </c>
      <c r="Y196" s="72" t="str">
        <f t="shared" si="47"/>
        <v/>
      </c>
      <c r="AA196" s="72" t="str">
        <f t="shared" si="48"/>
        <v/>
      </c>
      <c r="AC196" s="72" t="str">
        <f t="shared" si="49"/>
        <v/>
      </c>
      <c r="AE196" s="72" t="str">
        <f t="shared" si="50"/>
        <v/>
      </c>
      <c r="AG196" s="72" t="str">
        <f t="shared" si="51"/>
        <v/>
      </c>
      <c r="AI196" s="72" t="str">
        <f t="shared" si="52"/>
        <v/>
      </c>
      <c r="AK196" s="72" t="str">
        <f t="shared" si="53"/>
        <v/>
      </c>
      <c r="AM196" s="72" t="str">
        <f t="shared" si="54"/>
        <v/>
      </c>
      <c r="AO196" s="72" t="str">
        <f t="shared" si="55"/>
        <v/>
      </c>
      <c r="AQ196" s="72" t="str">
        <f t="shared" si="56"/>
        <v/>
      </c>
    </row>
    <row r="197" spans="5:43" x14ac:dyDescent="0.25">
      <c r="E197" s="72" t="str">
        <f t="shared" si="38"/>
        <v/>
      </c>
      <c r="G197" s="72" t="str">
        <f t="shared" si="38"/>
        <v/>
      </c>
      <c r="I197" s="72" t="str">
        <f t="shared" si="39"/>
        <v/>
      </c>
      <c r="K197" s="72" t="str">
        <f t="shared" si="40"/>
        <v/>
      </c>
      <c r="M197" s="72" t="str">
        <f t="shared" si="41"/>
        <v/>
      </c>
      <c r="O197" s="72" t="str">
        <f t="shared" si="42"/>
        <v/>
      </c>
      <c r="Q197" s="72" t="str">
        <f t="shared" si="43"/>
        <v/>
      </c>
      <c r="S197" s="72" t="str">
        <f t="shared" si="44"/>
        <v/>
      </c>
      <c r="U197" s="72" t="str">
        <f t="shared" si="45"/>
        <v/>
      </c>
      <c r="W197" s="72" t="str">
        <f t="shared" si="46"/>
        <v/>
      </c>
      <c r="Y197" s="72" t="str">
        <f t="shared" si="47"/>
        <v/>
      </c>
      <c r="AA197" s="72" t="str">
        <f t="shared" si="48"/>
        <v/>
      </c>
      <c r="AC197" s="72" t="str">
        <f t="shared" si="49"/>
        <v/>
      </c>
      <c r="AE197" s="72" t="str">
        <f t="shared" si="50"/>
        <v/>
      </c>
      <c r="AG197" s="72" t="str">
        <f t="shared" si="51"/>
        <v/>
      </c>
      <c r="AI197" s="72" t="str">
        <f t="shared" si="52"/>
        <v/>
      </c>
      <c r="AK197" s="72" t="str">
        <f t="shared" si="53"/>
        <v/>
      </c>
      <c r="AM197" s="72" t="str">
        <f t="shared" si="54"/>
        <v/>
      </c>
      <c r="AO197" s="72" t="str">
        <f t="shared" si="55"/>
        <v/>
      </c>
      <c r="AQ197" s="72" t="str">
        <f t="shared" si="56"/>
        <v/>
      </c>
    </row>
    <row r="198" spans="5:43" x14ac:dyDescent="0.25">
      <c r="E198" s="72" t="str">
        <f t="shared" si="38"/>
        <v/>
      </c>
      <c r="G198" s="72" t="str">
        <f t="shared" si="38"/>
        <v/>
      </c>
      <c r="I198" s="72" t="str">
        <f t="shared" si="39"/>
        <v/>
      </c>
      <c r="K198" s="72" t="str">
        <f t="shared" si="40"/>
        <v/>
      </c>
      <c r="M198" s="72" t="str">
        <f t="shared" si="41"/>
        <v/>
      </c>
      <c r="O198" s="72" t="str">
        <f t="shared" si="42"/>
        <v/>
      </c>
      <c r="Q198" s="72" t="str">
        <f t="shared" si="43"/>
        <v/>
      </c>
      <c r="S198" s="72" t="str">
        <f t="shared" si="44"/>
        <v/>
      </c>
      <c r="U198" s="72" t="str">
        <f t="shared" si="45"/>
        <v/>
      </c>
      <c r="W198" s="72" t="str">
        <f t="shared" si="46"/>
        <v/>
      </c>
      <c r="Y198" s="72" t="str">
        <f t="shared" si="47"/>
        <v/>
      </c>
      <c r="AA198" s="72" t="str">
        <f t="shared" si="48"/>
        <v/>
      </c>
      <c r="AC198" s="72" t="str">
        <f t="shared" si="49"/>
        <v/>
      </c>
      <c r="AE198" s="72" t="str">
        <f t="shared" si="50"/>
        <v/>
      </c>
      <c r="AG198" s="72" t="str">
        <f t="shared" si="51"/>
        <v/>
      </c>
      <c r="AI198" s="72" t="str">
        <f t="shared" si="52"/>
        <v/>
      </c>
      <c r="AK198" s="72" t="str">
        <f t="shared" si="53"/>
        <v/>
      </c>
      <c r="AM198" s="72" t="str">
        <f t="shared" si="54"/>
        <v/>
      </c>
      <c r="AO198" s="72" t="str">
        <f t="shared" si="55"/>
        <v/>
      </c>
      <c r="AQ198" s="72" t="str">
        <f t="shared" si="56"/>
        <v/>
      </c>
    </row>
    <row r="199" spans="5:43" x14ac:dyDescent="0.25">
      <c r="E199" s="72" t="str">
        <f t="shared" si="38"/>
        <v/>
      </c>
      <c r="G199" s="72" t="str">
        <f t="shared" si="38"/>
        <v/>
      </c>
      <c r="I199" s="72" t="str">
        <f t="shared" si="39"/>
        <v/>
      </c>
      <c r="K199" s="72" t="str">
        <f t="shared" si="40"/>
        <v/>
      </c>
      <c r="M199" s="72" t="str">
        <f t="shared" si="41"/>
        <v/>
      </c>
      <c r="O199" s="72" t="str">
        <f t="shared" si="42"/>
        <v/>
      </c>
      <c r="Q199" s="72" t="str">
        <f t="shared" si="43"/>
        <v/>
      </c>
      <c r="S199" s="72" t="str">
        <f t="shared" si="44"/>
        <v/>
      </c>
      <c r="U199" s="72" t="str">
        <f t="shared" si="45"/>
        <v/>
      </c>
      <c r="W199" s="72" t="str">
        <f t="shared" si="46"/>
        <v/>
      </c>
      <c r="Y199" s="72" t="str">
        <f t="shared" si="47"/>
        <v/>
      </c>
      <c r="AA199" s="72" t="str">
        <f t="shared" si="48"/>
        <v/>
      </c>
      <c r="AC199" s="72" t="str">
        <f t="shared" si="49"/>
        <v/>
      </c>
      <c r="AE199" s="72" t="str">
        <f t="shared" si="50"/>
        <v/>
      </c>
      <c r="AG199" s="72" t="str">
        <f t="shared" si="51"/>
        <v/>
      </c>
      <c r="AI199" s="72" t="str">
        <f t="shared" si="52"/>
        <v/>
      </c>
      <c r="AK199" s="72" t="str">
        <f t="shared" si="53"/>
        <v/>
      </c>
      <c r="AM199" s="72" t="str">
        <f t="shared" si="54"/>
        <v/>
      </c>
      <c r="AO199" s="72" t="str">
        <f t="shared" si="55"/>
        <v/>
      </c>
      <c r="AQ199" s="72" t="str">
        <f t="shared" si="56"/>
        <v/>
      </c>
    </row>
    <row r="200" spans="5:43" x14ac:dyDescent="0.25">
      <c r="E200" s="72" t="str">
        <f t="shared" si="38"/>
        <v/>
      </c>
      <c r="G200" s="72" t="str">
        <f t="shared" si="38"/>
        <v/>
      </c>
      <c r="I200" s="72" t="str">
        <f t="shared" si="39"/>
        <v/>
      </c>
      <c r="K200" s="72" t="str">
        <f t="shared" si="40"/>
        <v/>
      </c>
      <c r="M200" s="72" t="str">
        <f t="shared" si="41"/>
        <v/>
      </c>
      <c r="O200" s="72" t="str">
        <f t="shared" si="42"/>
        <v/>
      </c>
      <c r="Q200" s="72" t="str">
        <f t="shared" si="43"/>
        <v/>
      </c>
      <c r="S200" s="72" t="str">
        <f t="shared" si="44"/>
        <v/>
      </c>
      <c r="U200" s="72" t="str">
        <f t="shared" si="45"/>
        <v/>
      </c>
      <c r="W200" s="72" t="str">
        <f t="shared" si="46"/>
        <v/>
      </c>
      <c r="Y200" s="72" t="str">
        <f t="shared" si="47"/>
        <v/>
      </c>
      <c r="AA200" s="72" t="str">
        <f t="shared" si="48"/>
        <v/>
      </c>
      <c r="AC200" s="72" t="str">
        <f t="shared" si="49"/>
        <v/>
      </c>
      <c r="AE200" s="72" t="str">
        <f t="shared" si="50"/>
        <v/>
      </c>
      <c r="AG200" s="72" t="str">
        <f t="shared" si="51"/>
        <v/>
      </c>
      <c r="AI200" s="72" t="str">
        <f t="shared" si="52"/>
        <v/>
      </c>
      <c r="AK200" s="72" t="str">
        <f t="shared" si="53"/>
        <v/>
      </c>
      <c r="AM200" s="72" t="str">
        <f t="shared" si="54"/>
        <v/>
      </c>
      <c r="AO200" s="72" t="str">
        <f t="shared" si="55"/>
        <v/>
      </c>
      <c r="AQ200" s="72" t="str">
        <f t="shared" si="56"/>
        <v/>
      </c>
    </row>
    <row r="201" spans="5:43" x14ac:dyDescent="0.25">
      <c r="E201" s="72" t="str">
        <f t="shared" si="38"/>
        <v/>
      </c>
      <c r="G201" s="72" t="str">
        <f t="shared" si="38"/>
        <v/>
      </c>
      <c r="I201" s="72" t="str">
        <f t="shared" si="39"/>
        <v/>
      </c>
      <c r="K201" s="72" t="str">
        <f t="shared" si="40"/>
        <v/>
      </c>
      <c r="M201" s="72" t="str">
        <f t="shared" si="41"/>
        <v/>
      </c>
      <c r="O201" s="72" t="str">
        <f t="shared" si="42"/>
        <v/>
      </c>
      <c r="Q201" s="72" t="str">
        <f t="shared" si="43"/>
        <v/>
      </c>
      <c r="S201" s="72" t="str">
        <f t="shared" si="44"/>
        <v/>
      </c>
      <c r="U201" s="72" t="str">
        <f t="shared" si="45"/>
        <v/>
      </c>
      <c r="W201" s="72" t="str">
        <f t="shared" si="46"/>
        <v/>
      </c>
      <c r="Y201" s="72" t="str">
        <f t="shared" si="47"/>
        <v/>
      </c>
      <c r="AA201" s="72" t="str">
        <f t="shared" si="48"/>
        <v/>
      </c>
      <c r="AC201" s="72" t="str">
        <f t="shared" si="49"/>
        <v/>
      </c>
      <c r="AE201" s="72" t="str">
        <f t="shared" si="50"/>
        <v/>
      </c>
      <c r="AG201" s="72" t="str">
        <f t="shared" si="51"/>
        <v/>
      </c>
      <c r="AI201" s="72" t="str">
        <f t="shared" si="52"/>
        <v/>
      </c>
      <c r="AK201" s="72" t="str">
        <f t="shared" si="53"/>
        <v/>
      </c>
      <c r="AM201" s="72" t="str">
        <f t="shared" si="54"/>
        <v/>
      </c>
      <c r="AO201" s="72" t="str">
        <f t="shared" si="55"/>
        <v/>
      </c>
      <c r="AQ201" s="72" t="str">
        <f t="shared" si="56"/>
        <v/>
      </c>
    </row>
    <row r="202" spans="5:43" x14ac:dyDescent="0.25">
      <c r="E202" s="72" t="str">
        <f t="shared" si="38"/>
        <v/>
      </c>
      <c r="G202" s="72" t="str">
        <f t="shared" si="38"/>
        <v/>
      </c>
      <c r="I202" s="72" t="str">
        <f t="shared" si="39"/>
        <v/>
      </c>
      <c r="K202" s="72" t="str">
        <f t="shared" si="40"/>
        <v/>
      </c>
      <c r="M202" s="72" t="str">
        <f t="shared" si="41"/>
        <v/>
      </c>
      <c r="O202" s="72" t="str">
        <f t="shared" si="42"/>
        <v/>
      </c>
      <c r="Q202" s="72" t="str">
        <f t="shared" si="43"/>
        <v/>
      </c>
      <c r="S202" s="72" t="str">
        <f t="shared" si="44"/>
        <v/>
      </c>
      <c r="U202" s="72" t="str">
        <f t="shared" si="45"/>
        <v/>
      </c>
      <c r="W202" s="72" t="str">
        <f t="shared" si="46"/>
        <v/>
      </c>
      <c r="Y202" s="72" t="str">
        <f t="shared" si="47"/>
        <v/>
      </c>
      <c r="AA202" s="72" t="str">
        <f t="shared" si="48"/>
        <v/>
      </c>
      <c r="AC202" s="72" t="str">
        <f t="shared" si="49"/>
        <v/>
      </c>
      <c r="AE202" s="72" t="str">
        <f t="shared" si="50"/>
        <v/>
      </c>
      <c r="AG202" s="72" t="str">
        <f t="shared" si="51"/>
        <v/>
      </c>
      <c r="AI202" s="72" t="str">
        <f t="shared" si="52"/>
        <v/>
      </c>
      <c r="AK202" s="72" t="str">
        <f t="shared" si="53"/>
        <v/>
      </c>
      <c r="AM202" s="72" t="str">
        <f t="shared" si="54"/>
        <v/>
      </c>
      <c r="AO202" s="72" t="str">
        <f t="shared" si="55"/>
        <v/>
      </c>
      <c r="AQ202" s="72" t="str">
        <f t="shared" si="56"/>
        <v/>
      </c>
    </row>
    <row r="203" spans="5:43" x14ac:dyDescent="0.25">
      <c r="E203" s="72" t="str">
        <f t="shared" si="38"/>
        <v/>
      </c>
      <c r="G203" s="72" t="str">
        <f t="shared" si="38"/>
        <v/>
      </c>
      <c r="I203" s="72" t="str">
        <f t="shared" si="39"/>
        <v/>
      </c>
      <c r="K203" s="72" t="str">
        <f t="shared" si="40"/>
        <v/>
      </c>
      <c r="M203" s="72" t="str">
        <f t="shared" si="41"/>
        <v/>
      </c>
      <c r="O203" s="72" t="str">
        <f t="shared" si="42"/>
        <v/>
      </c>
      <c r="Q203" s="72" t="str">
        <f t="shared" si="43"/>
        <v/>
      </c>
      <c r="S203" s="72" t="str">
        <f t="shared" si="44"/>
        <v/>
      </c>
      <c r="U203" s="72" t="str">
        <f t="shared" si="45"/>
        <v/>
      </c>
      <c r="W203" s="72" t="str">
        <f t="shared" si="46"/>
        <v/>
      </c>
      <c r="Y203" s="72" t="str">
        <f t="shared" si="47"/>
        <v/>
      </c>
      <c r="AA203" s="72" t="str">
        <f t="shared" si="48"/>
        <v/>
      </c>
      <c r="AC203" s="72" t="str">
        <f t="shared" si="49"/>
        <v/>
      </c>
      <c r="AE203" s="72" t="str">
        <f t="shared" si="50"/>
        <v/>
      </c>
      <c r="AG203" s="72" t="str">
        <f t="shared" si="51"/>
        <v/>
      </c>
      <c r="AI203" s="72" t="str">
        <f t="shared" si="52"/>
        <v/>
      </c>
      <c r="AK203" s="72" t="str">
        <f t="shared" si="53"/>
        <v/>
      </c>
      <c r="AM203" s="72" t="str">
        <f t="shared" si="54"/>
        <v/>
      </c>
      <c r="AO203" s="72" t="str">
        <f t="shared" si="55"/>
        <v/>
      </c>
      <c r="AQ203" s="72" t="str">
        <f t="shared" si="56"/>
        <v/>
      </c>
    </row>
    <row r="204" spans="5:43" x14ac:dyDescent="0.25">
      <c r="E204" s="72" t="str">
        <f t="shared" si="38"/>
        <v/>
      </c>
      <c r="G204" s="72" t="str">
        <f t="shared" si="38"/>
        <v/>
      </c>
      <c r="I204" s="72" t="str">
        <f t="shared" si="39"/>
        <v/>
      </c>
      <c r="K204" s="72" t="str">
        <f t="shared" si="40"/>
        <v/>
      </c>
      <c r="M204" s="72" t="str">
        <f t="shared" si="41"/>
        <v/>
      </c>
      <c r="O204" s="72" t="str">
        <f t="shared" si="42"/>
        <v/>
      </c>
      <c r="Q204" s="72" t="str">
        <f t="shared" si="43"/>
        <v/>
      </c>
      <c r="S204" s="72" t="str">
        <f t="shared" si="44"/>
        <v/>
      </c>
      <c r="U204" s="72" t="str">
        <f t="shared" si="45"/>
        <v/>
      </c>
      <c r="W204" s="72" t="str">
        <f t="shared" si="46"/>
        <v/>
      </c>
      <c r="Y204" s="72" t="str">
        <f t="shared" si="47"/>
        <v/>
      </c>
      <c r="AA204" s="72" t="str">
        <f t="shared" si="48"/>
        <v/>
      </c>
      <c r="AC204" s="72" t="str">
        <f t="shared" si="49"/>
        <v/>
      </c>
      <c r="AE204" s="72" t="str">
        <f t="shared" si="50"/>
        <v/>
      </c>
      <c r="AG204" s="72" t="str">
        <f t="shared" si="51"/>
        <v/>
      </c>
      <c r="AI204" s="72" t="str">
        <f t="shared" si="52"/>
        <v/>
      </c>
      <c r="AK204" s="72" t="str">
        <f t="shared" si="53"/>
        <v/>
      </c>
      <c r="AM204" s="72" t="str">
        <f t="shared" si="54"/>
        <v/>
      </c>
      <c r="AO204" s="72" t="str">
        <f t="shared" si="55"/>
        <v/>
      </c>
      <c r="AQ204" s="72" t="str">
        <f t="shared" si="56"/>
        <v/>
      </c>
    </row>
    <row r="205" spans="5:43" x14ac:dyDescent="0.25">
      <c r="E205" s="72" t="str">
        <f t="shared" ref="E205:G268" si="57">IF(OR($B205=0,D205=0),"",D205/$B205)</f>
        <v/>
      </c>
      <c r="G205" s="72" t="str">
        <f t="shared" si="57"/>
        <v/>
      </c>
      <c r="I205" s="72" t="str">
        <f t="shared" ref="I205:I268" si="58">IF(OR($B205=0,H205=0),"",H205/$B205)</f>
        <v/>
      </c>
      <c r="K205" s="72" t="str">
        <f t="shared" ref="K205:K268" si="59">IF(OR($B205=0,J205=0),"",J205/$B205)</f>
        <v/>
      </c>
      <c r="M205" s="72" t="str">
        <f t="shared" ref="M205:M268" si="60">IF(OR($B205=0,L205=0),"",L205/$B205)</f>
        <v/>
      </c>
      <c r="O205" s="72" t="str">
        <f t="shared" ref="O205:O268" si="61">IF(OR($B205=0,N205=0),"",N205/$B205)</f>
        <v/>
      </c>
      <c r="Q205" s="72" t="str">
        <f t="shared" ref="Q205:Q268" si="62">IF(OR($B205=0,P205=0),"",P205/$B205)</f>
        <v/>
      </c>
      <c r="S205" s="72" t="str">
        <f t="shared" ref="S205:S268" si="63">IF(OR($B205=0,R205=0),"",R205/$B205)</f>
        <v/>
      </c>
      <c r="U205" s="72" t="str">
        <f t="shared" ref="U205:U268" si="64">IF(OR($B205=0,T205=0),"",T205/$B205)</f>
        <v/>
      </c>
      <c r="W205" s="72" t="str">
        <f t="shared" ref="W205:W268" si="65">IF(OR($B205=0,V205=0),"",V205/$B205)</f>
        <v/>
      </c>
      <c r="Y205" s="72" t="str">
        <f t="shared" ref="Y205:Y268" si="66">IF(OR($B205=0,X205=0),"",X205/$B205)</f>
        <v/>
      </c>
      <c r="AA205" s="72" t="str">
        <f t="shared" ref="AA205:AA268" si="67">IF(OR($B205=0,Z205=0),"",Z205/$B205)</f>
        <v/>
      </c>
      <c r="AC205" s="72" t="str">
        <f t="shared" ref="AC205:AC268" si="68">IF(OR($B205=0,AB205=0),"",AB205/$B205)</f>
        <v/>
      </c>
      <c r="AE205" s="72" t="str">
        <f t="shared" ref="AE205:AE268" si="69">IF(OR($B205=0,AD205=0),"",AD205/$B205)</f>
        <v/>
      </c>
      <c r="AG205" s="72" t="str">
        <f t="shared" ref="AG205:AG268" si="70">IF(OR($B205=0,AF205=0),"",AF205/$B205)</f>
        <v/>
      </c>
      <c r="AI205" s="72" t="str">
        <f t="shared" ref="AI205:AI268" si="71">IF(OR($B205=0,AH205=0),"",AH205/$B205)</f>
        <v/>
      </c>
      <c r="AK205" s="72" t="str">
        <f t="shared" ref="AK205:AK268" si="72">IF(OR($B205=0,AJ205=0),"",AJ205/$B205)</f>
        <v/>
      </c>
      <c r="AM205" s="72" t="str">
        <f t="shared" ref="AM205:AM268" si="73">IF(OR($B205=0,AL205=0),"",AL205/$B205)</f>
        <v/>
      </c>
      <c r="AO205" s="72" t="str">
        <f t="shared" ref="AO205:AO268" si="74">IF(OR($B205=0,AN205=0),"",AN205/$B205)</f>
        <v/>
      </c>
      <c r="AQ205" s="72" t="str">
        <f t="shared" ref="AQ205:AQ268" si="75">IF(OR($B205=0,AP205=0),"",AP205/$B205)</f>
        <v/>
      </c>
    </row>
    <row r="206" spans="5:43" x14ac:dyDescent="0.25">
      <c r="E206" s="72" t="str">
        <f t="shared" si="57"/>
        <v/>
      </c>
      <c r="G206" s="72" t="str">
        <f t="shared" si="57"/>
        <v/>
      </c>
      <c r="I206" s="72" t="str">
        <f t="shared" si="58"/>
        <v/>
      </c>
      <c r="K206" s="72" t="str">
        <f t="shared" si="59"/>
        <v/>
      </c>
      <c r="M206" s="72" t="str">
        <f t="shared" si="60"/>
        <v/>
      </c>
      <c r="O206" s="72" t="str">
        <f t="shared" si="61"/>
        <v/>
      </c>
      <c r="Q206" s="72" t="str">
        <f t="shared" si="62"/>
        <v/>
      </c>
      <c r="S206" s="72" t="str">
        <f t="shared" si="63"/>
        <v/>
      </c>
      <c r="U206" s="72" t="str">
        <f t="shared" si="64"/>
        <v/>
      </c>
      <c r="W206" s="72" t="str">
        <f t="shared" si="65"/>
        <v/>
      </c>
      <c r="Y206" s="72" t="str">
        <f t="shared" si="66"/>
        <v/>
      </c>
      <c r="AA206" s="72" t="str">
        <f t="shared" si="67"/>
        <v/>
      </c>
      <c r="AC206" s="72" t="str">
        <f t="shared" si="68"/>
        <v/>
      </c>
      <c r="AE206" s="72" t="str">
        <f t="shared" si="69"/>
        <v/>
      </c>
      <c r="AG206" s="72" t="str">
        <f t="shared" si="70"/>
        <v/>
      </c>
      <c r="AI206" s="72" t="str">
        <f t="shared" si="71"/>
        <v/>
      </c>
      <c r="AK206" s="72" t="str">
        <f t="shared" si="72"/>
        <v/>
      </c>
      <c r="AM206" s="72" t="str">
        <f t="shared" si="73"/>
        <v/>
      </c>
      <c r="AO206" s="72" t="str">
        <f t="shared" si="74"/>
        <v/>
      </c>
      <c r="AQ206" s="72" t="str">
        <f t="shared" si="75"/>
        <v/>
      </c>
    </row>
    <row r="207" spans="5:43" x14ac:dyDescent="0.25">
      <c r="E207" s="72" t="str">
        <f t="shared" si="57"/>
        <v/>
      </c>
      <c r="G207" s="72" t="str">
        <f t="shared" si="57"/>
        <v/>
      </c>
      <c r="I207" s="72" t="str">
        <f t="shared" si="58"/>
        <v/>
      </c>
      <c r="K207" s="72" t="str">
        <f t="shared" si="59"/>
        <v/>
      </c>
      <c r="M207" s="72" t="str">
        <f t="shared" si="60"/>
        <v/>
      </c>
      <c r="O207" s="72" t="str">
        <f t="shared" si="61"/>
        <v/>
      </c>
      <c r="Q207" s="72" t="str">
        <f t="shared" si="62"/>
        <v/>
      </c>
      <c r="S207" s="72" t="str">
        <f t="shared" si="63"/>
        <v/>
      </c>
      <c r="U207" s="72" t="str">
        <f t="shared" si="64"/>
        <v/>
      </c>
      <c r="W207" s="72" t="str">
        <f t="shared" si="65"/>
        <v/>
      </c>
      <c r="Y207" s="72" t="str">
        <f t="shared" si="66"/>
        <v/>
      </c>
      <c r="AA207" s="72" t="str">
        <f t="shared" si="67"/>
        <v/>
      </c>
      <c r="AC207" s="72" t="str">
        <f t="shared" si="68"/>
        <v/>
      </c>
      <c r="AE207" s="72" t="str">
        <f t="shared" si="69"/>
        <v/>
      </c>
      <c r="AG207" s="72" t="str">
        <f t="shared" si="70"/>
        <v/>
      </c>
      <c r="AI207" s="72" t="str">
        <f t="shared" si="71"/>
        <v/>
      </c>
      <c r="AK207" s="72" t="str">
        <f t="shared" si="72"/>
        <v/>
      </c>
      <c r="AM207" s="72" t="str">
        <f t="shared" si="73"/>
        <v/>
      </c>
      <c r="AO207" s="72" t="str">
        <f t="shared" si="74"/>
        <v/>
      </c>
      <c r="AQ207" s="72" t="str">
        <f t="shared" si="75"/>
        <v/>
      </c>
    </row>
    <row r="208" spans="5:43" x14ac:dyDescent="0.25">
      <c r="E208" s="72" t="str">
        <f t="shared" si="57"/>
        <v/>
      </c>
      <c r="G208" s="72" t="str">
        <f t="shared" si="57"/>
        <v/>
      </c>
      <c r="I208" s="72" t="str">
        <f t="shared" si="58"/>
        <v/>
      </c>
      <c r="K208" s="72" t="str">
        <f t="shared" si="59"/>
        <v/>
      </c>
      <c r="M208" s="72" t="str">
        <f t="shared" si="60"/>
        <v/>
      </c>
      <c r="O208" s="72" t="str">
        <f t="shared" si="61"/>
        <v/>
      </c>
      <c r="Q208" s="72" t="str">
        <f t="shared" si="62"/>
        <v/>
      </c>
      <c r="S208" s="72" t="str">
        <f t="shared" si="63"/>
        <v/>
      </c>
      <c r="U208" s="72" t="str">
        <f t="shared" si="64"/>
        <v/>
      </c>
      <c r="W208" s="72" t="str">
        <f t="shared" si="65"/>
        <v/>
      </c>
      <c r="Y208" s="72" t="str">
        <f t="shared" si="66"/>
        <v/>
      </c>
      <c r="AA208" s="72" t="str">
        <f t="shared" si="67"/>
        <v/>
      </c>
      <c r="AC208" s="72" t="str">
        <f t="shared" si="68"/>
        <v/>
      </c>
      <c r="AE208" s="72" t="str">
        <f t="shared" si="69"/>
        <v/>
      </c>
      <c r="AG208" s="72" t="str">
        <f t="shared" si="70"/>
        <v/>
      </c>
      <c r="AI208" s="72" t="str">
        <f t="shared" si="71"/>
        <v/>
      </c>
      <c r="AK208" s="72" t="str">
        <f t="shared" si="72"/>
        <v/>
      </c>
      <c r="AM208" s="72" t="str">
        <f t="shared" si="73"/>
        <v/>
      </c>
      <c r="AO208" s="72" t="str">
        <f t="shared" si="74"/>
        <v/>
      </c>
      <c r="AQ208" s="72" t="str">
        <f t="shared" si="75"/>
        <v/>
      </c>
    </row>
    <row r="209" spans="5:43" x14ac:dyDescent="0.25">
      <c r="E209" s="72" t="str">
        <f t="shared" si="57"/>
        <v/>
      </c>
      <c r="G209" s="72" t="str">
        <f t="shared" si="57"/>
        <v/>
      </c>
      <c r="I209" s="72" t="str">
        <f t="shared" si="58"/>
        <v/>
      </c>
      <c r="K209" s="72" t="str">
        <f t="shared" si="59"/>
        <v/>
      </c>
      <c r="M209" s="72" t="str">
        <f t="shared" si="60"/>
        <v/>
      </c>
      <c r="O209" s="72" t="str">
        <f t="shared" si="61"/>
        <v/>
      </c>
      <c r="Q209" s="72" t="str">
        <f t="shared" si="62"/>
        <v/>
      </c>
      <c r="S209" s="72" t="str">
        <f t="shared" si="63"/>
        <v/>
      </c>
      <c r="U209" s="72" t="str">
        <f t="shared" si="64"/>
        <v/>
      </c>
      <c r="W209" s="72" t="str">
        <f t="shared" si="65"/>
        <v/>
      </c>
      <c r="Y209" s="72" t="str">
        <f t="shared" si="66"/>
        <v/>
      </c>
      <c r="AA209" s="72" t="str">
        <f t="shared" si="67"/>
        <v/>
      </c>
      <c r="AC209" s="72" t="str">
        <f t="shared" si="68"/>
        <v/>
      </c>
      <c r="AE209" s="72" t="str">
        <f t="shared" si="69"/>
        <v/>
      </c>
      <c r="AG209" s="72" t="str">
        <f t="shared" si="70"/>
        <v/>
      </c>
      <c r="AI209" s="72" t="str">
        <f t="shared" si="71"/>
        <v/>
      </c>
      <c r="AK209" s="72" t="str">
        <f t="shared" si="72"/>
        <v/>
      </c>
      <c r="AM209" s="72" t="str">
        <f t="shared" si="73"/>
        <v/>
      </c>
      <c r="AO209" s="72" t="str">
        <f t="shared" si="74"/>
        <v/>
      </c>
      <c r="AQ209" s="72" t="str">
        <f t="shared" si="75"/>
        <v/>
      </c>
    </row>
    <row r="210" spans="5:43" x14ac:dyDescent="0.25">
      <c r="E210" s="72" t="str">
        <f t="shared" si="57"/>
        <v/>
      </c>
      <c r="G210" s="72" t="str">
        <f t="shared" si="57"/>
        <v/>
      </c>
      <c r="I210" s="72" t="str">
        <f t="shared" si="58"/>
        <v/>
      </c>
      <c r="K210" s="72" t="str">
        <f t="shared" si="59"/>
        <v/>
      </c>
      <c r="M210" s="72" t="str">
        <f t="shared" si="60"/>
        <v/>
      </c>
      <c r="O210" s="72" t="str">
        <f t="shared" si="61"/>
        <v/>
      </c>
      <c r="Q210" s="72" t="str">
        <f t="shared" si="62"/>
        <v/>
      </c>
      <c r="S210" s="72" t="str">
        <f t="shared" si="63"/>
        <v/>
      </c>
      <c r="U210" s="72" t="str">
        <f t="shared" si="64"/>
        <v/>
      </c>
      <c r="W210" s="72" t="str">
        <f t="shared" si="65"/>
        <v/>
      </c>
      <c r="Y210" s="72" t="str">
        <f t="shared" si="66"/>
        <v/>
      </c>
      <c r="AA210" s="72" t="str">
        <f t="shared" si="67"/>
        <v/>
      </c>
      <c r="AC210" s="72" t="str">
        <f t="shared" si="68"/>
        <v/>
      </c>
      <c r="AE210" s="72" t="str">
        <f t="shared" si="69"/>
        <v/>
      </c>
      <c r="AG210" s="72" t="str">
        <f t="shared" si="70"/>
        <v/>
      </c>
      <c r="AI210" s="72" t="str">
        <f t="shared" si="71"/>
        <v/>
      </c>
      <c r="AK210" s="72" t="str">
        <f t="shared" si="72"/>
        <v/>
      </c>
      <c r="AM210" s="72" t="str">
        <f t="shared" si="73"/>
        <v/>
      </c>
      <c r="AO210" s="72" t="str">
        <f t="shared" si="74"/>
        <v/>
      </c>
      <c r="AQ210" s="72" t="str">
        <f t="shared" si="75"/>
        <v/>
      </c>
    </row>
    <row r="211" spans="5:43" x14ac:dyDescent="0.25">
      <c r="E211" s="72" t="str">
        <f t="shared" si="57"/>
        <v/>
      </c>
      <c r="G211" s="72" t="str">
        <f t="shared" si="57"/>
        <v/>
      </c>
      <c r="I211" s="72" t="str">
        <f t="shared" si="58"/>
        <v/>
      </c>
      <c r="K211" s="72" t="str">
        <f t="shared" si="59"/>
        <v/>
      </c>
      <c r="M211" s="72" t="str">
        <f t="shared" si="60"/>
        <v/>
      </c>
      <c r="O211" s="72" t="str">
        <f t="shared" si="61"/>
        <v/>
      </c>
      <c r="Q211" s="72" t="str">
        <f t="shared" si="62"/>
        <v/>
      </c>
      <c r="S211" s="72" t="str">
        <f t="shared" si="63"/>
        <v/>
      </c>
      <c r="U211" s="72" t="str">
        <f t="shared" si="64"/>
        <v/>
      </c>
      <c r="W211" s="72" t="str">
        <f t="shared" si="65"/>
        <v/>
      </c>
      <c r="Y211" s="72" t="str">
        <f t="shared" si="66"/>
        <v/>
      </c>
      <c r="AA211" s="72" t="str">
        <f t="shared" si="67"/>
        <v/>
      </c>
      <c r="AC211" s="72" t="str">
        <f t="shared" si="68"/>
        <v/>
      </c>
      <c r="AE211" s="72" t="str">
        <f t="shared" si="69"/>
        <v/>
      </c>
      <c r="AG211" s="72" t="str">
        <f t="shared" si="70"/>
        <v/>
      </c>
      <c r="AI211" s="72" t="str">
        <f t="shared" si="71"/>
        <v/>
      </c>
      <c r="AK211" s="72" t="str">
        <f t="shared" si="72"/>
        <v/>
      </c>
      <c r="AM211" s="72" t="str">
        <f t="shared" si="73"/>
        <v/>
      </c>
      <c r="AO211" s="72" t="str">
        <f t="shared" si="74"/>
        <v/>
      </c>
      <c r="AQ211" s="72" t="str">
        <f t="shared" si="75"/>
        <v/>
      </c>
    </row>
    <row r="212" spans="5:43" x14ac:dyDescent="0.25">
      <c r="E212" s="72" t="str">
        <f t="shared" si="57"/>
        <v/>
      </c>
      <c r="G212" s="72" t="str">
        <f t="shared" si="57"/>
        <v/>
      </c>
      <c r="I212" s="72" t="str">
        <f t="shared" si="58"/>
        <v/>
      </c>
      <c r="K212" s="72" t="str">
        <f t="shared" si="59"/>
        <v/>
      </c>
      <c r="M212" s="72" t="str">
        <f t="shared" si="60"/>
        <v/>
      </c>
      <c r="O212" s="72" t="str">
        <f t="shared" si="61"/>
        <v/>
      </c>
      <c r="Q212" s="72" t="str">
        <f t="shared" si="62"/>
        <v/>
      </c>
      <c r="S212" s="72" t="str">
        <f t="shared" si="63"/>
        <v/>
      </c>
      <c r="U212" s="72" t="str">
        <f t="shared" si="64"/>
        <v/>
      </c>
      <c r="W212" s="72" t="str">
        <f t="shared" si="65"/>
        <v/>
      </c>
      <c r="Y212" s="72" t="str">
        <f t="shared" si="66"/>
        <v/>
      </c>
      <c r="AA212" s="72" t="str">
        <f t="shared" si="67"/>
        <v/>
      </c>
      <c r="AC212" s="72" t="str">
        <f t="shared" si="68"/>
        <v/>
      </c>
      <c r="AE212" s="72" t="str">
        <f t="shared" si="69"/>
        <v/>
      </c>
      <c r="AG212" s="72" t="str">
        <f t="shared" si="70"/>
        <v/>
      </c>
      <c r="AI212" s="72" t="str">
        <f t="shared" si="71"/>
        <v/>
      </c>
      <c r="AK212" s="72" t="str">
        <f t="shared" si="72"/>
        <v/>
      </c>
      <c r="AM212" s="72" t="str">
        <f t="shared" si="73"/>
        <v/>
      </c>
      <c r="AO212" s="72" t="str">
        <f t="shared" si="74"/>
        <v/>
      </c>
      <c r="AQ212" s="72" t="str">
        <f t="shared" si="75"/>
        <v/>
      </c>
    </row>
    <row r="213" spans="5:43" x14ac:dyDescent="0.25">
      <c r="E213" s="72" t="str">
        <f t="shared" si="57"/>
        <v/>
      </c>
      <c r="G213" s="72" t="str">
        <f t="shared" si="57"/>
        <v/>
      </c>
      <c r="I213" s="72" t="str">
        <f t="shared" si="58"/>
        <v/>
      </c>
      <c r="K213" s="72" t="str">
        <f t="shared" si="59"/>
        <v/>
      </c>
      <c r="M213" s="72" t="str">
        <f t="shared" si="60"/>
        <v/>
      </c>
      <c r="O213" s="72" t="str">
        <f t="shared" si="61"/>
        <v/>
      </c>
      <c r="Q213" s="72" t="str">
        <f t="shared" si="62"/>
        <v/>
      </c>
      <c r="S213" s="72" t="str">
        <f t="shared" si="63"/>
        <v/>
      </c>
      <c r="U213" s="72" t="str">
        <f t="shared" si="64"/>
        <v/>
      </c>
      <c r="W213" s="72" t="str">
        <f t="shared" si="65"/>
        <v/>
      </c>
      <c r="Y213" s="72" t="str">
        <f t="shared" si="66"/>
        <v/>
      </c>
      <c r="AA213" s="72" t="str">
        <f t="shared" si="67"/>
        <v/>
      </c>
      <c r="AC213" s="72" t="str">
        <f t="shared" si="68"/>
        <v/>
      </c>
      <c r="AE213" s="72" t="str">
        <f t="shared" si="69"/>
        <v/>
      </c>
      <c r="AG213" s="72" t="str">
        <f t="shared" si="70"/>
        <v/>
      </c>
      <c r="AI213" s="72" t="str">
        <f t="shared" si="71"/>
        <v/>
      </c>
      <c r="AK213" s="72" t="str">
        <f t="shared" si="72"/>
        <v/>
      </c>
      <c r="AM213" s="72" t="str">
        <f t="shared" si="73"/>
        <v/>
      </c>
      <c r="AO213" s="72" t="str">
        <f t="shared" si="74"/>
        <v/>
      </c>
      <c r="AQ213" s="72" t="str">
        <f t="shared" si="75"/>
        <v/>
      </c>
    </row>
    <row r="214" spans="5:43" x14ac:dyDescent="0.25">
      <c r="E214" s="72" t="str">
        <f t="shared" si="57"/>
        <v/>
      </c>
      <c r="G214" s="72" t="str">
        <f t="shared" si="57"/>
        <v/>
      </c>
      <c r="I214" s="72" t="str">
        <f t="shared" si="58"/>
        <v/>
      </c>
      <c r="K214" s="72" t="str">
        <f t="shared" si="59"/>
        <v/>
      </c>
      <c r="M214" s="72" t="str">
        <f t="shared" si="60"/>
        <v/>
      </c>
      <c r="O214" s="72" t="str">
        <f t="shared" si="61"/>
        <v/>
      </c>
      <c r="Q214" s="72" t="str">
        <f t="shared" si="62"/>
        <v/>
      </c>
      <c r="S214" s="72" t="str">
        <f t="shared" si="63"/>
        <v/>
      </c>
      <c r="U214" s="72" t="str">
        <f t="shared" si="64"/>
        <v/>
      </c>
      <c r="W214" s="72" t="str">
        <f t="shared" si="65"/>
        <v/>
      </c>
      <c r="Y214" s="72" t="str">
        <f t="shared" si="66"/>
        <v/>
      </c>
      <c r="AA214" s="72" t="str">
        <f t="shared" si="67"/>
        <v/>
      </c>
      <c r="AC214" s="72" t="str">
        <f t="shared" si="68"/>
        <v/>
      </c>
      <c r="AE214" s="72" t="str">
        <f t="shared" si="69"/>
        <v/>
      </c>
      <c r="AG214" s="72" t="str">
        <f t="shared" si="70"/>
        <v/>
      </c>
      <c r="AI214" s="72" t="str">
        <f t="shared" si="71"/>
        <v/>
      </c>
      <c r="AK214" s="72" t="str">
        <f t="shared" si="72"/>
        <v/>
      </c>
      <c r="AM214" s="72" t="str">
        <f t="shared" si="73"/>
        <v/>
      </c>
      <c r="AO214" s="72" t="str">
        <f t="shared" si="74"/>
        <v/>
      </c>
      <c r="AQ214" s="72" t="str">
        <f t="shared" si="75"/>
        <v/>
      </c>
    </row>
    <row r="215" spans="5:43" x14ac:dyDescent="0.25">
      <c r="E215" s="72" t="str">
        <f t="shared" si="57"/>
        <v/>
      </c>
      <c r="G215" s="72" t="str">
        <f t="shared" si="57"/>
        <v/>
      </c>
      <c r="I215" s="72" t="str">
        <f t="shared" si="58"/>
        <v/>
      </c>
      <c r="K215" s="72" t="str">
        <f t="shared" si="59"/>
        <v/>
      </c>
      <c r="M215" s="72" t="str">
        <f t="shared" si="60"/>
        <v/>
      </c>
      <c r="O215" s="72" t="str">
        <f t="shared" si="61"/>
        <v/>
      </c>
      <c r="Q215" s="72" t="str">
        <f t="shared" si="62"/>
        <v/>
      </c>
      <c r="S215" s="72" t="str">
        <f t="shared" si="63"/>
        <v/>
      </c>
      <c r="U215" s="72" t="str">
        <f t="shared" si="64"/>
        <v/>
      </c>
      <c r="W215" s="72" t="str">
        <f t="shared" si="65"/>
        <v/>
      </c>
      <c r="Y215" s="72" t="str">
        <f t="shared" si="66"/>
        <v/>
      </c>
      <c r="AA215" s="72" t="str">
        <f t="shared" si="67"/>
        <v/>
      </c>
      <c r="AC215" s="72" t="str">
        <f t="shared" si="68"/>
        <v/>
      </c>
      <c r="AE215" s="72" t="str">
        <f t="shared" si="69"/>
        <v/>
      </c>
      <c r="AG215" s="72" t="str">
        <f t="shared" si="70"/>
        <v/>
      </c>
      <c r="AI215" s="72" t="str">
        <f t="shared" si="71"/>
        <v/>
      </c>
      <c r="AK215" s="72" t="str">
        <f t="shared" si="72"/>
        <v/>
      </c>
      <c r="AM215" s="72" t="str">
        <f t="shared" si="73"/>
        <v/>
      </c>
      <c r="AO215" s="72" t="str">
        <f t="shared" si="74"/>
        <v/>
      </c>
      <c r="AQ215" s="72" t="str">
        <f t="shared" si="75"/>
        <v/>
      </c>
    </row>
    <row r="216" spans="5:43" x14ac:dyDescent="0.25">
      <c r="E216" s="72" t="str">
        <f t="shared" si="57"/>
        <v/>
      </c>
      <c r="G216" s="72" t="str">
        <f t="shared" si="57"/>
        <v/>
      </c>
      <c r="I216" s="72" t="str">
        <f t="shared" si="58"/>
        <v/>
      </c>
      <c r="K216" s="72" t="str">
        <f t="shared" si="59"/>
        <v/>
      </c>
      <c r="M216" s="72" t="str">
        <f t="shared" si="60"/>
        <v/>
      </c>
      <c r="O216" s="72" t="str">
        <f t="shared" si="61"/>
        <v/>
      </c>
      <c r="Q216" s="72" t="str">
        <f t="shared" si="62"/>
        <v/>
      </c>
      <c r="S216" s="72" t="str">
        <f t="shared" si="63"/>
        <v/>
      </c>
      <c r="U216" s="72" t="str">
        <f t="shared" si="64"/>
        <v/>
      </c>
      <c r="W216" s="72" t="str">
        <f t="shared" si="65"/>
        <v/>
      </c>
      <c r="Y216" s="72" t="str">
        <f t="shared" si="66"/>
        <v/>
      </c>
      <c r="AA216" s="72" t="str">
        <f t="shared" si="67"/>
        <v/>
      </c>
      <c r="AC216" s="72" t="str">
        <f t="shared" si="68"/>
        <v/>
      </c>
      <c r="AE216" s="72" t="str">
        <f t="shared" si="69"/>
        <v/>
      </c>
      <c r="AG216" s="72" t="str">
        <f t="shared" si="70"/>
        <v/>
      </c>
      <c r="AI216" s="72" t="str">
        <f t="shared" si="71"/>
        <v/>
      </c>
      <c r="AK216" s="72" t="str">
        <f t="shared" si="72"/>
        <v/>
      </c>
      <c r="AM216" s="72" t="str">
        <f t="shared" si="73"/>
        <v/>
      </c>
      <c r="AO216" s="72" t="str">
        <f t="shared" si="74"/>
        <v/>
      </c>
      <c r="AQ216" s="72" t="str">
        <f t="shared" si="75"/>
        <v/>
      </c>
    </row>
    <row r="217" spans="5:43" x14ac:dyDescent="0.25">
      <c r="E217" s="72" t="str">
        <f t="shared" si="57"/>
        <v/>
      </c>
      <c r="G217" s="72" t="str">
        <f t="shared" si="57"/>
        <v/>
      </c>
      <c r="I217" s="72" t="str">
        <f t="shared" si="58"/>
        <v/>
      </c>
      <c r="K217" s="72" t="str">
        <f t="shared" si="59"/>
        <v/>
      </c>
      <c r="M217" s="72" t="str">
        <f t="shared" si="60"/>
        <v/>
      </c>
      <c r="O217" s="72" t="str">
        <f t="shared" si="61"/>
        <v/>
      </c>
      <c r="Q217" s="72" t="str">
        <f t="shared" si="62"/>
        <v/>
      </c>
      <c r="S217" s="72" t="str">
        <f t="shared" si="63"/>
        <v/>
      </c>
      <c r="U217" s="72" t="str">
        <f t="shared" si="64"/>
        <v/>
      </c>
      <c r="W217" s="72" t="str">
        <f t="shared" si="65"/>
        <v/>
      </c>
      <c r="Y217" s="72" t="str">
        <f t="shared" si="66"/>
        <v/>
      </c>
      <c r="AA217" s="72" t="str">
        <f t="shared" si="67"/>
        <v/>
      </c>
      <c r="AC217" s="72" t="str">
        <f t="shared" si="68"/>
        <v/>
      </c>
      <c r="AE217" s="72" t="str">
        <f t="shared" si="69"/>
        <v/>
      </c>
      <c r="AG217" s="72" t="str">
        <f t="shared" si="70"/>
        <v/>
      </c>
      <c r="AI217" s="72" t="str">
        <f t="shared" si="71"/>
        <v/>
      </c>
      <c r="AK217" s="72" t="str">
        <f t="shared" si="72"/>
        <v/>
      </c>
      <c r="AM217" s="72" t="str">
        <f t="shared" si="73"/>
        <v/>
      </c>
      <c r="AO217" s="72" t="str">
        <f t="shared" si="74"/>
        <v/>
      </c>
      <c r="AQ217" s="72" t="str">
        <f t="shared" si="75"/>
        <v/>
      </c>
    </row>
    <row r="218" spans="5:43" x14ac:dyDescent="0.25">
      <c r="E218" s="72" t="str">
        <f t="shared" si="57"/>
        <v/>
      </c>
      <c r="G218" s="72" t="str">
        <f t="shared" si="57"/>
        <v/>
      </c>
      <c r="I218" s="72" t="str">
        <f t="shared" si="58"/>
        <v/>
      </c>
      <c r="K218" s="72" t="str">
        <f t="shared" si="59"/>
        <v/>
      </c>
      <c r="M218" s="72" t="str">
        <f t="shared" si="60"/>
        <v/>
      </c>
      <c r="O218" s="72" t="str">
        <f t="shared" si="61"/>
        <v/>
      </c>
      <c r="Q218" s="72" t="str">
        <f t="shared" si="62"/>
        <v/>
      </c>
      <c r="S218" s="72" t="str">
        <f t="shared" si="63"/>
        <v/>
      </c>
      <c r="U218" s="72" t="str">
        <f t="shared" si="64"/>
        <v/>
      </c>
      <c r="W218" s="72" t="str">
        <f t="shared" si="65"/>
        <v/>
      </c>
      <c r="Y218" s="72" t="str">
        <f t="shared" si="66"/>
        <v/>
      </c>
      <c r="AA218" s="72" t="str">
        <f t="shared" si="67"/>
        <v/>
      </c>
      <c r="AC218" s="72" t="str">
        <f t="shared" si="68"/>
        <v/>
      </c>
      <c r="AE218" s="72" t="str">
        <f t="shared" si="69"/>
        <v/>
      </c>
      <c r="AG218" s="72" t="str">
        <f t="shared" si="70"/>
        <v/>
      </c>
      <c r="AI218" s="72" t="str">
        <f t="shared" si="71"/>
        <v/>
      </c>
      <c r="AK218" s="72" t="str">
        <f t="shared" si="72"/>
        <v/>
      </c>
      <c r="AM218" s="72" t="str">
        <f t="shared" si="73"/>
        <v/>
      </c>
      <c r="AO218" s="72" t="str">
        <f t="shared" si="74"/>
        <v/>
      </c>
      <c r="AQ218" s="72" t="str">
        <f t="shared" si="75"/>
        <v/>
      </c>
    </row>
    <row r="219" spans="5:43" x14ac:dyDescent="0.25">
      <c r="E219" s="72" t="str">
        <f t="shared" si="57"/>
        <v/>
      </c>
      <c r="G219" s="72" t="str">
        <f t="shared" si="57"/>
        <v/>
      </c>
      <c r="I219" s="72" t="str">
        <f t="shared" si="58"/>
        <v/>
      </c>
      <c r="K219" s="72" t="str">
        <f t="shared" si="59"/>
        <v/>
      </c>
      <c r="M219" s="72" t="str">
        <f t="shared" si="60"/>
        <v/>
      </c>
      <c r="O219" s="72" t="str">
        <f t="shared" si="61"/>
        <v/>
      </c>
      <c r="Q219" s="72" t="str">
        <f t="shared" si="62"/>
        <v/>
      </c>
      <c r="S219" s="72" t="str">
        <f t="shared" si="63"/>
        <v/>
      </c>
      <c r="U219" s="72" t="str">
        <f t="shared" si="64"/>
        <v/>
      </c>
      <c r="W219" s="72" t="str">
        <f t="shared" si="65"/>
        <v/>
      </c>
      <c r="Y219" s="72" t="str">
        <f t="shared" si="66"/>
        <v/>
      </c>
      <c r="AA219" s="72" t="str">
        <f t="shared" si="67"/>
        <v/>
      </c>
      <c r="AC219" s="72" t="str">
        <f t="shared" si="68"/>
        <v/>
      </c>
      <c r="AE219" s="72" t="str">
        <f t="shared" si="69"/>
        <v/>
      </c>
      <c r="AG219" s="72" t="str">
        <f t="shared" si="70"/>
        <v/>
      </c>
      <c r="AI219" s="72" t="str">
        <f t="shared" si="71"/>
        <v/>
      </c>
      <c r="AK219" s="72" t="str">
        <f t="shared" si="72"/>
        <v/>
      </c>
      <c r="AM219" s="72" t="str">
        <f t="shared" si="73"/>
        <v/>
      </c>
      <c r="AO219" s="72" t="str">
        <f t="shared" si="74"/>
        <v/>
      </c>
      <c r="AQ219" s="72" t="str">
        <f t="shared" si="75"/>
        <v/>
      </c>
    </row>
    <row r="220" spans="5:43" x14ac:dyDescent="0.25">
      <c r="E220" s="72" t="str">
        <f t="shared" si="57"/>
        <v/>
      </c>
      <c r="G220" s="72" t="str">
        <f t="shared" si="57"/>
        <v/>
      </c>
      <c r="I220" s="72" t="str">
        <f t="shared" si="58"/>
        <v/>
      </c>
      <c r="K220" s="72" t="str">
        <f t="shared" si="59"/>
        <v/>
      </c>
      <c r="M220" s="72" t="str">
        <f t="shared" si="60"/>
        <v/>
      </c>
      <c r="O220" s="72" t="str">
        <f t="shared" si="61"/>
        <v/>
      </c>
      <c r="Q220" s="72" t="str">
        <f t="shared" si="62"/>
        <v/>
      </c>
      <c r="S220" s="72" t="str">
        <f t="shared" si="63"/>
        <v/>
      </c>
      <c r="U220" s="72" t="str">
        <f t="shared" si="64"/>
        <v/>
      </c>
      <c r="W220" s="72" t="str">
        <f t="shared" si="65"/>
        <v/>
      </c>
      <c r="Y220" s="72" t="str">
        <f t="shared" si="66"/>
        <v/>
      </c>
      <c r="AA220" s="72" t="str">
        <f t="shared" si="67"/>
        <v/>
      </c>
      <c r="AC220" s="72" t="str">
        <f t="shared" si="68"/>
        <v/>
      </c>
      <c r="AE220" s="72" t="str">
        <f t="shared" si="69"/>
        <v/>
      </c>
      <c r="AG220" s="72" t="str">
        <f t="shared" si="70"/>
        <v/>
      </c>
      <c r="AI220" s="72" t="str">
        <f t="shared" si="71"/>
        <v/>
      </c>
      <c r="AK220" s="72" t="str">
        <f t="shared" si="72"/>
        <v/>
      </c>
      <c r="AM220" s="72" t="str">
        <f t="shared" si="73"/>
        <v/>
      </c>
      <c r="AO220" s="72" t="str">
        <f t="shared" si="74"/>
        <v/>
      </c>
      <c r="AQ220" s="72" t="str">
        <f t="shared" si="75"/>
        <v/>
      </c>
    </row>
    <row r="221" spans="5:43" x14ac:dyDescent="0.25">
      <c r="E221" s="72" t="str">
        <f t="shared" si="57"/>
        <v/>
      </c>
      <c r="G221" s="72" t="str">
        <f t="shared" si="57"/>
        <v/>
      </c>
      <c r="I221" s="72" t="str">
        <f t="shared" si="58"/>
        <v/>
      </c>
      <c r="K221" s="72" t="str">
        <f t="shared" si="59"/>
        <v/>
      </c>
      <c r="M221" s="72" t="str">
        <f t="shared" si="60"/>
        <v/>
      </c>
      <c r="O221" s="72" t="str">
        <f t="shared" si="61"/>
        <v/>
      </c>
      <c r="Q221" s="72" t="str">
        <f t="shared" si="62"/>
        <v/>
      </c>
      <c r="S221" s="72" t="str">
        <f t="shared" si="63"/>
        <v/>
      </c>
      <c r="U221" s="72" t="str">
        <f t="shared" si="64"/>
        <v/>
      </c>
      <c r="W221" s="72" t="str">
        <f t="shared" si="65"/>
        <v/>
      </c>
      <c r="Y221" s="72" t="str">
        <f t="shared" si="66"/>
        <v/>
      </c>
      <c r="AA221" s="72" t="str">
        <f t="shared" si="67"/>
        <v/>
      </c>
      <c r="AC221" s="72" t="str">
        <f t="shared" si="68"/>
        <v/>
      </c>
      <c r="AE221" s="72" t="str">
        <f t="shared" si="69"/>
        <v/>
      </c>
      <c r="AG221" s="72" t="str">
        <f t="shared" si="70"/>
        <v/>
      </c>
      <c r="AI221" s="72" t="str">
        <f t="shared" si="71"/>
        <v/>
      </c>
      <c r="AK221" s="72" t="str">
        <f t="shared" si="72"/>
        <v/>
      </c>
      <c r="AM221" s="72" t="str">
        <f t="shared" si="73"/>
        <v/>
      </c>
      <c r="AO221" s="72" t="str">
        <f t="shared" si="74"/>
        <v/>
      </c>
      <c r="AQ221" s="72" t="str">
        <f t="shared" si="75"/>
        <v/>
      </c>
    </row>
    <row r="222" spans="5:43" x14ac:dyDescent="0.25">
      <c r="E222" s="72" t="str">
        <f t="shared" si="57"/>
        <v/>
      </c>
      <c r="G222" s="72" t="str">
        <f t="shared" si="57"/>
        <v/>
      </c>
      <c r="I222" s="72" t="str">
        <f t="shared" si="58"/>
        <v/>
      </c>
      <c r="K222" s="72" t="str">
        <f t="shared" si="59"/>
        <v/>
      </c>
      <c r="M222" s="72" t="str">
        <f t="shared" si="60"/>
        <v/>
      </c>
      <c r="O222" s="72" t="str">
        <f t="shared" si="61"/>
        <v/>
      </c>
      <c r="Q222" s="72" t="str">
        <f t="shared" si="62"/>
        <v/>
      </c>
      <c r="S222" s="72" t="str">
        <f t="shared" si="63"/>
        <v/>
      </c>
      <c r="U222" s="72" t="str">
        <f t="shared" si="64"/>
        <v/>
      </c>
      <c r="W222" s="72" t="str">
        <f t="shared" si="65"/>
        <v/>
      </c>
      <c r="Y222" s="72" t="str">
        <f t="shared" si="66"/>
        <v/>
      </c>
      <c r="AA222" s="72" t="str">
        <f t="shared" si="67"/>
        <v/>
      </c>
      <c r="AC222" s="72" t="str">
        <f t="shared" si="68"/>
        <v/>
      </c>
      <c r="AE222" s="72" t="str">
        <f t="shared" si="69"/>
        <v/>
      </c>
      <c r="AG222" s="72" t="str">
        <f t="shared" si="70"/>
        <v/>
      </c>
      <c r="AI222" s="72" t="str">
        <f t="shared" si="71"/>
        <v/>
      </c>
      <c r="AK222" s="72" t="str">
        <f t="shared" si="72"/>
        <v/>
      </c>
      <c r="AM222" s="72" t="str">
        <f t="shared" si="73"/>
        <v/>
      </c>
      <c r="AO222" s="72" t="str">
        <f t="shared" si="74"/>
        <v/>
      </c>
      <c r="AQ222" s="72" t="str">
        <f t="shared" si="75"/>
        <v/>
      </c>
    </row>
    <row r="223" spans="5:43" x14ac:dyDescent="0.25">
      <c r="E223" s="72" t="str">
        <f t="shared" si="57"/>
        <v/>
      </c>
      <c r="G223" s="72" t="str">
        <f t="shared" si="57"/>
        <v/>
      </c>
      <c r="I223" s="72" t="str">
        <f t="shared" si="58"/>
        <v/>
      </c>
      <c r="K223" s="72" t="str">
        <f t="shared" si="59"/>
        <v/>
      </c>
      <c r="M223" s="72" t="str">
        <f t="shared" si="60"/>
        <v/>
      </c>
      <c r="O223" s="72" t="str">
        <f t="shared" si="61"/>
        <v/>
      </c>
      <c r="Q223" s="72" t="str">
        <f t="shared" si="62"/>
        <v/>
      </c>
      <c r="S223" s="72" t="str">
        <f t="shared" si="63"/>
        <v/>
      </c>
      <c r="U223" s="72" t="str">
        <f t="shared" si="64"/>
        <v/>
      </c>
      <c r="W223" s="72" t="str">
        <f t="shared" si="65"/>
        <v/>
      </c>
      <c r="Y223" s="72" t="str">
        <f t="shared" si="66"/>
        <v/>
      </c>
      <c r="AA223" s="72" t="str">
        <f t="shared" si="67"/>
        <v/>
      </c>
      <c r="AC223" s="72" t="str">
        <f t="shared" si="68"/>
        <v/>
      </c>
      <c r="AE223" s="72" t="str">
        <f t="shared" si="69"/>
        <v/>
      </c>
      <c r="AG223" s="72" t="str">
        <f t="shared" si="70"/>
        <v/>
      </c>
      <c r="AI223" s="72" t="str">
        <f t="shared" si="71"/>
        <v/>
      </c>
      <c r="AK223" s="72" t="str">
        <f t="shared" si="72"/>
        <v/>
      </c>
      <c r="AM223" s="72" t="str">
        <f t="shared" si="73"/>
        <v/>
      </c>
      <c r="AO223" s="72" t="str">
        <f t="shared" si="74"/>
        <v/>
      </c>
      <c r="AQ223" s="72" t="str">
        <f t="shared" si="75"/>
        <v/>
      </c>
    </row>
    <row r="224" spans="5:43" x14ac:dyDescent="0.25">
      <c r="E224" s="72" t="str">
        <f t="shared" si="57"/>
        <v/>
      </c>
      <c r="G224" s="72" t="str">
        <f t="shared" si="57"/>
        <v/>
      </c>
      <c r="I224" s="72" t="str">
        <f t="shared" si="58"/>
        <v/>
      </c>
      <c r="K224" s="72" t="str">
        <f t="shared" si="59"/>
        <v/>
      </c>
      <c r="M224" s="72" t="str">
        <f t="shared" si="60"/>
        <v/>
      </c>
      <c r="O224" s="72" t="str">
        <f t="shared" si="61"/>
        <v/>
      </c>
      <c r="Q224" s="72" t="str">
        <f t="shared" si="62"/>
        <v/>
      </c>
      <c r="S224" s="72" t="str">
        <f t="shared" si="63"/>
        <v/>
      </c>
      <c r="U224" s="72" t="str">
        <f t="shared" si="64"/>
        <v/>
      </c>
      <c r="W224" s="72" t="str">
        <f t="shared" si="65"/>
        <v/>
      </c>
      <c r="Y224" s="72" t="str">
        <f t="shared" si="66"/>
        <v/>
      </c>
      <c r="AA224" s="72" t="str">
        <f t="shared" si="67"/>
        <v/>
      </c>
      <c r="AC224" s="72" t="str">
        <f t="shared" si="68"/>
        <v/>
      </c>
      <c r="AE224" s="72" t="str">
        <f t="shared" si="69"/>
        <v/>
      </c>
      <c r="AG224" s="72" t="str">
        <f t="shared" si="70"/>
        <v/>
      </c>
      <c r="AI224" s="72" t="str">
        <f t="shared" si="71"/>
        <v/>
      </c>
      <c r="AK224" s="72" t="str">
        <f t="shared" si="72"/>
        <v/>
      </c>
      <c r="AM224" s="72" t="str">
        <f t="shared" si="73"/>
        <v/>
      </c>
      <c r="AO224" s="72" t="str">
        <f t="shared" si="74"/>
        <v/>
      </c>
      <c r="AQ224" s="72" t="str">
        <f t="shared" si="75"/>
        <v/>
      </c>
    </row>
    <row r="225" spans="5:43" x14ac:dyDescent="0.25">
      <c r="E225" s="72" t="str">
        <f t="shared" si="57"/>
        <v/>
      </c>
      <c r="G225" s="72" t="str">
        <f t="shared" si="57"/>
        <v/>
      </c>
      <c r="I225" s="72" t="str">
        <f t="shared" si="58"/>
        <v/>
      </c>
      <c r="K225" s="72" t="str">
        <f t="shared" si="59"/>
        <v/>
      </c>
      <c r="M225" s="72" t="str">
        <f t="shared" si="60"/>
        <v/>
      </c>
      <c r="O225" s="72" t="str">
        <f t="shared" si="61"/>
        <v/>
      </c>
      <c r="Q225" s="72" t="str">
        <f t="shared" si="62"/>
        <v/>
      </c>
      <c r="S225" s="72" t="str">
        <f t="shared" si="63"/>
        <v/>
      </c>
      <c r="U225" s="72" t="str">
        <f t="shared" si="64"/>
        <v/>
      </c>
      <c r="W225" s="72" t="str">
        <f t="shared" si="65"/>
        <v/>
      </c>
      <c r="Y225" s="72" t="str">
        <f t="shared" si="66"/>
        <v/>
      </c>
      <c r="AA225" s="72" t="str">
        <f t="shared" si="67"/>
        <v/>
      </c>
      <c r="AC225" s="72" t="str">
        <f t="shared" si="68"/>
        <v/>
      </c>
      <c r="AE225" s="72" t="str">
        <f t="shared" si="69"/>
        <v/>
      </c>
      <c r="AG225" s="72" t="str">
        <f t="shared" si="70"/>
        <v/>
      </c>
      <c r="AI225" s="72" t="str">
        <f t="shared" si="71"/>
        <v/>
      </c>
      <c r="AK225" s="72" t="str">
        <f t="shared" si="72"/>
        <v/>
      </c>
      <c r="AM225" s="72" t="str">
        <f t="shared" si="73"/>
        <v/>
      </c>
      <c r="AO225" s="72" t="str">
        <f t="shared" si="74"/>
        <v/>
      </c>
      <c r="AQ225" s="72" t="str">
        <f t="shared" si="75"/>
        <v/>
      </c>
    </row>
    <row r="226" spans="5:43" x14ac:dyDescent="0.25">
      <c r="E226" s="72" t="str">
        <f t="shared" si="57"/>
        <v/>
      </c>
      <c r="G226" s="72" t="str">
        <f t="shared" si="57"/>
        <v/>
      </c>
      <c r="I226" s="72" t="str">
        <f t="shared" si="58"/>
        <v/>
      </c>
      <c r="K226" s="72" t="str">
        <f t="shared" si="59"/>
        <v/>
      </c>
      <c r="M226" s="72" t="str">
        <f t="shared" si="60"/>
        <v/>
      </c>
      <c r="O226" s="72" t="str">
        <f t="shared" si="61"/>
        <v/>
      </c>
      <c r="Q226" s="72" t="str">
        <f t="shared" si="62"/>
        <v/>
      </c>
      <c r="S226" s="72" t="str">
        <f t="shared" si="63"/>
        <v/>
      </c>
      <c r="U226" s="72" t="str">
        <f t="shared" si="64"/>
        <v/>
      </c>
      <c r="W226" s="72" t="str">
        <f t="shared" si="65"/>
        <v/>
      </c>
      <c r="Y226" s="72" t="str">
        <f t="shared" si="66"/>
        <v/>
      </c>
      <c r="AA226" s="72" t="str">
        <f t="shared" si="67"/>
        <v/>
      </c>
      <c r="AC226" s="72" t="str">
        <f t="shared" si="68"/>
        <v/>
      </c>
      <c r="AE226" s="72" t="str">
        <f t="shared" si="69"/>
        <v/>
      </c>
      <c r="AG226" s="72" t="str">
        <f t="shared" si="70"/>
        <v/>
      </c>
      <c r="AI226" s="72" t="str">
        <f t="shared" si="71"/>
        <v/>
      </c>
      <c r="AK226" s="72" t="str">
        <f t="shared" si="72"/>
        <v/>
      </c>
      <c r="AM226" s="72" t="str">
        <f t="shared" si="73"/>
        <v/>
      </c>
      <c r="AO226" s="72" t="str">
        <f t="shared" si="74"/>
        <v/>
      </c>
      <c r="AQ226" s="72" t="str">
        <f t="shared" si="75"/>
        <v/>
      </c>
    </row>
    <row r="227" spans="5:43" x14ac:dyDescent="0.25">
      <c r="E227" s="72" t="str">
        <f t="shared" si="57"/>
        <v/>
      </c>
      <c r="G227" s="72" t="str">
        <f t="shared" si="57"/>
        <v/>
      </c>
      <c r="I227" s="72" t="str">
        <f t="shared" si="58"/>
        <v/>
      </c>
      <c r="K227" s="72" t="str">
        <f t="shared" si="59"/>
        <v/>
      </c>
      <c r="M227" s="72" t="str">
        <f t="shared" si="60"/>
        <v/>
      </c>
      <c r="O227" s="72" t="str">
        <f t="shared" si="61"/>
        <v/>
      </c>
      <c r="Q227" s="72" t="str">
        <f t="shared" si="62"/>
        <v/>
      </c>
      <c r="S227" s="72" t="str">
        <f t="shared" si="63"/>
        <v/>
      </c>
      <c r="U227" s="72" t="str">
        <f t="shared" si="64"/>
        <v/>
      </c>
      <c r="W227" s="72" t="str">
        <f t="shared" si="65"/>
        <v/>
      </c>
      <c r="Y227" s="72" t="str">
        <f t="shared" si="66"/>
        <v/>
      </c>
      <c r="AA227" s="72" t="str">
        <f t="shared" si="67"/>
        <v/>
      </c>
      <c r="AC227" s="72" t="str">
        <f t="shared" si="68"/>
        <v/>
      </c>
      <c r="AE227" s="72" t="str">
        <f t="shared" si="69"/>
        <v/>
      </c>
      <c r="AG227" s="72" t="str">
        <f t="shared" si="70"/>
        <v/>
      </c>
      <c r="AI227" s="72" t="str">
        <f t="shared" si="71"/>
        <v/>
      </c>
      <c r="AK227" s="72" t="str">
        <f t="shared" si="72"/>
        <v/>
      </c>
      <c r="AM227" s="72" t="str">
        <f t="shared" si="73"/>
        <v/>
      </c>
      <c r="AO227" s="72" t="str">
        <f t="shared" si="74"/>
        <v/>
      </c>
      <c r="AQ227" s="72" t="str">
        <f t="shared" si="75"/>
        <v/>
      </c>
    </row>
    <row r="228" spans="5:43" x14ac:dyDescent="0.25">
      <c r="E228" s="72" t="str">
        <f t="shared" si="57"/>
        <v/>
      </c>
      <c r="G228" s="72" t="str">
        <f t="shared" si="57"/>
        <v/>
      </c>
      <c r="I228" s="72" t="str">
        <f t="shared" si="58"/>
        <v/>
      </c>
      <c r="K228" s="72" t="str">
        <f t="shared" si="59"/>
        <v/>
      </c>
      <c r="M228" s="72" t="str">
        <f t="shared" si="60"/>
        <v/>
      </c>
      <c r="O228" s="72" t="str">
        <f t="shared" si="61"/>
        <v/>
      </c>
      <c r="Q228" s="72" t="str">
        <f t="shared" si="62"/>
        <v/>
      </c>
      <c r="S228" s="72" t="str">
        <f t="shared" si="63"/>
        <v/>
      </c>
      <c r="U228" s="72" t="str">
        <f t="shared" si="64"/>
        <v/>
      </c>
      <c r="W228" s="72" t="str">
        <f t="shared" si="65"/>
        <v/>
      </c>
      <c r="Y228" s="72" t="str">
        <f t="shared" si="66"/>
        <v/>
      </c>
      <c r="AA228" s="72" t="str">
        <f t="shared" si="67"/>
        <v/>
      </c>
      <c r="AC228" s="72" t="str">
        <f t="shared" si="68"/>
        <v/>
      </c>
      <c r="AE228" s="72" t="str">
        <f t="shared" si="69"/>
        <v/>
      </c>
      <c r="AG228" s="72" t="str">
        <f t="shared" si="70"/>
        <v/>
      </c>
      <c r="AI228" s="72" t="str">
        <f t="shared" si="71"/>
        <v/>
      </c>
      <c r="AK228" s="72" t="str">
        <f t="shared" si="72"/>
        <v/>
      </c>
      <c r="AM228" s="72" t="str">
        <f t="shared" si="73"/>
        <v/>
      </c>
      <c r="AO228" s="72" t="str">
        <f t="shared" si="74"/>
        <v/>
      </c>
      <c r="AQ228" s="72" t="str">
        <f t="shared" si="75"/>
        <v/>
      </c>
    </row>
    <row r="229" spans="5:43" x14ac:dyDescent="0.25">
      <c r="E229" s="72" t="str">
        <f t="shared" si="57"/>
        <v/>
      </c>
      <c r="G229" s="72" t="str">
        <f t="shared" si="57"/>
        <v/>
      </c>
      <c r="I229" s="72" t="str">
        <f t="shared" si="58"/>
        <v/>
      </c>
      <c r="K229" s="72" t="str">
        <f t="shared" si="59"/>
        <v/>
      </c>
      <c r="M229" s="72" t="str">
        <f t="shared" si="60"/>
        <v/>
      </c>
      <c r="O229" s="72" t="str">
        <f t="shared" si="61"/>
        <v/>
      </c>
      <c r="Q229" s="72" t="str">
        <f t="shared" si="62"/>
        <v/>
      </c>
      <c r="S229" s="72" t="str">
        <f t="shared" si="63"/>
        <v/>
      </c>
      <c r="U229" s="72" t="str">
        <f t="shared" si="64"/>
        <v/>
      </c>
      <c r="W229" s="72" t="str">
        <f t="shared" si="65"/>
        <v/>
      </c>
      <c r="Y229" s="72" t="str">
        <f t="shared" si="66"/>
        <v/>
      </c>
      <c r="AA229" s="72" t="str">
        <f t="shared" si="67"/>
        <v/>
      </c>
      <c r="AC229" s="72" t="str">
        <f t="shared" si="68"/>
        <v/>
      </c>
      <c r="AE229" s="72" t="str">
        <f t="shared" si="69"/>
        <v/>
      </c>
      <c r="AG229" s="72" t="str">
        <f t="shared" si="70"/>
        <v/>
      </c>
      <c r="AI229" s="72" t="str">
        <f t="shared" si="71"/>
        <v/>
      </c>
      <c r="AK229" s="72" t="str">
        <f t="shared" si="72"/>
        <v/>
      </c>
      <c r="AM229" s="72" t="str">
        <f t="shared" si="73"/>
        <v/>
      </c>
      <c r="AO229" s="72" t="str">
        <f t="shared" si="74"/>
        <v/>
      </c>
      <c r="AQ229" s="72" t="str">
        <f t="shared" si="75"/>
        <v/>
      </c>
    </row>
    <row r="230" spans="5:43" x14ac:dyDescent="0.25">
      <c r="E230" s="72" t="str">
        <f t="shared" si="57"/>
        <v/>
      </c>
      <c r="G230" s="72" t="str">
        <f t="shared" si="57"/>
        <v/>
      </c>
      <c r="I230" s="72" t="str">
        <f t="shared" si="58"/>
        <v/>
      </c>
      <c r="K230" s="72" t="str">
        <f t="shared" si="59"/>
        <v/>
      </c>
      <c r="M230" s="72" t="str">
        <f t="shared" si="60"/>
        <v/>
      </c>
      <c r="O230" s="72" t="str">
        <f t="shared" si="61"/>
        <v/>
      </c>
      <c r="Q230" s="72" t="str">
        <f t="shared" si="62"/>
        <v/>
      </c>
      <c r="S230" s="72" t="str">
        <f t="shared" si="63"/>
        <v/>
      </c>
      <c r="U230" s="72" t="str">
        <f t="shared" si="64"/>
        <v/>
      </c>
      <c r="W230" s="72" t="str">
        <f t="shared" si="65"/>
        <v/>
      </c>
      <c r="Y230" s="72" t="str">
        <f t="shared" si="66"/>
        <v/>
      </c>
      <c r="AA230" s="72" t="str">
        <f t="shared" si="67"/>
        <v/>
      </c>
      <c r="AC230" s="72" t="str">
        <f t="shared" si="68"/>
        <v/>
      </c>
      <c r="AE230" s="72" t="str">
        <f t="shared" si="69"/>
        <v/>
      </c>
      <c r="AG230" s="72" t="str">
        <f t="shared" si="70"/>
        <v/>
      </c>
      <c r="AI230" s="72" t="str">
        <f t="shared" si="71"/>
        <v/>
      </c>
      <c r="AK230" s="72" t="str">
        <f t="shared" si="72"/>
        <v/>
      </c>
      <c r="AM230" s="72" t="str">
        <f t="shared" si="73"/>
        <v/>
      </c>
      <c r="AO230" s="72" t="str">
        <f t="shared" si="74"/>
        <v/>
      </c>
      <c r="AQ230" s="72" t="str">
        <f t="shared" si="75"/>
        <v/>
      </c>
    </row>
    <row r="231" spans="5:43" x14ac:dyDescent="0.25">
      <c r="E231" s="72" t="str">
        <f t="shared" si="57"/>
        <v/>
      </c>
      <c r="G231" s="72" t="str">
        <f t="shared" si="57"/>
        <v/>
      </c>
      <c r="I231" s="72" t="str">
        <f t="shared" si="58"/>
        <v/>
      </c>
      <c r="K231" s="72" t="str">
        <f t="shared" si="59"/>
        <v/>
      </c>
      <c r="M231" s="72" t="str">
        <f t="shared" si="60"/>
        <v/>
      </c>
      <c r="O231" s="72" t="str">
        <f t="shared" si="61"/>
        <v/>
      </c>
      <c r="Q231" s="72" t="str">
        <f t="shared" si="62"/>
        <v/>
      </c>
      <c r="S231" s="72" t="str">
        <f t="shared" si="63"/>
        <v/>
      </c>
      <c r="U231" s="72" t="str">
        <f t="shared" si="64"/>
        <v/>
      </c>
      <c r="W231" s="72" t="str">
        <f t="shared" si="65"/>
        <v/>
      </c>
      <c r="Y231" s="72" t="str">
        <f t="shared" si="66"/>
        <v/>
      </c>
      <c r="AA231" s="72" t="str">
        <f t="shared" si="67"/>
        <v/>
      </c>
      <c r="AC231" s="72" t="str">
        <f t="shared" si="68"/>
        <v/>
      </c>
      <c r="AE231" s="72" t="str">
        <f t="shared" si="69"/>
        <v/>
      </c>
      <c r="AG231" s="72" t="str">
        <f t="shared" si="70"/>
        <v/>
      </c>
      <c r="AI231" s="72" t="str">
        <f t="shared" si="71"/>
        <v/>
      </c>
      <c r="AK231" s="72" t="str">
        <f t="shared" si="72"/>
        <v/>
      </c>
      <c r="AM231" s="72" t="str">
        <f t="shared" si="73"/>
        <v/>
      </c>
      <c r="AO231" s="72" t="str">
        <f t="shared" si="74"/>
        <v/>
      </c>
      <c r="AQ231" s="72" t="str">
        <f t="shared" si="75"/>
        <v/>
      </c>
    </row>
    <row r="232" spans="5:43" x14ac:dyDescent="0.25">
      <c r="E232" s="72" t="str">
        <f t="shared" si="57"/>
        <v/>
      </c>
      <c r="G232" s="72" t="str">
        <f t="shared" si="57"/>
        <v/>
      </c>
      <c r="I232" s="72" t="str">
        <f t="shared" si="58"/>
        <v/>
      </c>
      <c r="K232" s="72" t="str">
        <f t="shared" si="59"/>
        <v/>
      </c>
      <c r="M232" s="72" t="str">
        <f t="shared" si="60"/>
        <v/>
      </c>
      <c r="O232" s="72" t="str">
        <f t="shared" si="61"/>
        <v/>
      </c>
      <c r="Q232" s="72" t="str">
        <f t="shared" si="62"/>
        <v/>
      </c>
      <c r="S232" s="72" t="str">
        <f t="shared" si="63"/>
        <v/>
      </c>
      <c r="U232" s="72" t="str">
        <f t="shared" si="64"/>
        <v/>
      </c>
      <c r="W232" s="72" t="str">
        <f t="shared" si="65"/>
        <v/>
      </c>
      <c r="Y232" s="72" t="str">
        <f t="shared" si="66"/>
        <v/>
      </c>
      <c r="AA232" s="72" t="str">
        <f t="shared" si="67"/>
        <v/>
      </c>
      <c r="AC232" s="72" t="str">
        <f t="shared" si="68"/>
        <v/>
      </c>
      <c r="AE232" s="72" t="str">
        <f t="shared" si="69"/>
        <v/>
      </c>
      <c r="AG232" s="72" t="str">
        <f t="shared" si="70"/>
        <v/>
      </c>
      <c r="AI232" s="72" t="str">
        <f t="shared" si="71"/>
        <v/>
      </c>
      <c r="AK232" s="72" t="str">
        <f t="shared" si="72"/>
        <v/>
      </c>
      <c r="AM232" s="72" t="str">
        <f t="shared" si="73"/>
        <v/>
      </c>
      <c r="AO232" s="72" t="str">
        <f t="shared" si="74"/>
        <v/>
      </c>
      <c r="AQ232" s="72" t="str">
        <f t="shared" si="75"/>
        <v/>
      </c>
    </row>
    <row r="233" spans="5:43" x14ac:dyDescent="0.25">
      <c r="E233" s="72" t="str">
        <f t="shared" si="57"/>
        <v/>
      </c>
      <c r="G233" s="72" t="str">
        <f t="shared" si="57"/>
        <v/>
      </c>
      <c r="I233" s="72" t="str">
        <f t="shared" si="58"/>
        <v/>
      </c>
      <c r="K233" s="72" t="str">
        <f t="shared" si="59"/>
        <v/>
      </c>
      <c r="M233" s="72" t="str">
        <f t="shared" si="60"/>
        <v/>
      </c>
      <c r="O233" s="72" t="str">
        <f t="shared" si="61"/>
        <v/>
      </c>
      <c r="Q233" s="72" t="str">
        <f t="shared" si="62"/>
        <v/>
      </c>
      <c r="S233" s="72" t="str">
        <f t="shared" si="63"/>
        <v/>
      </c>
      <c r="U233" s="72" t="str">
        <f t="shared" si="64"/>
        <v/>
      </c>
      <c r="W233" s="72" t="str">
        <f t="shared" si="65"/>
        <v/>
      </c>
      <c r="Y233" s="72" t="str">
        <f t="shared" si="66"/>
        <v/>
      </c>
      <c r="AA233" s="72" t="str">
        <f t="shared" si="67"/>
        <v/>
      </c>
      <c r="AC233" s="72" t="str">
        <f t="shared" si="68"/>
        <v/>
      </c>
      <c r="AE233" s="72" t="str">
        <f t="shared" si="69"/>
        <v/>
      </c>
      <c r="AG233" s="72" t="str">
        <f t="shared" si="70"/>
        <v/>
      </c>
      <c r="AI233" s="72" t="str">
        <f t="shared" si="71"/>
        <v/>
      </c>
      <c r="AK233" s="72" t="str">
        <f t="shared" si="72"/>
        <v/>
      </c>
      <c r="AM233" s="72" t="str">
        <f t="shared" si="73"/>
        <v/>
      </c>
      <c r="AO233" s="72" t="str">
        <f t="shared" si="74"/>
        <v/>
      </c>
      <c r="AQ233" s="72" t="str">
        <f t="shared" si="75"/>
        <v/>
      </c>
    </row>
    <row r="234" spans="5:43" x14ac:dyDescent="0.25">
      <c r="E234" s="72" t="str">
        <f t="shared" si="57"/>
        <v/>
      </c>
      <c r="G234" s="72" t="str">
        <f t="shared" si="57"/>
        <v/>
      </c>
      <c r="I234" s="72" t="str">
        <f t="shared" si="58"/>
        <v/>
      </c>
      <c r="K234" s="72" t="str">
        <f t="shared" si="59"/>
        <v/>
      </c>
      <c r="M234" s="72" t="str">
        <f t="shared" si="60"/>
        <v/>
      </c>
      <c r="O234" s="72" t="str">
        <f t="shared" si="61"/>
        <v/>
      </c>
      <c r="Q234" s="72" t="str">
        <f t="shared" si="62"/>
        <v/>
      </c>
      <c r="S234" s="72" t="str">
        <f t="shared" si="63"/>
        <v/>
      </c>
      <c r="U234" s="72" t="str">
        <f t="shared" si="64"/>
        <v/>
      </c>
      <c r="W234" s="72" t="str">
        <f t="shared" si="65"/>
        <v/>
      </c>
      <c r="Y234" s="72" t="str">
        <f t="shared" si="66"/>
        <v/>
      </c>
      <c r="AA234" s="72" t="str">
        <f t="shared" si="67"/>
        <v/>
      </c>
      <c r="AC234" s="72" t="str">
        <f t="shared" si="68"/>
        <v/>
      </c>
      <c r="AE234" s="72" t="str">
        <f t="shared" si="69"/>
        <v/>
      </c>
      <c r="AG234" s="72" t="str">
        <f t="shared" si="70"/>
        <v/>
      </c>
      <c r="AI234" s="72" t="str">
        <f t="shared" si="71"/>
        <v/>
      </c>
      <c r="AK234" s="72" t="str">
        <f t="shared" si="72"/>
        <v/>
      </c>
      <c r="AM234" s="72" t="str">
        <f t="shared" si="73"/>
        <v/>
      </c>
      <c r="AO234" s="72" t="str">
        <f t="shared" si="74"/>
        <v/>
      </c>
      <c r="AQ234" s="72" t="str">
        <f t="shared" si="75"/>
        <v/>
      </c>
    </row>
    <row r="235" spans="5:43" x14ac:dyDescent="0.25">
      <c r="E235" s="72" t="str">
        <f t="shared" si="57"/>
        <v/>
      </c>
      <c r="G235" s="72" t="str">
        <f t="shared" si="57"/>
        <v/>
      </c>
      <c r="I235" s="72" t="str">
        <f t="shared" si="58"/>
        <v/>
      </c>
      <c r="K235" s="72" t="str">
        <f t="shared" si="59"/>
        <v/>
      </c>
      <c r="M235" s="72" t="str">
        <f t="shared" si="60"/>
        <v/>
      </c>
      <c r="O235" s="72" t="str">
        <f t="shared" si="61"/>
        <v/>
      </c>
      <c r="Q235" s="72" t="str">
        <f t="shared" si="62"/>
        <v/>
      </c>
      <c r="S235" s="72" t="str">
        <f t="shared" si="63"/>
        <v/>
      </c>
      <c r="U235" s="72" t="str">
        <f t="shared" si="64"/>
        <v/>
      </c>
      <c r="W235" s="72" t="str">
        <f t="shared" si="65"/>
        <v/>
      </c>
      <c r="Y235" s="72" t="str">
        <f t="shared" si="66"/>
        <v/>
      </c>
      <c r="AA235" s="72" t="str">
        <f t="shared" si="67"/>
        <v/>
      </c>
      <c r="AC235" s="72" t="str">
        <f t="shared" si="68"/>
        <v/>
      </c>
      <c r="AE235" s="72" t="str">
        <f t="shared" si="69"/>
        <v/>
      </c>
      <c r="AG235" s="72" t="str">
        <f t="shared" si="70"/>
        <v/>
      </c>
      <c r="AI235" s="72" t="str">
        <f t="shared" si="71"/>
        <v/>
      </c>
      <c r="AK235" s="72" t="str">
        <f t="shared" si="72"/>
        <v/>
      </c>
      <c r="AM235" s="72" t="str">
        <f t="shared" si="73"/>
        <v/>
      </c>
      <c r="AO235" s="72" t="str">
        <f t="shared" si="74"/>
        <v/>
      </c>
      <c r="AQ235" s="72" t="str">
        <f t="shared" si="75"/>
        <v/>
      </c>
    </row>
    <row r="236" spans="5:43" x14ac:dyDescent="0.25">
      <c r="E236" s="72" t="str">
        <f t="shared" si="57"/>
        <v/>
      </c>
      <c r="G236" s="72" t="str">
        <f t="shared" si="57"/>
        <v/>
      </c>
      <c r="I236" s="72" t="str">
        <f t="shared" si="58"/>
        <v/>
      </c>
      <c r="K236" s="72" t="str">
        <f t="shared" si="59"/>
        <v/>
      </c>
      <c r="M236" s="72" t="str">
        <f t="shared" si="60"/>
        <v/>
      </c>
      <c r="O236" s="72" t="str">
        <f t="shared" si="61"/>
        <v/>
      </c>
      <c r="Q236" s="72" t="str">
        <f t="shared" si="62"/>
        <v/>
      </c>
      <c r="S236" s="72" t="str">
        <f t="shared" si="63"/>
        <v/>
      </c>
      <c r="U236" s="72" t="str">
        <f t="shared" si="64"/>
        <v/>
      </c>
      <c r="W236" s="72" t="str">
        <f t="shared" si="65"/>
        <v/>
      </c>
      <c r="Y236" s="72" t="str">
        <f t="shared" si="66"/>
        <v/>
      </c>
      <c r="AA236" s="72" t="str">
        <f t="shared" si="67"/>
        <v/>
      </c>
      <c r="AC236" s="72" t="str">
        <f t="shared" si="68"/>
        <v/>
      </c>
      <c r="AE236" s="72" t="str">
        <f t="shared" si="69"/>
        <v/>
      </c>
      <c r="AG236" s="72" t="str">
        <f t="shared" si="70"/>
        <v/>
      </c>
      <c r="AI236" s="72" t="str">
        <f t="shared" si="71"/>
        <v/>
      </c>
      <c r="AK236" s="72" t="str">
        <f t="shared" si="72"/>
        <v/>
      </c>
      <c r="AM236" s="72" t="str">
        <f t="shared" si="73"/>
        <v/>
      </c>
      <c r="AO236" s="72" t="str">
        <f t="shared" si="74"/>
        <v/>
      </c>
      <c r="AQ236" s="72" t="str">
        <f t="shared" si="75"/>
        <v/>
      </c>
    </row>
    <row r="237" spans="5:43" x14ac:dyDescent="0.25">
      <c r="E237" s="72" t="str">
        <f t="shared" si="57"/>
        <v/>
      </c>
      <c r="G237" s="72" t="str">
        <f t="shared" si="57"/>
        <v/>
      </c>
      <c r="I237" s="72" t="str">
        <f t="shared" si="58"/>
        <v/>
      </c>
      <c r="K237" s="72" t="str">
        <f t="shared" si="59"/>
        <v/>
      </c>
      <c r="M237" s="72" t="str">
        <f t="shared" si="60"/>
        <v/>
      </c>
      <c r="O237" s="72" t="str">
        <f t="shared" si="61"/>
        <v/>
      </c>
      <c r="Q237" s="72" t="str">
        <f t="shared" si="62"/>
        <v/>
      </c>
      <c r="S237" s="72" t="str">
        <f t="shared" si="63"/>
        <v/>
      </c>
      <c r="U237" s="72" t="str">
        <f t="shared" si="64"/>
        <v/>
      </c>
      <c r="W237" s="72" t="str">
        <f t="shared" si="65"/>
        <v/>
      </c>
      <c r="Y237" s="72" t="str">
        <f t="shared" si="66"/>
        <v/>
      </c>
      <c r="AA237" s="72" t="str">
        <f t="shared" si="67"/>
        <v/>
      </c>
      <c r="AC237" s="72" t="str">
        <f t="shared" si="68"/>
        <v/>
      </c>
      <c r="AE237" s="72" t="str">
        <f t="shared" si="69"/>
        <v/>
      </c>
      <c r="AG237" s="72" t="str">
        <f t="shared" si="70"/>
        <v/>
      </c>
      <c r="AI237" s="72" t="str">
        <f t="shared" si="71"/>
        <v/>
      </c>
      <c r="AK237" s="72" t="str">
        <f t="shared" si="72"/>
        <v/>
      </c>
      <c r="AM237" s="72" t="str">
        <f t="shared" si="73"/>
        <v/>
      </c>
      <c r="AO237" s="72" t="str">
        <f t="shared" si="74"/>
        <v/>
      </c>
      <c r="AQ237" s="72" t="str">
        <f t="shared" si="75"/>
        <v/>
      </c>
    </row>
    <row r="238" spans="5:43" x14ac:dyDescent="0.25">
      <c r="E238" s="72" t="str">
        <f t="shared" si="57"/>
        <v/>
      </c>
      <c r="G238" s="72" t="str">
        <f t="shared" si="57"/>
        <v/>
      </c>
      <c r="I238" s="72" t="str">
        <f t="shared" si="58"/>
        <v/>
      </c>
      <c r="K238" s="72" t="str">
        <f t="shared" si="59"/>
        <v/>
      </c>
      <c r="M238" s="72" t="str">
        <f t="shared" si="60"/>
        <v/>
      </c>
      <c r="O238" s="72" t="str">
        <f t="shared" si="61"/>
        <v/>
      </c>
      <c r="Q238" s="72" t="str">
        <f t="shared" si="62"/>
        <v/>
      </c>
      <c r="S238" s="72" t="str">
        <f t="shared" si="63"/>
        <v/>
      </c>
      <c r="U238" s="72" t="str">
        <f t="shared" si="64"/>
        <v/>
      </c>
      <c r="W238" s="72" t="str">
        <f t="shared" si="65"/>
        <v/>
      </c>
      <c r="Y238" s="72" t="str">
        <f t="shared" si="66"/>
        <v/>
      </c>
      <c r="AA238" s="72" t="str">
        <f t="shared" si="67"/>
        <v/>
      </c>
      <c r="AC238" s="72" t="str">
        <f t="shared" si="68"/>
        <v/>
      </c>
      <c r="AE238" s="72" t="str">
        <f t="shared" si="69"/>
        <v/>
      </c>
      <c r="AG238" s="72" t="str">
        <f t="shared" si="70"/>
        <v/>
      </c>
      <c r="AI238" s="72" t="str">
        <f t="shared" si="71"/>
        <v/>
      </c>
      <c r="AK238" s="72" t="str">
        <f t="shared" si="72"/>
        <v/>
      </c>
      <c r="AM238" s="72" t="str">
        <f t="shared" si="73"/>
        <v/>
      </c>
      <c r="AO238" s="72" t="str">
        <f t="shared" si="74"/>
        <v/>
      </c>
      <c r="AQ238" s="72" t="str">
        <f t="shared" si="75"/>
        <v/>
      </c>
    </row>
    <row r="239" spans="5:43" x14ac:dyDescent="0.25">
      <c r="E239" s="72" t="str">
        <f t="shared" si="57"/>
        <v/>
      </c>
      <c r="G239" s="72" t="str">
        <f t="shared" si="57"/>
        <v/>
      </c>
      <c r="I239" s="72" t="str">
        <f t="shared" si="58"/>
        <v/>
      </c>
      <c r="K239" s="72" t="str">
        <f t="shared" si="59"/>
        <v/>
      </c>
      <c r="M239" s="72" t="str">
        <f t="shared" si="60"/>
        <v/>
      </c>
      <c r="O239" s="72" t="str">
        <f t="shared" si="61"/>
        <v/>
      </c>
      <c r="Q239" s="72" t="str">
        <f t="shared" si="62"/>
        <v/>
      </c>
      <c r="S239" s="72" t="str">
        <f t="shared" si="63"/>
        <v/>
      </c>
      <c r="U239" s="72" t="str">
        <f t="shared" si="64"/>
        <v/>
      </c>
      <c r="W239" s="72" t="str">
        <f t="shared" si="65"/>
        <v/>
      </c>
      <c r="Y239" s="72" t="str">
        <f t="shared" si="66"/>
        <v/>
      </c>
      <c r="AA239" s="72" t="str">
        <f t="shared" si="67"/>
        <v/>
      </c>
      <c r="AC239" s="72" t="str">
        <f t="shared" si="68"/>
        <v/>
      </c>
      <c r="AE239" s="72" t="str">
        <f t="shared" si="69"/>
        <v/>
      </c>
      <c r="AG239" s="72" t="str">
        <f t="shared" si="70"/>
        <v/>
      </c>
      <c r="AI239" s="72" t="str">
        <f t="shared" si="71"/>
        <v/>
      </c>
      <c r="AK239" s="72" t="str">
        <f t="shared" si="72"/>
        <v/>
      </c>
      <c r="AM239" s="72" t="str">
        <f t="shared" si="73"/>
        <v/>
      </c>
      <c r="AO239" s="72" t="str">
        <f t="shared" si="74"/>
        <v/>
      </c>
      <c r="AQ239" s="72" t="str">
        <f t="shared" si="75"/>
        <v/>
      </c>
    </row>
    <row r="240" spans="5:43" x14ac:dyDescent="0.25">
      <c r="E240" s="72" t="str">
        <f t="shared" si="57"/>
        <v/>
      </c>
      <c r="G240" s="72" t="str">
        <f t="shared" si="57"/>
        <v/>
      </c>
      <c r="I240" s="72" t="str">
        <f t="shared" si="58"/>
        <v/>
      </c>
      <c r="K240" s="72" t="str">
        <f t="shared" si="59"/>
        <v/>
      </c>
      <c r="M240" s="72" t="str">
        <f t="shared" si="60"/>
        <v/>
      </c>
      <c r="O240" s="72" t="str">
        <f t="shared" si="61"/>
        <v/>
      </c>
      <c r="Q240" s="72" t="str">
        <f t="shared" si="62"/>
        <v/>
      </c>
      <c r="S240" s="72" t="str">
        <f t="shared" si="63"/>
        <v/>
      </c>
      <c r="U240" s="72" t="str">
        <f t="shared" si="64"/>
        <v/>
      </c>
      <c r="W240" s="72" t="str">
        <f t="shared" si="65"/>
        <v/>
      </c>
      <c r="Y240" s="72" t="str">
        <f t="shared" si="66"/>
        <v/>
      </c>
      <c r="AA240" s="72" t="str">
        <f t="shared" si="67"/>
        <v/>
      </c>
      <c r="AC240" s="72" t="str">
        <f t="shared" si="68"/>
        <v/>
      </c>
      <c r="AE240" s="72" t="str">
        <f t="shared" si="69"/>
        <v/>
      </c>
      <c r="AG240" s="72" t="str">
        <f t="shared" si="70"/>
        <v/>
      </c>
      <c r="AI240" s="72" t="str">
        <f t="shared" si="71"/>
        <v/>
      </c>
      <c r="AK240" s="72" t="str">
        <f t="shared" si="72"/>
        <v/>
      </c>
      <c r="AM240" s="72" t="str">
        <f t="shared" si="73"/>
        <v/>
      </c>
      <c r="AO240" s="72" t="str">
        <f t="shared" si="74"/>
        <v/>
      </c>
      <c r="AQ240" s="72" t="str">
        <f t="shared" si="75"/>
        <v/>
      </c>
    </row>
    <row r="241" spans="5:43" x14ac:dyDescent="0.25">
      <c r="E241" s="72" t="str">
        <f t="shared" si="57"/>
        <v/>
      </c>
      <c r="G241" s="72" t="str">
        <f t="shared" si="57"/>
        <v/>
      </c>
      <c r="I241" s="72" t="str">
        <f t="shared" si="58"/>
        <v/>
      </c>
      <c r="K241" s="72" t="str">
        <f t="shared" si="59"/>
        <v/>
      </c>
      <c r="M241" s="72" t="str">
        <f t="shared" si="60"/>
        <v/>
      </c>
      <c r="O241" s="72" t="str">
        <f t="shared" si="61"/>
        <v/>
      </c>
      <c r="Q241" s="72" t="str">
        <f t="shared" si="62"/>
        <v/>
      </c>
      <c r="S241" s="72" t="str">
        <f t="shared" si="63"/>
        <v/>
      </c>
      <c r="U241" s="72" t="str">
        <f t="shared" si="64"/>
        <v/>
      </c>
      <c r="W241" s="72" t="str">
        <f t="shared" si="65"/>
        <v/>
      </c>
      <c r="Y241" s="72" t="str">
        <f t="shared" si="66"/>
        <v/>
      </c>
      <c r="AA241" s="72" t="str">
        <f t="shared" si="67"/>
        <v/>
      </c>
      <c r="AC241" s="72" t="str">
        <f t="shared" si="68"/>
        <v/>
      </c>
      <c r="AE241" s="72" t="str">
        <f t="shared" si="69"/>
        <v/>
      </c>
      <c r="AG241" s="72" t="str">
        <f t="shared" si="70"/>
        <v/>
      </c>
      <c r="AI241" s="72" t="str">
        <f t="shared" si="71"/>
        <v/>
      </c>
      <c r="AK241" s="72" t="str">
        <f t="shared" si="72"/>
        <v/>
      </c>
      <c r="AM241" s="72" t="str">
        <f t="shared" si="73"/>
        <v/>
      </c>
      <c r="AO241" s="72" t="str">
        <f t="shared" si="74"/>
        <v/>
      </c>
      <c r="AQ241" s="72" t="str">
        <f t="shared" si="75"/>
        <v/>
      </c>
    </row>
    <row r="242" spans="5:43" x14ac:dyDescent="0.25">
      <c r="E242" s="72" t="str">
        <f t="shared" si="57"/>
        <v/>
      </c>
      <c r="G242" s="72" t="str">
        <f t="shared" si="57"/>
        <v/>
      </c>
      <c r="I242" s="72" t="str">
        <f t="shared" si="58"/>
        <v/>
      </c>
      <c r="K242" s="72" t="str">
        <f t="shared" si="59"/>
        <v/>
      </c>
      <c r="M242" s="72" t="str">
        <f t="shared" si="60"/>
        <v/>
      </c>
      <c r="O242" s="72" t="str">
        <f t="shared" si="61"/>
        <v/>
      </c>
      <c r="Q242" s="72" t="str">
        <f t="shared" si="62"/>
        <v/>
      </c>
      <c r="S242" s="72" t="str">
        <f t="shared" si="63"/>
        <v/>
      </c>
      <c r="U242" s="72" t="str">
        <f t="shared" si="64"/>
        <v/>
      </c>
      <c r="W242" s="72" t="str">
        <f t="shared" si="65"/>
        <v/>
      </c>
      <c r="Y242" s="72" t="str">
        <f t="shared" si="66"/>
        <v/>
      </c>
      <c r="AA242" s="72" t="str">
        <f t="shared" si="67"/>
        <v/>
      </c>
      <c r="AC242" s="72" t="str">
        <f t="shared" si="68"/>
        <v/>
      </c>
      <c r="AE242" s="72" t="str">
        <f t="shared" si="69"/>
        <v/>
      </c>
      <c r="AG242" s="72" t="str">
        <f t="shared" si="70"/>
        <v/>
      </c>
      <c r="AI242" s="72" t="str">
        <f t="shared" si="71"/>
        <v/>
      </c>
      <c r="AK242" s="72" t="str">
        <f t="shared" si="72"/>
        <v/>
      </c>
      <c r="AM242" s="72" t="str">
        <f t="shared" si="73"/>
        <v/>
      </c>
      <c r="AO242" s="72" t="str">
        <f t="shared" si="74"/>
        <v/>
      </c>
      <c r="AQ242" s="72" t="str">
        <f t="shared" si="75"/>
        <v/>
      </c>
    </row>
    <row r="243" spans="5:43" x14ac:dyDescent="0.25">
      <c r="E243" s="72" t="str">
        <f t="shared" si="57"/>
        <v/>
      </c>
      <c r="G243" s="72" t="str">
        <f t="shared" si="57"/>
        <v/>
      </c>
      <c r="I243" s="72" t="str">
        <f t="shared" si="58"/>
        <v/>
      </c>
      <c r="K243" s="72" t="str">
        <f t="shared" si="59"/>
        <v/>
      </c>
      <c r="M243" s="72" t="str">
        <f t="shared" si="60"/>
        <v/>
      </c>
      <c r="O243" s="72" t="str">
        <f t="shared" si="61"/>
        <v/>
      </c>
      <c r="Q243" s="72" t="str">
        <f t="shared" si="62"/>
        <v/>
      </c>
      <c r="S243" s="72" t="str">
        <f t="shared" si="63"/>
        <v/>
      </c>
      <c r="U243" s="72" t="str">
        <f t="shared" si="64"/>
        <v/>
      </c>
      <c r="W243" s="72" t="str">
        <f t="shared" si="65"/>
        <v/>
      </c>
      <c r="Y243" s="72" t="str">
        <f t="shared" si="66"/>
        <v/>
      </c>
      <c r="AA243" s="72" t="str">
        <f t="shared" si="67"/>
        <v/>
      </c>
      <c r="AC243" s="72" t="str">
        <f t="shared" si="68"/>
        <v/>
      </c>
      <c r="AE243" s="72" t="str">
        <f t="shared" si="69"/>
        <v/>
      </c>
      <c r="AG243" s="72" t="str">
        <f t="shared" si="70"/>
        <v/>
      </c>
      <c r="AI243" s="72" t="str">
        <f t="shared" si="71"/>
        <v/>
      </c>
      <c r="AK243" s="72" t="str">
        <f t="shared" si="72"/>
        <v/>
      </c>
      <c r="AM243" s="72" t="str">
        <f t="shared" si="73"/>
        <v/>
      </c>
      <c r="AO243" s="72" t="str">
        <f t="shared" si="74"/>
        <v/>
      </c>
      <c r="AQ243" s="72" t="str">
        <f t="shared" si="75"/>
        <v/>
      </c>
    </row>
    <row r="244" spans="5:43" x14ac:dyDescent="0.25">
      <c r="E244" s="72" t="str">
        <f t="shared" si="57"/>
        <v/>
      </c>
      <c r="G244" s="72" t="str">
        <f t="shared" si="57"/>
        <v/>
      </c>
      <c r="I244" s="72" t="str">
        <f t="shared" si="58"/>
        <v/>
      </c>
      <c r="K244" s="72" t="str">
        <f t="shared" si="59"/>
        <v/>
      </c>
      <c r="M244" s="72" t="str">
        <f t="shared" si="60"/>
        <v/>
      </c>
      <c r="O244" s="72" t="str">
        <f t="shared" si="61"/>
        <v/>
      </c>
      <c r="Q244" s="72" t="str">
        <f t="shared" si="62"/>
        <v/>
      </c>
      <c r="S244" s="72" t="str">
        <f t="shared" si="63"/>
        <v/>
      </c>
      <c r="U244" s="72" t="str">
        <f t="shared" si="64"/>
        <v/>
      </c>
      <c r="W244" s="72" t="str">
        <f t="shared" si="65"/>
        <v/>
      </c>
      <c r="Y244" s="72" t="str">
        <f t="shared" si="66"/>
        <v/>
      </c>
      <c r="AA244" s="72" t="str">
        <f t="shared" si="67"/>
        <v/>
      </c>
      <c r="AC244" s="72" t="str">
        <f t="shared" si="68"/>
        <v/>
      </c>
      <c r="AE244" s="72" t="str">
        <f t="shared" si="69"/>
        <v/>
      </c>
      <c r="AG244" s="72" t="str">
        <f t="shared" si="70"/>
        <v/>
      </c>
      <c r="AI244" s="72" t="str">
        <f t="shared" si="71"/>
        <v/>
      </c>
      <c r="AK244" s="72" t="str">
        <f t="shared" si="72"/>
        <v/>
      </c>
      <c r="AM244" s="72" t="str">
        <f t="shared" si="73"/>
        <v/>
      </c>
      <c r="AO244" s="72" t="str">
        <f t="shared" si="74"/>
        <v/>
      </c>
      <c r="AQ244" s="72" t="str">
        <f t="shared" si="75"/>
        <v/>
      </c>
    </row>
    <row r="245" spans="5:43" x14ac:dyDescent="0.25">
      <c r="E245" s="72" t="str">
        <f t="shared" si="57"/>
        <v/>
      </c>
      <c r="G245" s="72" t="str">
        <f t="shared" si="57"/>
        <v/>
      </c>
      <c r="I245" s="72" t="str">
        <f t="shared" si="58"/>
        <v/>
      </c>
      <c r="K245" s="72" t="str">
        <f t="shared" si="59"/>
        <v/>
      </c>
      <c r="M245" s="72" t="str">
        <f t="shared" si="60"/>
        <v/>
      </c>
      <c r="O245" s="72" t="str">
        <f t="shared" si="61"/>
        <v/>
      </c>
      <c r="Q245" s="72" t="str">
        <f t="shared" si="62"/>
        <v/>
      </c>
      <c r="S245" s="72" t="str">
        <f t="shared" si="63"/>
        <v/>
      </c>
      <c r="U245" s="72" t="str">
        <f t="shared" si="64"/>
        <v/>
      </c>
      <c r="W245" s="72" t="str">
        <f t="shared" si="65"/>
        <v/>
      </c>
      <c r="Y245" s="72" t="str">
        <f t="shared" si="66"/>
        <v/>
      </c>
      <c r="AA245" s="72" t="str">
        <f t="shared" si="67"/>
        <v/>
      </c>
      <c r="AC245" s="72" t="str">
        <f t="shared" si="68"/>
        <v/>
      </c>
      <c r="AE245" s="72" t="str">
        <f t="shared" si="69"/>
        <v/>
      </c>
      <c r="AG245" s="72" t="str">
        <f t="shared" si="70"/>
        <v/>
      </c>
      <c r="AI245" s="72" t="str">
        <f t="shared" si="71"/>
        <v/>
      </c>
      <c r="AK245" s="72" t="str">
        <f t="shared" si="72"/>
        <v/>
      </c>
      <c r="AM245" s="72" t="str">
        <f t="shared" si="73"/>
        <v/>
      </c>
      <c r="AO245" s="72" t="str">
        <f t="shared" si="74"/>
        <v/>
      </c>
      <c r="AQ245" s="72" t="str">
        <f t="shared" si="75"/>
        <v/>
      </c>
    </row>
    <row r="246" spans="5:43" x14ac:dyDescent="0.25">
      <c r="E246" s="72" t="str">
        <f t="shared" si="57"/>
        <v/>
      </c>
      <c r="G246" s="72" t="str">
        <f t="shared" si="57"/>
        <v/>
      </c>
      <c r="I246" s="72" t="str">
        <f t="shared" si="58"/>
        <v/>
      </c>
      <c r="K246" s="72" t="str">
        <f t="shared" si="59"/>
        <v/>
      </c>
      <c r="M246" s="72" t="str">
        <f t="shared" si="60"/>
        <v/>
      </c>
      <c r="O246" s="72" t="str">
        <f t="shared" si="61"/>
        <v/>
      </c>
      <c r="Q246" s="72" t="str">
        <f t="shared" si="62"/>
        <v/>
      </c>
      <c r="S246" s="72" t="str">
        <f t="shared" si="63"/>
        <v/>
      </c>
      <c r="U246" s="72" t="str">
        <f t="shared" si="64"/>
        <v/>
      </c>
      <c r="W246" s="72" t="str">
        <f t="shared" si="65"/>
        <v/>
      </c>
      <c r="Y246" s="72" t="str">
        <f t="shared" si="66"/>
        <v/>
      </c>
      <c r="AA246" s="72" t="str">
        <f t="shared" si="67"/>
        <v/>
      </c>
      <c r="AC246" s="72" t="str">
        <f t="shared" si="68"/>
        <v/>
      </c>
      <c r="AE246" s="72" t="str">
        <f t="shared" si="69"/>
        <v/>
      </c>
      <c r="AG246" s="72" t="str">
        <f t="shared" si="70"/>
        <v/>
      </c>
      <c r="AI246" s="72" t="str">
        <f t="shared" si="71"/>
        <v/>
      </c>
      <c r="AK246" s="72" t="str">
        <f t="shared" si="72"/>
        <v/>
      </c>
      <c r="AM246" s="72" t="str">
        <f t="shared" si="73"/>
        <v/>
      </c>
      <c r="AO246" s="72" t="str">
        <f t="shared" si="74"/>
        <v/>
      </c>
      <c r="AQ246" s="72" t="str">
        <f t="shared" si="75"/>
        <v/>
      </c>
    </row>
    <row r="247" spans="5:43" x14ac:dyDescent="0.25">
      <c r="E247" s="72" t="str">
        <f t="shared" si="57"/>
        <v/>
      </c>
      <c r="G247" s="72" t="str">
        <f t="shared" si="57"/>
        <v/>
      </c>
      <c r="I247" s="72" t="str">
        <f t="shared" si="58"/>
        <v/>
      </c>
      <c r="K247" s="72" t="str">
        <f t="shared" si="59"/>
        <v/>
      </c>
      <c r="M247" s="72" t="str">
        <f t="shared" si="60"/>
        <v/>
      </c>
      <c r="O247" s="72" t="str">
        <f t="shared" si="61"/>
        <v/>
      </c>
      <c r="Q247" s="72" t="str">
        <f t="shared" si="62"/>
        <v/>
      </c>
      <c r="S247" s="72" t="str">
        <f t="shared" si="63"/>
        <v/>
      </c>
      <c r="U247" s="72" t="str">
        <f t="shared" si="64"/>
        <v/>
      </c>
      <c r="W247" s="72" t="str">
        <f t="shared" si="65"/>
        <v/>
      </c>
      <c r="Y247" s="72" t="str">
        <f t="shared" si="66"/>
        <v/>
      </c>
      <c r="AA247" s="72" t="str">
        <f t="shared" si="67"/>
        <v/>
      </c>
      <c r="AC247" s="72" t="str">
        <f t="shared" si="68"/>
        <v/>
      </c>
      <c r="AE247" s="72" t="str">
        <f t="shared" si="69"/>
        <v/>
      </c>
      <c r="AG247" s="72" t="str">
        <f t="shared" si="70"/>
        <v/>
      </c>
      <c r="AI247" s="72" t="str">
        <f t="shared" si="71"/>
        <v/>
      </c>
      <c r="AK247" s="72" t="str">
        <f t="shared" si="72"/>
        <v/>
      </c>
      <c r="AM247" s="72" t="str">
        <f t="shared" si="73"/>
        <v/>
      </c>
      <c r="AO247" s="72" t="str">
        <f t="shared" si="74"/>
        <v/>
      </c>
      <c r="AQ247" s="72" t="str">
        <f t="shared" si="75"/>
        <v/>
      </c>
    </row>
    <row r="248" spans="5:43" x14ac:dyDescent="0.25">
      <c r="E248" s="72" t="str">
        <f t="shared" si="57"/>
        <v/>
      </c>
      <c r="G248" s="72" t="str">
        <f t="shared" si="57"/>
        <v/>
      </c>
      <c r="I248" s="72" t="str">
        <f t="shared" si="58"/>
        <v/>
      </c>
      <c r="K248" s="72" t="str">
        <f t="shared" si="59"/>
        <v/>
      </c>
      <c r="M248" s="72" t="str">
        <f t="shared" si="60"/>
        <v/>
      </c>
      <c r="O248" s="72" t="str">
        <f t="shared" si="61"/>
        <v/>
      </c>
      <c r="Q248" s="72" t="str">
        <f t="shared" si="62"/>
        <v/>
      </c>
      <c r="S248" s="72" t="str">
        <f t="shared" si="63"/>
        <v/>
      </c>
      <c r="U248" s="72" t="str">
        <f t="shared" si="64"/>
        <v/>
      </c>
      <c r="W248" s="72" t="str">
        <f t="shared" si="65"/>
        <v/>
      </c>
      <c r="Y248" s="72" t="str">
        <f t="shared" si="66"/>
        <v/>
      </c>
      <c r="AA248" s="72" t="str">
        <f t="shared" si="67"/>
        <v/>
      </c>
      <c r="AC248" s="72" t="str">
        <f t="shared" si="68"/>
        <v/>
      </c>
      <c r="AE248" s="72" t="str">
        <f t="shared" si="69"/>
        <v/>
      </c>
      <c r="AG248" s="72" t="str">
        <f t="shared" si="70"/>
        <v/>
      </c>
      <c r="AI248" s="72" t="str">
        <f t="shared" si="71"/>
        <v/>
      </c>
      <c r="AK248" s="72" t="str">
        <f t="shared" si="72"/>
        <v/>
      </c>
      <c r="AM248" s="72" t="str">
        <f t="shared" si="73"/>
        <v/>
      </c>
      <c r="AO248" s="72" t="str">
        <f t="shared" si="74"/>
        <v/>
      </c>
      <c r="AQ248" s="72" t="str">
        <f t="shared" si="75"/>
        <v/>
      </c>
    </row>
    <row r="249" spans="5:43" x14ac:dyDescent="0.25">
      <c r="E249" s="72" t="str">
        <f t="shared" si="57"/>
        <v/>
      </c>
      <c r="G249" s="72" t="str">
        <f t="shared" si="57"/>
        <v/>
      </c>
      <c r="I249" s="72" t="str">
        <f t="shared" si="58"/>
        <v/>
      </c>
      <c r="K249" s="72" t="str">
        <f t="shared" si="59"/>
        <v/>
      </c>
      <c r="M249" s="72" t="str">
        <f t="shared" si="60"/>
        <v/>
      </c>
      <c r="O249" s="72" t="str">
        <f t="shared" si="61"/>
        <v/>
      </c>
      <c r="Q249" s="72" t="str">
        <f t="shared" si="62"/>
        <v/>
      </c>
      <c r="S249" s="72" t="str">
        <f t="shared" si="63"/>
        <v/>
      </c>
      <c r="U249" s="72" t="str">
        <f t="shared" si="64"/>
        <v/>
      </c>
      <c r="W249" s="72" t="str">
        <f t="shared" si="65"/>
        <v/>
      </c>
      <c r="Y249" s="72" t="str">
        <f t="shared" si="66"/>
        <v/>
      </c>
      <c r="AA249" s="72" t="str">
        <f t="shared" si="67"/>
        <v/>
      </c>
      <c r="AC249" s="72" t="str">
        <f t="shared" si="68"/>
        <v/>
      </c>
      <c r="AE249" s="72" t="str">
        <f t="shared" si="69"/>
        <v/>
      </c>
      <c r="AG249" s="72" t="str">
        <f t="shared" si="70"/>
        <v/>
      </c>
      <c r="AI249" s="72" t="str">
        <f t="shared" si="71"/>
        <v/>
      </c>
      <c r="AK249" s="72" t="str">
        <f t="shared" si="72"/>
        <v/>
      </c>
      <c r="AM249" s="72" t="str">
        <f t="shared" si="73"/>
        <v/>
      </c>
      <c r="AO249" s="72" t="str">
        <f t="shared" si="74"/>
        <v/>
      </c>
      <c r="AQ249" s="72" t="str">
        <f t="shared" si="75"/>
        <v/>
      </c>
    </row>
    <row r="250" spans="5:43" x14ac:dyDescent="0.25">
      <c r="E250" s="72" t="str">
        <f t="shared" si="57"/>
        <v/>
      </c>
      <c r="G250" s="72" t="str">
        <f t="shared" si="57"/>
        <v/>
      </c>
      <c r="I250" s="72" t="str">
        <f t="shared" si="58"/>
        <v/>
      </c>
      <c r="K250" s="72" t="str">
        <f t="shared" si="59"/>
        <v/>
      </c>
      <c r="M250" s="72" t="str">
        <f t="shared" si="60"/>
        <v/>
      </c>
      <c r="O250" s="72" t="str">
        <f t="shared" si="61"/>
        <v/>
      </c>
      <c r="Q250" s="72" t="str">
        <f t="shared" si="62"/>
        <v/>
      </c>
      <c r="S250" s="72" t="str">
        <f t="shared" si="63"/>
        <v/>
      </c>
      <c r="U250" s="72" t="str">
        <f t="shared" si="64"/>
        <v/>
      </c>
      <c r="W250" s="72" t="str">
        <f t="shared" si="65"/>
        <v/>
      </c>
      <c r="Y250" s="72" t="str">
        <f t="shared" si="66"/>
        <v/>
      </c>
      <c r="AA250" s="72" t="str">
        <f t="shared" si="67"/>
        <v/>
      </c>
      <c r="AC250" s="72" t="str">
        <f t="shared" si="68"/>
        <v/>
      </c>
      <c r="AE250" s="72" t="str">
        <f t="shared" si="69"/>
        <v/>
      </c>
      <c r="AG250" s="72" t="str">
        <f t="shared" si="70"/>
        <v/>
      </c>
      <c r="AI250" s="72" t="str">
        <f t="shared" si="71"/>
        <v/>
      </c>
      <c r="AK250" s="72" t="str">
        <f t="shared" si="72"/>
        <v/>
      </c>
      <c r="AM250" s="72" t="str">
        <f t="shared" si="73"/>
        <v/>
      </c>
      <c r="AO250" s="72" t="str">
        <f t="shared" si="74"/>
        <v/>
      </c>
      <c r="AQ250" s="72" t="str">
        <f t="shared" si="75"/>
        <v/>
      </c>
    </row>
    <row r="251" spans="5:43" x14ac:dyDescent="0.25">
      <c r="E251" s="72" t="str">
        <f t="shared" si="57"/>
        <v/>
      </c>
      <c r="G251" s="72" t="str">
        <f t="shared" si="57"/>
        <v/>
      </c>
      <c r="I251" s="72" t="str">
        <f t="shared" si="58"/>
        <v/>
      </c>
      <c r="K251" s="72" t="str">
        <f t="shared" si="59"/>
        <v/>
      </c>
      <c r="M251" s="72" t="str">
        <f t="shared" si="60"/>
        <v/>
      </c>
      <c r="O251" s="72" t="str">
        <f t="shared" si="61"/>
        <v/>
      </c>
      <c r="Q251" s="72" t="str">
        <f t="shared" si="62"/>
        <v/>
      </c>
      <c r="S251" s="72" t="str">
        <f t="shared" si="63"/>
        <v/>
      </c>
      <c r="U251" s="72" t="str">
        <f t="shared" si="64"/>
        <v/>
      </c>
      <c r="W251" s="72" t="str">
        <f t="shared" si="65"/>
        <v/>
      </c>
      <c r="Y251" s="72" t="str">
        <f t="shared" si="66"/>
        <v/>
      </c>
      <c r="AA251" s="72" t="str">
        <f t="shared" si="67"/>
        <v/>
      </c>
      <c r="AC251" s="72" t="str">
        <f t="shared" si="68"/>
        <v/>
      </c>
      <c r="AE251" s="72" t="str">
        <f t="shared" si="69"/>
        <v/>
      </c>
      <c r="AG251" s="72" t="str">
        <f t="shared" si="70"/>
        <v/>
      </c>
      <c r="AI251" s="72" t="str">
        <f t="shared" si="71"/>
        <v/>
      </c>
      <c r="AK251" s="72" t="str">
        <f t="shared" si="72"/>
        <v/>
      </c>
      <c r="AM251" s="72" t="str">
        <f t="shared" si="73"/>
        <v/>
      </c>
      <c r="AO251" s="72" t="str">
        <f t="shared" si="74"/>
        <v/>
      </c>
      <c r="AQ251" s="72" t="str">
        <f t="shared" si="75"/>
        <v/>
      </c>
    </row>
    <row r="252" spans="5:43" x14ac:dyDescent="0.25">
      <c r="E252" s="72" t="str">
        <f t="shared" si="57"/>
        <v/>
      </c>
      <c r="G252" s="72" t="str">
        <f t="shared" si="57"/>
        <v/>
      </c>
      <c r="I252" s="72" t="str">
        <f t="shared" si="58"/>
        <v/>
      </c>
      <c r="K252" s="72" t="str">
        <f t="shared" si="59"/>
        <v/>
      </c>
      <c r="M252" s="72" t="str">
        <f t="shared" si="60"/>
        <v/>
      </c>
      <c r="O252" s="72" t="str">
        <f t="shared" si="61"/>
        <v/>
      </c>
      <c r="Q252" s="72" t="str">
        <f t="shared" si="62"/>
        <v/>
      </c>
      <c r="S252" s="72" t="str">
        <f t="shared" si="63"/>
        <v/>
      </c>
      <c r="U252" s="72" t="str">
        <f t="shared" si="64"/>
        <v/>
      </c>
      <c r="W252" s="72" t="str">
        <f t="shared" si="65"/>
        <v/>
      </c>
      <c r="Y252" s="72" t="str">
        <f t="shared" si="66"/>
        <v/>
      </c>
      <c r="AA252" s="72" t="str">
        <f t="shared" si="67"/>
        <v/>
      </c>
      <c r="AC252" s="72" t="str">
        <f t="shared" si="68"/>
        <v/>
      </c>
      <c r="AE252" s="72" t="str">
        <f t="shared" si="69"/>
        <v/>
      </c>
      <c r="AG252" s="72" t="str">
        <f t="shared" si="70"/>
        <v/>
      </c>
      <c r="AI252" s="72" t="str">
        <f t="shared" si="71"/>
        <v/>
      </c>
      <c r="AK252" s="72" t="str">
        <f t="shared" si="72"/>
        <v/>
      </c>
      <c r="AM252" s="72" t="str">
        <f t="shared" si="73"/>
        <v/>
      </c>
      <c r="AO252" s="72" t="str">
        <f t="shared" si="74"/>
        <v/>
      </c>
      <c r="AQ252" s="72" t="str">
        <f t="shared" si="75"/>
        <v/>
      </c>
    </row>
    <row r="253" spans="5:43" x14ac:dyDescent="0.25">
      <c r="E253" s="72" t="str">
        <f t="shared" si="57"/>
        <v/>
      </c>
      <c r="G253" s="72" t="str">
        <f t="shared" si="57"/>
        <v/>
      </c>
      <c r="I253" s="72" t="str">
        <f t="shared" si="58"/>
        <v/>
      </c>
      <c r="K253" s="72" t="str">
        <f t="shared" si="59"/>
        <v/>
      </c>
      <c r="M253" s="72" t="str">
        <f t="shared" si="60"/>
        <v/>
      </c>
      <c r="O253" s="72" t="str">
        <f t="shared" si="61"/>
        <v/>
      </c>
      <c r="Q253" s="72" t="str">
        <f t="shared" si="62"/>
        <v/>
      </c>
      <c r="S253" s="72" t="str">
        <f t="shared" si="63"/>
        <v/>
      </c>
      <c r="U253" s="72" t="str">
        <f t="shared" si="64"/>
        <v/>
      </c>
      <c r="W253" s="72" t="str">
        <f t="shared" si="65"/>
        <v/>
      </c>
      <c r="Y253" s="72" t="str">
        <f t="shared" si="66"/>
        <v/>
      </c>
      <c r="AA253" s="72" t="str">
        <f t="shared" si="67"/>
        <v/>
      </c>
      <c r="AC253" s="72" t="str">
        <f t="shared" si="68"/>
        <v/>
      </c>
      <c r="AE253" s="72" t="str">
        <f t="shared" si="69"/>
        <v/>
      </c>
      <c r="AG253" s="72" t="str">
        <f t="shared" si="70"/>
        <v/>
      </c>
      <c r="AI253" s="72" t="str">
        <f t="shared" si="71"/>
        <v/>
      </c>
      <c r="AK253" s="72" t="str">
        <f t="shared" si="72"/>
        <v/>
      </c>
      <c r="AM253" s="72" t="str">
        <f t="shared" si="73"/>
        <v/>
      </c>
      <c r="AO253" s="72" t="str">
        <f t="shared" si="74"/>
        <v/>
      </c>
      <c r="AQ253" s="72" t="str">
        <f t="shared" si="75"/>
        <v/>
      </c>
    </row>
    <row r="254" spans="5:43" x14ac:dyDescent="0.25">
      <c r="E254" s="72" t="str">
        <f t="shared" si="57"/>
        <v/>
      </c>
      <c r="G254" s="72" t="str">
        <f t="shared" si="57"/>
        <v/>
      </c>
      <c r="I254" s="72" t="str">
        <f t="shared" si="58"/>
        <v/>
      </c>
      <c r="K254" s="72" t="str">
        <f t="shared" si="59"/>
        <v/>
      </c>
      <c r="M254" s="72" t="str">
        <f t="shared" si="60"/>
        <v/>
      </c>
      <c r="O254" s="72" t="str">
        <f t="shared" si="61"/>
        <v/>
      </c>
      <c r="Q254" s="72" t="str">
        <f t="shared" si="62"/>
        <v/>
      </c>
      <c r="S254" s="72" t="str">
        <f t="shared" si="63"/>
        <v/>
      </c>
      <c r="U254" s="72" t="str">
        <f t="shared" si="64"/>
        <v/>
      </c>
      <c r="W254" s="72" t="str">
        <f t="shared" si="65"/>
        <v/>
      </c>
      <c r="Y254" s="72" t="str">
        <f t="shared" si="66"/>
        <v/>
      </c>
      <c r="AA254" s="72" t="str">
        <f t="shared" si="67"/>
        <v/>
      </c>
      <c r="AC254" s="72" t="str">
        <f t="shared" si="68"/>
        <v/>
      </c>
      <c r="AE254" s="72" t="str">
        <f t="shared" si="69"/>
        <v/>
      </c>
      <c r="AG254" s="72" t="str">
        <f t="shared" si="70"/>
        <v/>
      </c>
      <c r="AI254" s="72" t="str">
        <f t="shared" si="71"/>
        <v/>
      </c>
      <c r="AK254" s="72" t="str">
        <f t="shared" si="72"/>
        <v/>
      </c>
      <c r="AM254" s="72" t="str">
        <f t="shared" si="73"/>
        <v/>
      </c>
      <c r="AO254" s="72" t="str">
        <f t="shared" si="74"/>
        <v/>
      </c>
      <c r="AQ254" s="72" t="str">
        <f t="shared" si="75"/>
        <v/>
      </c>
    </row>
    <row r="255" spans="5:43" x14ac:dyDescent="0.25">
      <c r="E255" s="72" t="str">
        <f t="shared" si="57"/>
        <v/>
      </c>
      <c r="G255" s="72" t="str">
        <f t="shared" si="57"/>
        <v/>
      </c>
      <c r="I255" s="72" t="str">
        <f t="shared" si="58"/>
        <v/>
      </c>
      <c r="K255" s="72" t="str">
        <f t="shared" si="59"/>
        <v/>
      </c>
      <c r="M255" s="72" t="str">
        <f t="shared" si="60"/>
        <v/>
      </c>
      <c r="O255" s="72" t="str">
        <f t="shared" si="61"/>
        <v/>
      </c>
      <c r="Q255" s="72" t="str">
        <f t="shared" si="62"/>
        <v/>
      </c>
      <c r="S255" s="72" t="str">
        <f t="shared" si="63"/>
        <v/>
      </c>
      <c r="U255" s="72" t="str">
        <f t="shared" si="64"/>
        <v/>
      </c>
      <c r="W255" s="72" t="str">
        <f t="shared" si="65"/>
        <v/>
      </c>
      <c r="Y255" s="72" t="str">
        <f t="shared" si="66"/>
        <v/>
      </c>
      <c r="AA255" s="72" t="str">
        <f t="shared" si="67"/>
        <v/>
      </c>
      <c r="AC255" s="72" t="str">
        <f t="shared" si="68"/>
        <v/>
      </c>
      <c r="AE255" s="72" t="str">
        <f t="shared" si="69"/>
        <v/>
      </c>
      <c r="AG255" s="72" t="str">
        <f t="shared" si="70"/>
        <v/>
      </c>
      <c r="AI255" s="72" t="str">
        <f t="shared" si="71"/>
        <v/>
      </c>
      <c r="AK255" s="72" t="str">
        <f t="shared" si="72"/>
        <v/>
      </c>
      <c r="AM255" s="72" t="str">
        <f t="shared" si="73"/>
        <v/>
      </c>
      <c r="AO255" s="72" t="str">
        <f t="shared" si="74"/>
        <v/>
      </c>
      <c r="AQ255" s="72" t="str">
        <f t="shared" si="75"/>
        <v/>
      </c>
    </row>
    <row r="256" spans="5:43" x14ac:dyDescent="0.25">
      <c r="E256" s="72" t="str">
        <f t="shared" si="57"/>
        <v/>
      </c>
      <c r="G256" s="72" t="str">
        <f t="shared" si="57"/>
        <v/>
      </c>
      <c r="I256" s="72" t="str">
        <f t="shared" si="58"/>
        <v/>
      </c>
      <c r="K256" s="72" t="str">
        <f t="shared" si="59"/>
        <v/>
      </c>
      <c r="M256" s="72" t="str">
        <f t="shared" si="60"/>
        <v/>
      </c>
      <c r="O256" s="72" t="str">
        <f t="shared" si="61"/>
        <v/>
      </c>
      <c r="Q256" s="72" t="str">
        <f t="shared" si="62"/>
        <v/>
      </c>
      <c r="S256" s="72" t="str">
        <f t="shared" si="63"/>
        <v/>
      </c>
      <c r="U256" s="72" t="str">
        <f t="shared" si="64"/>
        <v/>
      </c>
      <c r="W256" s="72" t="str">
        <f t="shared" si="65"/>
        <v/>
      </c>
      <c r="Y256" s="72" t="str">
        <f t="shared" si="66"/>
        <v/>
      </c>
      <c r="AA256" s="72" t="str">
        <f t="shared" si="67"/>
        <v/>
      </c>
      <c r="AC256" s="72" t="str">
        <f t="shared" si="68"/>
        <v/>
      </c>
      <c r="AE256" s="72" t="str">
        <f t="shared" si="69"/>
        <v/>
      </c>
      <c r="AG256" s="72" t="str">
        <f t="shared" si="70"/>
        <v/>
      </c>
      <c r="AI256" s="72" t="str">
        <f t="shared" si="71"/>
        <v/>
      </c>
      <c r="AK256" s="72" t="str">
        <f t="shared" si="72"/>
        <v/>
      </c>
      <c r="AM256" s="72" t="str">
        <f t="shared" si="73"/>
        <v/>
      </c>
      <c r="AO256" s="72" t="str">
        <f t="shared" si="74"/>
        <v/>
      </c>
      <c r="AQ256" s="72" t="str">
        <f t="shared" si="75"/>
        <v/>
      </c>
    </row>
    <row r="257" spans="5:43" x14ac:dyDescent="0.25">
      <c r="E257" s="72" t="str">
        <f t="shared" si="57"/>
        <v/>
      </c>
      <c r="G257" s="72" t="str">
        <f t="shared" si="57"/>
        <v/>
      </c>
      <c r="I257" s="72" t="str">
        <f t="shared" si="58"/>
        <v/>
      </c>
      <c r="K257" s="72" t="str">
        <f t="shared" si="59"/>
        <v/>
      </c>
      <c r="M257" s="72" t="str">
        <f t="shared" si="60"/>
        <v/>
      </c>
      <c r="O257" s="72" t="str">
        <f t="shared" si="61"/>
        <v/>
      </c>
      <c r="Q257" s="72" t="str">
        <f t="shared" si="62"/>
        <v/>
      </c>
      <c r="S257" s="72" t="str">
        <f t="shared" si="63"/>
        <v/>
      </c>
      <c r="U257" s="72" t="str">
        <f t="shared" si="64"/>
        <v/>
      </c>
      <c r="W257" s="72" t="str">
        <f t="shared" si="65"/>
        <v/>
      </c>
      <c r="Y257" s="72" t="str">
        <f t="shared" si="66"/>
        <v/>
      </c>
      <c r="AA257" s="72" t="str">
        <f t="shared" si="67"/>
        <v/>
      </c>
      <c r="AC257" s="72" t="str">
        <f t="shared" si="68"/>
        <v/>
      </c>
      <c r="AE257" s="72" t="str">
        <f t="shared" si="69"/>
        <v/>
      </c>
      <c r="AG257" s="72" t="str">
        <f t="shared" si="70"/>
        <v/>
      </c>
      <c r="AI257" s="72" t="str">
        <f t="shared" si="71"/>
        <v/>
      </c>
      <c r="AK257" s="72" t="str">
        <f t="shared" si="72"/>
        <v/>
      </c>
      <c r="AM257" s="72" t="str">
        <f t="shared" si="73"/>
        <v/>
      </c>
      <c r="AO257" s="72" t="str">
        <f t="shared" si="74"/>
        <v/>
      </c>
      <c r="AQ257" s="72" t="str">
        <f t="shared" si="75"/>
        <v/>
      </c>
    </row>
    <row r="258" spans="5:43" x14ac:dyDescent="0.25">
      <c r="E258" s="72" t="str">
        <f t="shared" si="57"/>
        <v/>
      </c>
      <c r="G258" s="72" t="str">
        <f t="shared" si="57"/>
        <v/>
      </c>
      <c r="I258" s="72" t="str">
        <f t="shared" si="58"/>
        <v/>
      </c>
      <c r="K258" s="72" t="str">
        <f t="shared" si="59"/>
        <v/>
      </c>
      <c r="M258" s="72" t="str">
        <f t="shared" si="60"/>
        <v/>
      </c>
      <c r="O258" s="72" t="str">
        <f t="shared" si="61"/>
        <v/>
      </c>
      <c r="Q258" s="72" t="str">
        <f t="shared" si="62"/>
        <v/>
      </c>
      <c r="S258" s="72" t="str">
        <f t="shared" si="63"/>
        <v/>
      </c>
      <c r="U258" s="72" t="str">
        <f t="shared" si="64"/>
        <v/>
      </c>
      <c r="W258" s="72" t="str">
        <f t="shared" si="65"/>
        <v/>
      </c>
      <c r="Y258" s="72" t="str">
        <f t="shared" si="66"/>
        <v/>
      </c>
      <c r="AA258" s="72" t="str">
        <f t="shared" si="67"/>
        <v/>
      </c>
      <c r="AC258" s="72" t="str">
        <f t="shared" si="68"/>
        <v/>
      </c>
      <c r="AE258" s="72" t="str">
        <f t="shared" si="69"/>
        <v/>
      </c>
      <c r="AG258" s="72" t="str">
        <f t="shared" si="70"/>
        <v/>
      </c>
      <c r="AI258" s="72" t="str">
        <f t="shared" si="71"/>
        <v/>
      </c>
      <c r="AK258" s="72" t="str">
        <f t="shared" si="72"/>
        <v/>
      </c>
      <c r="AM258" s="72" t="str">
        <f t="shared" si="73"/>
        <v/>
      </c>
      <c r="AO258" s="72" t="str">
        <f t="shared" si="74"/>
        <v/>
      </c>
      <c r="AQ258" s="72" t="str">
        <f t="shared" si="75"/>
        <v/>
      </c>
    </row>
    <row r="259" spans="5:43" x14ac:dyDescent="0.25">
      <c r="E259" s="72" t="str">
        <f t="shared" si="57"/>
        <v/>
      </c>
      <c r="G259" s="72" t="str">
        <f t="shared" si="57"/>
        <v/>
      </c>
      <c r="I259" s="72" t="str">
        <f t="shared" si="58"/>
        <v/>
      </c>
      <c r="K259" s="72" t="str">
        <f t="shared" si="59"/>
        <v/>
      </c>
      <c r="M259" s="72" t="str">
        <f t="shared" si="60"/>
        <v/>
      </c>
      <c r="O259" s="72" t="str">
        <f t="shared" si="61"/>
        <v/>
      </c>
      <c r="Q259" s="72" t="str">
        <f t="shared" si="62"/>
        <v/>
      </c>
      <c r="S259" s="72" t="str">
        <f t="shared" si="63"/>
        <v/>
      </c>
      <c r="U259" s="72" t="str">
        <f t="shared" si="64"/>
        <v/>
      </c>
      <c r="W259" s="72" t="str">
        <f t="shared" si="65"/>
        <v/>
      </c>
      <c r="Y259" s="72" t="str">
        <f t="shared" si="66"/>
        <v/>
      </c>
      <c r="AA259" s="72" t="str">
        <f t="shared" si="67"/>
        <v/>
      </c>
      <c r="AC259" s="72" t="str">
        <f t="shared" si="68"/>
        <v/>
      </c>
      <c r="AE259" s="72" t="str">
        <f t="shared" si="69"/>
        <v/>
      </c>
      <c r="AG259" s="72" t="str">
        <f t="shared" si="70"/>
        <v/>
      </c>
      <c r="AI259" s="72" t="str">
        <f t="shared" si="71"/>
        <v/>
      </c>
      <c r="AK259" s="72" t="str">
        <f t="shared" si="72"/>
        <v/>
      </c>
      <c r="AM259" s="72" t="str">
        <f t="shared" si="73"/>
        <v/>
      </c>
      <c r="AO259" s="72" t="str">
        <f t="shared" si="74"/>
        <v/>
      </c>
      <c r="AQ259" s="72" t="str">
        <f t="shared" si="75"/>
        <v/>
      </c>
    </row>
    <row r="260" spans="5:43" x14ac:dyDescent="0.25">
      <c r="E260" s="72" t="str">
        <f t="shared" si="57"/>
        <v/>
      </c>
      <c r="G260" s="72" t="str">
        <f t="shared" si="57"/>
        <v/>
      </c>
      <c r="I260" s="72" t="str">
        <f t="shared" si="58"/>
        <v/>
      </c>
      <c r="K260" s="72" t="str">
        <f t="shared" si="59"/>
        <v/>
      </c>
      <c r="M260" s="72" t="str">
        <f t="shared" si="60"/>
        <v/>
      </c>
      <c r="O260" s="72" t="str">
        <f t="shared" si="61"/>
        <v/>
      </c>
      <c r="Q260" s="72" t="str">
        <f t="shared" si="62"/>
        <v/>
      </c>
      <c r="S260" s="72" t="str">
        <f t="shared" si="63"/>
        <v/>
      </c>
      <c r="U260" s="72" t="str">
        <f t="shared" si="64"/>
        <v/>
      </c>
      <c r="W260" s="72" t="str">
        <f t="shared" si="65"/>
        <v/>
      </c>
      <c r="Y260" s="72" t="str">
        <f t="shared" si="66"/>
        <v/>
      </c>
      <c r="AA260" s="72" t="str">
        <f t="shared" si="67"/>
        <v/>
      </c>
      <c r="AC260" s="72" t="str">
        <f t="shared" si="68"/>
        <v/>
      </c>
      <c r="AE260" s="72" t="str">
        <f t="shared" si="69"/>
        <v/>
      </c>
      <c r="AG260" s="72" t="str">
        <f t="shared" si="70"/>
        <v/>
      </c>
      <c r="AI260" s="72" t="str">
        <f t="shared" si="71"/>
        <v/>
      </c>
      <c r="AK260" s="72" t="str">
        <f t="shared" si="72"/>
        <v/>
      </c>
      <c r="AM260" s="72" t="str">
        <f t="shared" si="73"/>
        <v/>
      </c>
      <c r="AO260" s="72" t="str">
        <f t="shared" si="74"/>
        <v/>
      </c>
      <c r="AQ260" s="72" t="str">
        <f t="shared" si="75"/>
        <v/>
      </c>
    </row>
    <row r="261" spans="5:43" x14ac:dyDescent="0.25">
      <c r="E261" s="72" t="str">
        <f t="shared" si="57"/>
        <v/>
      </c>
      <c r="G261" s="72" t="str">
        <f t="shared" si="57"/>
        <v/>
      </c>
      <c r="I261" s="72" t="str">
        <f t="shared" si="58"/>
        <v/>
      </c>
      <c r="K261" s="72" t="str">
        <f t="shared" si="59"/>
        <v/>
      </c>
      <c r="M261" s="72" t="str">
        <f t="shared" si="60"/>
        <v/>
      </c>
      <c r="O261" s="72" t="str">
        <f t="shared" si="61"/>
        <v/>
      </c>
      <c r="Q261" s="72" t="str">
        <f t="shared" si="62"/>
        <v/>
      </c>
      <c r="S261" s="72" t="str">
        <f t="shared" si="63"/>
        <v/>
      </c>
      <c r="U261" s="72" t="str">
        <f t="shared" si="64"/>
        <v/>
      </c>
      <c r="W261" s="72" t="str">
        <f t="shared" si="65"/>
        <v/>
      </c>
      <c r="Y261" s="72" t="str">
        <f t="shared" si="66"/>
        <v/>
      </c>
      <c r="AA261" s="72" t="str">
        <f t="shared" si="67"/>
        <v/>
      </c>
      <c r="AC261" s="72" t="str">
        <f t="shared" si="68"/>
        <v/>
      </c>
      <c r="AE261" s="72" t="str">
        <f t="shared" si="69"/>
        <v/>
      </c>
      <c r="AG261" s="72" t="str">
        <f t="shared" si="70"/>
        <v/>
      </c>
      <c r="AI261" s="72" t="str">
        <f t="shared" si="71"/>
        <v/>
      </c>
      <c r="AK261" s="72" t="str">
        <f t="shared" si="72"/>
        <v/>
      </c>
      <c r="AM261" s="72" t="str">
        <f t="shared" si="73"/>
        <v/>
      </c>
      <c r="AO261" s="72" t="str">
        <f t="shared" si="74"/>
        <v/>
      </c>
      <c r="AQ261" s="72" t="str">
        <f t="shared" si="75"/>
        <v/>
      </c>
    </row>
    <row r="262" spans="5:43" x14ac:dyDescent="0.25">
      <c r="E262" s="72" t="str">
        <f t="shared" si="57"/>
        <v/>
      </c>
      <c r="G262" s="72" t="str">
        <f t="shared" si="57"/>
        <v/>
      </c>
      <c r="I262" s="72" t="str">
        <f t="shared" si="58"/>
        <v/>
      </c>
      <c r="K262" s="72" t="str">
        <f t="shared" si="59"/>
        <v/>
      </c>
      <c r="M262" s="72" t="str">
        <f t="shared" si="60"/>
        <v/>
      </c>
      <c r="O262" s="72" t="str">
        <f t="shared" si="61"/>
        <v/>
      </c>
      <c r="Q262" s="72" t="str">
        <f t="shared" si="62"/>
        <v/>
      </c>
      <c r="S262" s="72" t="str">
        <f t="shared" si="63"/>
        <v/>
      </c>
      <c r="U262" s="72" t="str">
        <f t="shared" si="64"/>
        <v/>
      </c>
      <c r="W262" s="72" t="str">
        <f t="shared" si="65"/>
        <v/>
      </c>
      <c r="Y262" s="72" t="str">
        <f t="shared" si="66"/>
        <v/>
      </c>
      <c r="AA262" s="72" t="str">
        <f t="shared" si="67"/>
        <v/>
      </c>
      <c r="AC262" s="72" t="str">
        <f t="shared" si="68"/>
        <v/>
      </c>
      <c r="AE262" s="72" t="str">
        <f t="shared" si="69"/>
        <v/>
      </c>
      <c r="AG262" s="72" t="str">
        <f t="shared" si="70"/>
        <v/>
      </c>
      <c r="AI262" s="72" t="str">
        <f t="shared" si="71"/>
        <v/>
      </c>
      <c r="AK262" s="72" t="str">
        <f t="shared" si="72"/>
        <v/>
      </c>
      <c r="AM262" s="72" t="str">
        <f t="shared" si="73"/>
        <v/>
      </c>
      <c r="AO262" s="72" t="str">
        <f t="shared" si="74"/>
        <v/>
      </c>
      <c r="AQ262" s="72" t="str">
        <f t="shared" si="75"/>
        <v/>
      </c>
    </row>
    <row r="263" spans="5:43" x14ac:dyDescent="0.25">
      <c r="E263" s="72" t="str">
        <f t="shared" si="57"/>
        <v/>
      </c>
      <c r="G263" s="72" t="str">
        <f t="shared" si="57"/>
        <v/>
      </c>
      <c r="I263" s="72" t="str">
        <f t="shared" si="58"/>
        <v/>
      </c>
      <c r="K263" s="72" t="str">
        <f t="shared" si="59"/>
        <v/>
      </c>
      <c r="M263" s="72" t="str">
        <f t="shared" si="60"/>
        <v/>
      </c>
      <c r="O263" s="72" t="str">
        <f t="shared" si="61"/>
        <v/>
      </c>
      <c r="Q263" s="72" t="str">
        <f t="shared" si="62"/>
        <v/>
      </c>
      <c r="S263" s="72" t="str">
        <f t="shared" si="63"/>
        <v/>
      </c>
      <c r="U263" s="72" t="str">
        <f t="shared" si="64"/>
        <v/>
      </c>
      <c r="W263" s="72" t="str">
        <f t="shared" si="65"/>
        <v/>
      </c>
      <c r="Y263" s="72" t="str">
        <f t="shared" si="66"/>
        <v/>
      </c>
      <c r="AA263" s="72" t="str">
        <f t="shared" si="67"/>
        <v/>
      </c>
      <c r="AC263" s="72" t="str">
        <f t="shared" si="68"/>
        <v/>
      </c>
      <c r="AE263" s="72" t="str">
        <f t="shared" si="69"/>
        <v/>
      </c>
      <c r="AG263" s="72" t="str">
        <f t="shared" si="70"/>
        <v/>
      </c>
      <c r="AI263" s="72" t="str">
        <f t="shared" si="71"/>
        <v/>
      </c>
      <c r="AK263" s="72" t="str">
        <f t="shared" si="72"/>
        <v/>
      </c>
      <c r="AM263" s="72" t="str">
        <f t="shared" si="73"/>
        <v/>
      </c>
      <c r="AO263" s="72" t="str">
        <f t="shared" si="74"/>
        <v/>
      </c>
      <c r="AQ263" s="72" t="str">
        <f t="shared" si="75"/>
        <v/>
      </c>
    </row>
    <row r="264" spans="5:43" x14ac:dyDescent="0.25">
      <c r="E264" s="72" t="str">
        <f t="shared" si="57"/>
        <v/>
      </c>
      <c r="G264" s="72" t="str">
        <f t="shared" si="57"/>
        <v/>
      </c>
      <c r="I264" s="72" t="str">
        <f t="shared" si="58"/>
        <v/>
      </c>
      <c r="K264" s="72" t="str">
        <f t="shared" si="59"/>
        <v/>
      </c>
      <c r="M264" s="72" t="str">
        <f t="shared" si="60"/>
        <v/>
      </c>
      <c r="O264" s="72" t="str">
        <f t="shared" si="61"/>
        <v/>
      </c>
      <c r="Q264" s="72" t="str">
        <f t="shared" si="62"/>
        <v/>
      </c>
      <c r="S264" s="72" t="str">
        <f t="shared" si="63"/>
        <v/>
      </c>
      <c r="U264" s="72" t="str">
        <f t="shared" si="64"/>
        <v/>
      </c>
      <c r="W264" s="72" t="str">
        <f t="shared" si="65"/>
        <v/>
      </c>
      <c r="Y264" s="72" t="str">
        <f t="shared" si="66"/>
        <v/>
      </c>
      <c r="AA264" s="72" t="str">
        <f t="shared" si="67"/>
        <v/>
      </c>
      <c r="AC264" s="72" t="str">
        <f t="shared" si="68"/>
        <v/>
      </c>
      <c r="AE264" s="72" t="str">
        <f t="shared" si="69"/>
        <v/>
      </c>
      <c r="AG264" s="72" t="str">
        <f t="shared" si="70"/>
        <v/>
      </c>
      <c r="AI264" s="72" t="str">
        <f t="shared" si="71"/>
        <v/>
      </c>
      <c r="AK264" s="72" t="str">
        <f t="shared" si="72"/>
        <v/>
      </c>
      <c r="AM264" s="72" t="str">
        <f t="shared" si="73"/>
        <v/>
      </c>
      <c r="AO264" s="72" t="str">
        <f t="shared" si="74"/>
        <v/>
      </c>
      <c r="AQ264" s="72" t="str">
        <f t="shared" si="75"/>
        <v/>
      </c>
    </row>
    <row r="265" spans="5:43" x14ac:dyDescent="0.25">
      <c r="E265" s="72" t="str">
        <f t="shared" si="57"/>
        <v/>
      </c>
      <c r="G265" s="72" t="str">
        <f t="shared" si="57"/>
        <v/>
      </c>
      <c r="I265" s="72" t="str">
        <f t="shared" si="58"/>
        <v/>
      </c>
      <c r="K265" s="72" t="str">
        <f t="shared" si="59"/>
        <v/>
      </c>
      <c r="M265" s="72" t="str">
        <f t="shared" si="60"/>
        <v/>
      </c>
      <c r="O265" s="72" t="str">
        <f t="shared" si="61"/>
        <v/>
      </c>
      <c r="Q265" s="72" t="str">
        <f t="shared" si="62"/>
        <v/>
      </c>
      <c r="S265" s="72" t="str">
        <f t="shared" si="63"/>
        <v/>
      </c>
      <c r="U265" s="72" t="str">
        <f t="shared" si="64"/>
        <v/>
      </c>
      <c r="W265" s="72" t="str">
        <f t="shared" si="65"/>
        <v/>
      </c>
      <c r="Y265" s="72" t="str">
        <f t="shared" si="66"/>
        <v/>
      </c>
      <c r="AA265" s="72" t="str">
        <f t="shared" si="67"/>
        <v/>
      </c>
      <c r="AC265" s="72" t="str">
        <f t="shared" si="68"/>
        <v/>
      </c>
      <c r="AE265" s="72" t="str">
        <f t="shared" si="69"/>
        <v/>
      </c>
      <c r="AG265" s="72" t="str">
        <f t="shared" si="70"/>
        <v/>
      </c>
      <c r="AI265" s="72" t="str">
        <f t="shared" si="71"/>
        <v/>
      </c>
      <c r="AK265" s="72" t="str">
        <f t="shared" si="72"/>
        <v/>
      </c>
      <c r="AM265" s="72" t="str">
        <f t="shared" si="73"/>
        <v/>
      </c>
      <c r="AO265" s="72" t="str">
        <f t="shared" si="74"/>
        <v/>
      </c>
      <c r="AQ265" s="72" t="str">
        <f t="shared" si="75"/>
        <v/>
      </c>
    </row>
    <row r="266" spans="5:43" x14ac:dyDescent="0.25">
      <c r="E266" s="72" t="str">
        <f t="shared" si="57"/>
        <v/>
      </c>
      <c r="G266" s="72" t="str">
        <f t="shared" si="57"/>
        <v/>
      </c>
      <c r="I266" s="72" t="str">
        <f t="shared" si="58"/>
        <v/>
      </c>
      <c r="K266" s="72" t="str">
        <f t="shared" si="59"/>
        <v/>
      </c>
      <c r="M266" s="72" t="str">
        <f t="shared" si="60"/>
        <v/>
      </c>
      <c r="O266" s="72" t="str">
        <f t="shared" si="61"/>
        <v/>
      </c>
      <c r="Q266" s="72" t="str">
        <f t="shared" si="62"/>
        <v/>
      </c>
      <c r="S266" s="72" t="str">
        <f t="shared" si="63"/>
        <v/>
      </c>
      <c r="U266" s="72" t="str">
        <f t="shared" si="64"/>
        <v/>
      </c>
      <c r="W266" s="72" t="str">
        <f t="shared" si="65"/>
        <v/>
      </c>
      <c r="Y266" s="72" t="str">
        <f t="shared" si="66"/>
        <v/>
      </c>
      <c r="AA266" s="72" t="str">
        <f t="shared" si="67"/>
        <v/>
      </c>
      <c r="AC266" s="72" t="str">
        <f t="shared" si="68"/>
        <v/>
      </c>
      <c r="AE266" s="72" t="str">
        <f t="shared" si="69"/>
        <v/>
      </c>
      <c r="AG266" s="72" t="str">
        <f t="shared" si="70"/>
        <v/>
      </c>
      <c r="AI266" s="72" t="str">
        <f t="shared" si="71"/>
        <v/>
      </c>
      <c r="AK266" s="72" t="str">
        <f t="shared" si="72"/>
        <v/>
      </c>
      <c r="AM266" s="72" t="str">
        <f t="shared" si="73"/>
        <v/>
      </c>
      <c r="AO266" s="72" t="str">
        <f t="shared" si="74"/>
        <v/>
      </c>
      <c r="AQ266" s="72" t="str">
        <f t="shared" si="75"/>
        <v/>
      </c>
    </row>
    <row r="267" spans="5:43" x14ac:dyDescent="0.25">
      <c r="E267" s="72" t="str">
        <f t="shared" si="57"/>
        <v/>
      </c>
      <c r="G267" s="72" t="str">
        <f t="shared" si="57"/>
        <v/>
      </c>
      <c r="I267" s="72" t="str">
        <f t="shared" si="58"/>
        <v/>
      </c>
      <c r="K267" s="72" t="str">
        <f t="shared" si="59"/>
        <v/>
      </c>
      <c r="M267" s="72" t="str">
        <f t="shared" si="60"/>
        <v/>
      </c>
      <c r="O267" s="72" t="str">
        <f t="shared" si="61"/>
        <v/>
      </c>
      <c r="Q267" s="72" t="str">
        <f t="shared" si="62"/>
        <v/>
      </c>
      <c r="S267" s="72" t="str">
        <f t="shared" si="63"/>
        <v/>
      </c>
      <c r="U267" s="72" t="str">
        <f t="shared" si="64"/>
        <v/>
      </c>
      <c r="W267" s="72" t="str">
        <f t="shared" si="65"/>
        <v/>
      </c>
      <c r="Y267" s="72" t="str">
        <f t="shared" si="66"/>
        <v/>
      </c>
      <c r="AA267" s="72" t="str">
        <f t="shared" si="67"/>
        <v/>
      </c>
      <c r="AC267" s="72" t="str">
        <f t="shared" si="68"/>
        <v/>
      </c>
      <c r="AE267" s="72" t="str">
        <f t="shared" si="69"/>
        <v/>
      </c>
      <c r="AG267" s="72" t="str">
        <f t="shared" si="70"/>
        <v/>
      </c>
      <c r="AI267" s="72" t="str">
        <f t="shared" si="71"/>
        <v/>
      </c>
      <c r="AK267" s="72" t="str">
        <f t="shared" si="72"/>
        <v/>
      </c>
      <c r="AM267" s="72" t="str">
        <f t="shared" si="73"/>
        <v/>
      </c>
      <c r="AO267" s="72" t="str">
        <f t="shared" si="74"/>
        <v/>
      </c>
      <c r="AQ267" s="72" t="str">
        <f t="shared" si="75"/>
        <v/>
      </c>
    </row>
    <row r="268" spans="5:43" x14ac:dyDescent="0.25">
      <c r="E268" s="72" t="str">
        <f t="shared" si="57"/>
        <v/>
      </c>
      <c r="G268" s="72" t="str">
        <f t="shared" si="57"/>
        <v/>
      </c>
      <c r="I268" s="72" t="str">
        <f t="shared" si="58"/>
        <v/>
      </c>
      <c r="K268" s="72" t="str">
        <f t="shared" si="59"/>
        <v/>
      </c>
      <c r="M268" s="72" t="str">
        <f t="shared" si="60"/>
        <v/>
      </c>
      <c r="O268" s="72" t="str">
        <f t="shared" si="61"/>
        <v/>
      </c>
      <c r="Q268" s="72" t="str">
        <f t="shared" si="62"/>
        <v/>
      </c>
      <c r="S268" s="72" t="str">
        <f t="shared" si="63"/>
        <v/>
      </c>
      <c r="U268" s="72" t="str">
        <f t="shared" si="64"/>
        <v/>
      </c>
      <c r="W268" s="72" t="str">
        <f t="shared" si="65"/>
        <v/>
      </c>
      <c r="Y268" s="72" t="str">
        <f t="shared" si="66"/>
        <v/>
      </c>
      <c r="AA268" s="72" t="str">
        <f t="shared" si="67"/>
        <v/>
      </c>
      <c r="AC268" s="72" t="str">
        <f t="shared" si="68"/>
        <v/>
      </c>
      <c r="AE268" s="72" t="str">
        <f t="shared" si="69"/>
        <v/>
      </c>
      <c r="AG268" s="72" t="str">
        <f t="shared" si="70"/>
        <v/>
      </c>
      <c r="AI268" s="72" t="str">
        <f t="shared" si="71"/>
        <v/>
      </c>
      <c r="AK268" s="72" t="str">
        <f t="shared" si="72"/>
        <v/>
      </c>
      <c r="AM268" s="72" t="str">
        <f t="shared" si="73"/>
        <v/>
      </c>
      <c r="AO268" s="72" t="str">
        <f t="shared" si="74"/>
        <v/>
      </c>
      <c r="AQ268" s="72" t="str">
        <f t="shared" si="75"/>
        <v/>
      </c>
    </row>
    <row r="269" spans="5:43" x14ac:dyDescent="0.25">
      <c r="E269" s="72" t="str">
        <f t="shared" ref="E269:G300" si="76">IF(OR($B269=0,D269=0),"",D269/$B269)</f>
        <v/>
      </c>
      <c r="G269" s="72" t="str">
        <f t="shared" si="76"/>
        <v/>
      </c>
      <c r="I269" s="72" t="str">
        <f t="shared" ref="I269:I300" si="77">IF(OR($B269=0,H269=0),"",H269/$B269)</f>
        <v/>
      </c>
      <c r="K269" s="72" t="str">
        <f t="shared" ref="K269:K300" si="78">IF(OR($B269=0,J269=0),"",J269/$B269)</f>
        <v/>
      </c>
      <c r="M269" s="72" t="str">
        <f t="shared" ref="M269:M300" si="79">IF(OR($B269=0,L269=0),"",L269/$B269)</f>
        <v/>
      </c>
      <c r="O269" s="72" t="str">
        <f t="shared" ref="O269:O300" si="80">IF(OR($B269=0,N269=0),"",N269/$B269)</f>
        <v/>
      </c>
      <c r="Q269" s="72" t="str">
        <f t="shared" ref="Q269:Q300" si="81">IF(OR($B269=0,P269=0),"",P269/$B269)</f>
        <v/>
      </c>
      <c r="S269" s="72" t="str">
        <f t="shared" ref="S269:S300" si="82">IF(OR($B269=0,R269=0),"",R269/$B269)</f>
        <v/>
      </c>
      <c r="U269" s="72" t="str">
        <f t="shared" ref="U269:U300" si="83">IF(OR($B269=0,T269=0),"",T269/$B269)</f>
        <v/>
      </c>
      <c r="W269" s="72" t="str">
        <f t="shared" ref="W269:W300" si="84">IF(OR($B269=0,V269=0),"",V269/$B269)</f>
        <v/>
      </c>
      <c r="Y269" s="72" t="str">
        <f t="shared" ref="Y269:Y300" si="85">IF(OR($B269=0,X269=0),"",X269/$B269)</f>
        <v/>
      </c>
      <c r="AA269" s="72" t="str">
        <f t="shared" ref="AA269:AA300" si="86">IF(OR($B269=0,Z269=0),"",Z269/$B269)</f>
        <v/>
      </c>
      <c r="AC269" s="72" t="str">
        <f t="shared" ref="AC269:AC300" si="87">IF(OR($B269=0,AB269=0),"",AB269/$B269)</f>
        <v/>
      </c>
      <c r="AE269" s="72" t="str">
        <f t="shared" ref="AE269:AE300" si="88">IF(OR($B269=0,AD269=0),"",AD269/$B269)</f>
        <v/>
      </c>
      <c r="AG269" s="72" t="str">
        <f t="shared" ref="AG269:AG300" si="89">IF(OR($B269=0,AF269=0),"",AF269/$B269)</f>
        <v/>
      </c>
      <c r="AI269" s="72" t="str">
        <f t="shared" ref="AI269:AI300" si="90">IF(OR($B269=0,AH269=0),"",AH269/$B269)</f>
        <v/>
      </c>
      <c r="AK269" s="72" t="str">
        <f t="shared" ref="AK269:AK300" si="91">IF(OR($B269=0,AJ269=0),"",AJ269/$B269)</f>
        <v/>
      </c>
      <c r="AM269" s="72" t="str">
        <f t="shared" ref="AM269:AM300" si="92">IF(OR($B269=0,AL269=0),"",AL269/$B269)</f>
        <v/>
      </c>
      <c r="AO269" s="72" t="str">
        <f t="shared" ref="AO269:AO300" si="93">IF(OR($B269=0,AN269=0),"",AN269/$B269)</f>
        <v/>
      </c>
      <c r="AQ269" s="72" t="str">
        <f t="shared" ref="AQ269:AQ300" si="94">IF(OR($B269=0,AP269=0),"",AP269/$B269)</f>
        <v/>
      </c>
    </row>
    <row r="270" spans="5:43" x14ac:dyDescent="0.25">
      <c r="E270" s="72" t="str">
        <f t="shared" si="76"/>
        <v/>
      </c>
      <c r="G270" s="72" t="str">
        <f t="shared" si="76"/>
        <v/>
      </c>
      <c r="I270" s="72" t="str">
        <f t="shared" si="77"/>
        <v/>
      </c>
      <c r="K270" s="72" t="str">
        <f t="shared" si="78"/>
        <v/>
      </c>
      <c r="M270" s="72" t="str">
        <f t="shared" si="79"/>
        <v/>
      </c>
      <c r="O270" s="72" t="str">
        <f t="shared" si="80"/>
        <v/>
      </c>
      <c r="Q270" s="72" t="str">
        <f t="shared" si="81"/>
        <v/>
      </c>
      <c r="S270" s="72" t="str">
        <f t="shared" si="82"/>
        <v/>
      </c>
      <c r="U270" s="72" t="str">
        <f t="shared" si="83"/>
        <v/>
      </c>
      <c r="W270" s="72" t="str">
        <f t="shared" si="84"/>
        <v/>
      </c>
      <c r="Y270" s="72" t="str">
        <f t="shared" si="85"/>
        <v/>
      </c>
      <c r="AA270" s="72" t="str">
        <f t="shared" si="86"/>
        <v/>
      </c>
      <c r="AC270" s="72" t="str">
        <f t="shared" si="87"/>
        <v/>
      </c>
      <c r="AE270" s="72" t="str">
        <f t="shared" si="88"/>
        <v/>
      </c>
      <c r="AG270" s="72" t="str">
        <f t="shared" si="89"/>
        <v/>
      </c>
      <c r="AI270" s="72" t="str">
        <f t="shared" si="90"/>
        <v/>
      </c>
      <c r="AK270" s="72" t="str">
        <f t="shared" si="91"/>
        <v/>
      </c>
      <c r="AM270" s="72" t="str">
        <f t="shared" si="92"/>
        <v/>
      </c>
      <c r="AO270" s="72" t="str">
        <f t="shared" si="93"/>
        <v/>
      </c>
      <c r="AQ270" s="72" t="str">
        <f t="shared" si="94"/>
        <v/>
      </c>
    </row>
    <row r="271" spans="5:43" x14ac:dyDescent="0.25">
      <c r="E271" s="72" t="str">
        <f t="shared" si="76"/>
        <v/>
      </c>
      <c r="G271" s="72" t="str">
        <f t="shared" si="76"/>
        <v/>
      </c>
      <c r="I271" s="72" t="str">
        <f t="shared" si="77"/>
        <v/>
      </c>
      <c r="K271" s="72" t="str">
        <f t="shared" si="78"/>
        <v/>
      </c>
      <c r="M271" s="72" t="str">
        <f t="shared" si="79"/>
        <v/>
      </c>
      <c r="O271" s="72" t="str">
        <f t="shared" si="80"/>
        <v/>
      </c>
      <c r="Q271" s="72" t="str">
        <f t="shared" si="81"/>
        <v/>
      </c>
      <c r="S271" s="72" t="str">
        <f t="shared" si="82"/>
        <v/>
      </c>
      <c r="U271" s="72" t="str">
        <f t="shared" si="83"/>
        <v/>
      </c>
      <c r="W271" s="72" t="str">
        <f t="shared" si="84"/>
        <v/>
      </c>
      <c r="Y271" s="72" t="str">
        <f t="shared" si="85"/>
        <v/>
      </c>
      <c r="AA271" s="72" t="str">
        <f t="shared" si="86"/>
        <v/>
      </c>
      <c r="AC271" s="72" t="str">
        <f t="shared" si="87"/>
        <v/>
      </c>
      <c r="AE271" s="72" t="str">
        <f t="shared" si="88"/>
        <v/>
      </c>
      <c r="AG271" s="72" t="str">
        <f t="shared" si="89"/>
        <v/>
      </c>
      <c r="AI271" s="72" t="str">
        <f t="shared" si="90"/>
        <v/>
      </c>
      <c r="AK271" s="72" t="str">
        <f t="shared" si="91"/>
        <v/>
      </c>
      <c r="AM271" s="72" t="str">
        <f t="shared" si="92"/>
        <v/>
      </c>
      <c r="AO271" s="72" t="str">
        <f t="shared" si="93"/>
        <v/>
      </c>
      <c r="AQ271" s="72" t="str">
        <f t="shared" si="94"/>
        <v/>
      </c>
    </row>
    <row r="272" spans="5:43" x14ac:dyDescent="0.25">
      <c r="E272" s="72" t="str">
        <f t="shared" si="76"/>
        <v/>
      </c>
      <c r="G272" s="72" t="str">
        <f t="shared" si="76"/>
        <v/>
      </c>
      <c r="I272" s="72" t="str">
        <f t="shared" si="77"/>
        <v/>
      </c>
      <c r="K272" s="72" t="str">
        <f t="shared" si="78"/>
        <v/>
      </c>
      <c r="M272" s="72" t="str">
        <f t="shared" si="79"/>
        <v/>
      </c>
      <c r="O272" s="72" t="str">
        <f t="shared" si="80"/>
        <v/>
      </c>
      <c r="Q272" s="72" t="str">
        <f t="shared" si="81"/>
        <v/>
      </c>
      <c r="S272" s="72" t="str">
        <f t="shared" si="82"/>
        <v/>
      </c>
      <c r="U272" s="72" t="str">
        <f t="shared" si="83"/>
        <v/>
      </c>
      <c r="W272" s="72" t="str">
        <f t="shared" si="84"/>
        <v/>
      </c>
      <c r="Y272" s="72" t="str">
        <f t="shared" si="85"/>
        <v/>
      </c>
      <c r="AA272" s="72" t="str">
        <f t="shared" si="86"/>
        <v/>
      </c>
      <c r="AC272" s="72" t="str">
        <f t="shared" si="87"/>
        <v/>
      </c>
      <c r="AE272" s="72" t="str">
        <f t="shared" si="88"/>
        <v/>
      </c>
      <c r="AG272" s="72" t="str">
        <f t="shared" si="89"/>
        <v/>
      </c>
      <c r="AI272" s="72" t="str">
        <f t="shared" si="90"/>
        <v/>
      </c>
      <c r="AK272" s="72" t="str">
        <f t="shared" si="91"/>
        <v/>
      </c>
      <c r="AM272" s="72" t="str">
        <f t="shared" si="92"/>
        <v/>
      </c>
      <c r="AO272" s="72" t="str">
        <f t="shared" si="93"/>
        <v/>
      </c>
      <c r="AQ272" s="72" t="str">
        <f t="shared" si="94"/>
        <v/>
      </c>
    </row>
    <row r="273" spans="5:43" x14ac:dyDescent="0.25">
      <c r="E273" s="72" t="str">
        <f t="shared" si="76"/>
        <v/>
      </c>
      <c r="G273" s="72" t="str">
        <f t="shared" si="76"/>
        <v/>
      </c>
      <c r="I273" s="72" t="str">
        <f t="shared" si="77"/>
        <v/>
      </c>
      <c r="K273" s="72" t="str">
        <f t="shared" si="78"/>
        <v/>
      </c>
      <c r="M273" s="72" t="str">
        <f t="shared" si="79"/>
        <v/>
      </c>
      <c r="O273" s="72" t="str">
        <f t="shared" si="80"/>
        <v/>
      </c>
      <c r="Q273" s="72" t="str">
        <f t="shared" si="81"/>
        <v/>
      </c>
      <c r="S273" s="72" t="str">
        <f t="shared" si="82"/>
        <v/>
      </c>
      <c r="U273" s="72" t="str">
        <f t="shared" si="83"/>
        <v/>
      </c>
      <c r="W273" s="72" t="str">
        <f t="shared" si="84"/>
        <v/>
      </c>
      <c r="Y273" s="72" t="str">
        <f t="shared" si="85"/>
        <v/>
      </c>
      <c r="AA273" s="72" t="str">
        <f t="shared" si="86"/>
        <v/>
      </c>
      <c r="AC273" s="72" t="str">
        <f t="shared" si="87"/>
        <v/>
      </c>
      <c r="AE273" s="72" t="str">
        <f t="shared" si="88"/>
        <v/>
      </c>
      <c r="AG273" s="72" t="str">
        <f t="shared" si="89"/>
        <v/>
      </c>
      <c r="AI273" s="72" t="str">
        <f t="shared" si="90"/>
        <v/>
      </c>
      <c r="AK273" s="72" t="str">
        <f t="shared" si="91"/>
        <v/>
      </c>
      <c r="AM273" s="72" t="str">
        <f t="shared" si="92"/>
        <v/>
      </c>
      <c r="AO273" s="72" t="str">
        <f t="shared" si="93"/>
        <v/>
      </c>
      <c r="AQ273" s="72" t="str">
        <f t="shared" si="94"/>
        <v/>
      </c>
    </row>
    <row r="274" spans="5:43" x14ac:dyDescent="0.25">
      <c r="E274" s="72" t="str">
        <f t="shared" si="76"/>
        <v/>
      </c>
      <c r="G274" s="72" t="str">
        <f t="shared" si="76"/>
        <v/>
      </c>
      <c r="I274" s="72" t="str">
        <f t="shared" si="77"/>
        <v/>
      </c>
      <c r="K274" s="72" t="str">
        <f t="shared" si="78"/>
        <v/>
      </c>
      <c r="M274" s="72" t="str">
        <f t="shared" si="79"/>
        <v/>
      </c>
      <c r="O274" s="72" t="str">
        <f t="shared" si="80"/>
        <v/>
      </c>
      <c r="Q274" s="72" t="str">
        <f t="shared" si="81"/>
        <v/>
      </c>
      <c r="S274" s="72" t="str">
        <f t="shared" si="82"/>
        <v/>
      </c>
      <c r="U274" s="72" t="str">
        <f t="shared" si="83"/>
        <v/>
      </c>
      <c r="W274" s="72" t="str">
        <f t="shared" si="84"/>
        <v/>
      </c>
      <c r="Y274" s="72" t="str">
        <f t="shared" si="85"/>
        <v/>
      </c>
      <c r="AA274" s="72" t="str">
        <f t="shared" si="86"/>
        <v/>
      </c>
      <c r="AC274" s="72" t="str">
        <f t="shared" si="87"/>
        <v/>
      </c>
      <c r="AE274" s="72" t="str">
        <f t="shared" si="88"/>
        <v/>
      </c>
      <c r="AG274" s="72" t="str">
        <f t="shared" si="89"/>
        <v/>
      </c>
      <c r="AI274" s="72" t="str">
        <f t="shared" si="90"/>
        <v/>
      </c>
      <c r="AK274" s="72" t="str">
        <f t="shared" si="91"/>
        <v/>
      </c>
      <c r="AM274" s="72" t="str">
        <f t="shared" si="92"/>
        <v/>
      </c>
      <c r="AO274" s="72" t="str">
        <f t="shared" si="93"/>
        <v/>
      </c>
      <c r="AQ274" s="72" t="str">
        <f t="shared" si="94"/>
        <v/>
      </c>
    </row>
    <row r="275" spans="5:43" x14ac:dyDescent="0.25">
      <c r="E275" s="72" t="str">
        <f t="shared" si="76"/>
        <v/>
      </c>
      <c r="G275" s="72" t="str">
        <f t="shared" si="76"/>
        <v/>
      </c>
      <c r="I275" s="72" t="str">
        <f t="shared" si="77"/>
        <v/>
      </c>
      <c r="K275" s="72" t="str">
        <f t="shared" si="78"/>
        <v/>
      </c>
      <c r="M275" s="72" t="str">
        <f t="shared" si="79"/>
        <v/>
      </c>
      <c r="O275" s="72" t="str">
        <f t="shared" si="80"/>
        <v/>
      </c>
      <c r="Q275" s="72" t="str">
        <f t="shared" si="81"/>
        <v/>
      </c>
      <c r="S275" s="72" t="str">
        <f t="shared" si="82"/>
        <v/>
      </c>
      <c r="U275" s="72" t="str">
        <f t="shared" si="83"/>
        <v/>
      </c>
      <c r="W275" s="72" t="str">
        <f t="shared" si="84"/>
        <v/>
      </c>
      <c r="Y275" s="72" t="str">
        <f t="shared" si="85"/>
        <v/>
      </c>
      <c r="AA275" s="72" t="str">
        <f t="shared" si="86"/>
        <v/>
      </c>
      <c r="AC275" s="72" t="str">
        <f t="shared" si="87"/>
        <v/>
      </c>
      <c r="AE275" s="72" t="str">
        <f t="shared" si="88"/>
        <v/>
      </c>
      <c r="AG275" s="72" t="str">
        <f t="shared" si="89"/>
        <v/>
      </c>
      <c r="AI275" s="72" t="str">
        <f t="shared" si="90"/>
        <v/>
      </c>
      <c r="AK275" s="72" t="str">
        <f t="shared" si="91"/>
        <v/>
      </c>
      <c r="AM275" s="72" t="str">
        <f t="shared" si="92"/>
        <v/>
      </c>
      <c r="AO275" s="72" t="str">
        <f t="shared" si="93"/>
        <v/>
      </c>
      <c r="AQ275" s="72" t="str">
        <f t="shared" si="94"/>
        <v/>
      </c>
    </row>
    <row r="276" spans="5:43" x14ac:dyDescent="0.25">
      <c r="E276" s="72" t="str">
        <f t="shared" si="76"/>
        <v/>
      </c>
      <c r="G276" s="72" t="str">
        <f t="shared" si="76"/>
        <v/>
      </c>
      <c r="I276" s="72" t="str">
        <f t="shared" si="77"/>
        <v/>
      </c>
      <c r="K276" s="72" t="str">
        <f t="shared" si="78"/>
        <v/>
      </c>
      <c r="M276" s="72" t="str">
        <f t="shared" si="79"/>
        <v/>
      </c>
      <c r="O276" s="72" t="str">
        <f t="shared" si="80"/>
        <v/>
      </c>
      <c r="Q276" s="72" t="str">
        <f t="shared" si="81"/>
        <v/>
      </c>
      <c r="S276" s="72" t="str">
        <f t="shared" si="82"/>
        <v/>
      </c>
      <c r="U276" s="72" t="str">
        <f t="shared" si="83"/>
        <v/>
      </c>
      <c r="W276" s="72" t="str">
        <f t="shared" si="84"/>
        <v/>
      </c>
      <c r="Y276" s="72" t="str">
        <f t="shared" si="85"/>
        <v/>
      </c>
      <c r="AA276" s="72" t="str">
        <f t="shared" si="86"/>
        <v/>
      </c>
      <c r="AC276" s="72" t="str">
        <f t="shared" si="87"/>
        <v/>
      </c>
      <c r="AE276" s="72" t="str">
        <f t="shared" si="88"/>
        <v/>
      </c>
      <c r="AG276" s="72" t="str">
        <f t="shared" si="89"/>
        <v/>
      </c>
      <c r="AI276" s="72" t="str">
        <f t="shared" si="90"/>
        <v/>
      </c>
      <c r="AK276" s="72" t="str">
        <f t="shared" si="91"/>
        <v/>
      </c>
      <c r="AM276" s="72" t="str">
        <f t="shared" si="92"/>
        <v/>
      </c>
      <c r="AO276" s="72" t="str">
        <f t="shared" si="93"/>
        <v/>
      </c>
      <c r="AQ276" s="72" t="str">
        <f t="shared" si="94"/>
        <v/>
      </c>
    </row>
    <row r="277" spans="5:43" x14ac:dyDescent="0.25">
      <c r="E277" s="72" t="str">
        <f t="shared" si="76"/>
        <v/>
      </c>
      <c r="G277" s="72" t="str">
        <f t="shared" si="76"/>
        <v/>
      </c>
      <c r="I277" s="72" t="str">
        <f t="shared" si="77"/>
        <v/>
      </c>
      <c r="K277" s="72" t="str">
        <f t="shared" si="78"/>
        <v/>
      </c>
      <c r="M277" s="72" t="str">
        <f t="shared" si="79"/>
        <v/>
      </c>
      <c r="O277" s="72" t="str">
        <f t="shared" si="80"/>
        <v/>
      </c>
      <c r="Q277" s="72" t="str">
        <f t="shared" si="81"/>
        <v/>
      </c>
      <c r="S277" s="72" t="str">
        <f t="shared" si="82"/>
        <v/>
      </c>
      <c r="U277" s="72" t="str">
        <f t="shared" si="83"/>
        <v/>
      </c>
      <c r="W277" s="72" t="str">
        <f t="shared" si="84"/>
        <v/>
      </c>
      <c r="Y277" s="72" t="str">
        <f t="shared" si="85"/>
        <v/>
      </c>
      <c r="AA277" s="72" t="str">
        <f t="shared" si="86"/>
        <v/>
      </c>
      <c r="AC277" s="72" t="str">
        <f t="shared" si="87"/>
        <v/>
      </c>
      <c r="AE277" s="72" t="str">
        <f t="shared" si="88"/>
        <v/>
      </c>
      <c r="AG277" s="72" t="str">
        <f t="shared" si="89"/>
        <v/>
      </c>
      <c r="AI277" s="72" t="str">
        <f t="shared" si="90"/>
        <v/>
      </c>
      <c r="AK277" s="72" t="str">
        <f t="shared" si="91"/>
        <v/>
      </c>
      <c r="AM277" s="72" t="str">
        <f t="shared" si="92"/>
        <v/>
      </c>
      <c r="AO277" s="72" t="str">
        <f t="shared" si="93"/>
        <v/>
      </c>
      <c r="AQ277" s="72" t="str">
        <f t="shared" si="94"/>
        <v/>
      </c>
    </row>
    <row r="278" spans="5:43" x14ac:dyDescent="0.25">
      <c r="E278" s="72" t="str">
        <f t="shared" si="76"/>
        <v/>
      </c>
      <c r="G278" s="72" t="str">
        <f t="shared" si="76"/>
        <v/>
      </c>
      <c r="I278" s="72" t="str">
        <f t="shared" si="77"/>
        <v/>
      </c>
      <c r="K278" s="72" t="str">
        <f t="shared" si="78"/>
        <v/>
      </c>
      <c r="M278" s="72" t="str">
        <f t="shared" si="79"/>
        <v/>
      </c>
      <c r="O278" s="72" t="str">
        <f t="shared" si="80"/>
        <v/>
      </c>
      <c r="Q278" s="72" t="str">
        <f t="shared" si="81"/>
        <v/>
      </c>
      <c r="S278" s="72" t="str">
        <f t="shared" si="82"/>
        <v/>
      </c>
      <c r="U278" s="72" t="str">
        <f t="shared" si="83"/>
        <v/>
      </c>
      <c r="W278" s="72" t="str">
        <f t="shared" si="84"/>
        <v/>
      </c>
      <c r="Y278" s="72" t="str">
        <f t="shared" si="85"/>
        <v/>
      </c>
      <c r="AA278" s="72" t="str">
        <f t="shared" si="86"/>
        <v/>
      </c>
      <c r="AC278" s="72" t="str">
        <f t="shared" si="87"/>
        <v/>
      </c>
      <c r="AE278" s="72" t="str">
        <f t="shared" si="88"/>
        <v/>
      </c>
      <c r="AG278" s="72" t="str">
        <f t="shared" si="89"/>
        <v/>
      </c>
      <c r="AI278" s="72" t="str">
        <f t="shared" si="90"/>
        <v/>
      </c>
      <c r="AK278" s="72" t="str">
        <f t="shared" si="91"/>
        <v/>
      </c>
      <c r="AM278" s="72" t="str">
        <f t="shared" si="92"/>
        <v/>
      </c>
      <c r="AO278" s="72" t="str">
        <f t="shared" si="93"/>
        <v/>
      </c>
      <c r="AQ278" s="72" t="str">
        <f t="shared" si="94"/>
        <v/>
      </c>
    </row>
    <row r="279" spans="5:43" x14ac:dyDescent="0.25">
      <c r="E279" s="72" t="str">
        <f t="shared" si="76"/>
        <v/>
      </c>
      <c r="G279" s="72" t="str">
        <f t="shared" si="76"/>
        <v/>
      </c>
      <c r="I279" s="72" t="str">
        <f t="shared" si="77"/>
        <v/>
      </c>
      <c r="K279" s="72" t="str">
        <f t="shared" si="78"/>
        <v/>
      </c>
      <c r="M279" s="72" t="str">
        <f t="shared" si="79"/>
        <v/>
      </c>
      <c r="O279" s="72" t="str">
        <f t="shared" si="80"/>
        <v/>
      </c>
      <c r="Q279" s="72" t="str">
        <f t="shared" si="81"/>
        <v/>
      </c>
      <c r="S279" s="72" t="str">
        <f t="shared" si="82"/>
        <v/>
      </c>
      <c r="U279" s="72" t="str">
        <f t="shared" si="83"/>
        <v/>
      </c>
      <c r="W279" s="72" t="str">
        <f t="shared" si="84"/>
        <v/>
      </c>
      <c r="Y279" s="72" t="str">
        <f t="shared" si="85"/>
        <v/>
      </c>
      <c r="AA279" s="72" t="str">
        <f t="shared" si="86"/>
        <v/>
      </c>
      <c r="AC279" s="72" t="str">
        <f t="shared" si="87"/>
        <v/>
      </c>
      <c r="AE279" s="72" t="str">
        <f t="shared" si="88"/>
        <v/>
      </c>
      <c r="AG279" s="72" t="str">
        <f t="shared" si="89"/>
        <v/>
      </c>
      <c r="AI279" s="72" t="str">
        <f t="shared" si="90"/>
        <v/>
      </c>
      <c r="AK279" s="72" t="str">
        <f t="shared" si="91"/>
        <v/>
      </c>
      <c r="AM279" s="72" t="str">
        <f t="shared" si="92"/>
        <v/>
      </c>
      <c r="AO279" s="72" t="str">
        <f t="shared" si="93"/>
        <v/>
      </c>
      <c r="AQ279" s="72" t="str">
        <f t="shared" si="94"/>
        <v/>
      </c>
    </row>
    <row r="280" spans="5:43" x14ac:dyDescent="0.25">
      <c r="E280" s="72" t="str">
        <f t="shared" si="76"/>
        <v/>
      </c>
      <c r="G280" s="72" t="str">
        <f t="shared" si="76"/>
        <v/>
      </c>
      <c r="I280" s="72" t="str">
        <f t="shared" si="77"/>
        <v/>
      </c>
      <c r="K280" s="72" t="str">
        <f t="shared" si="78"/>
        <v/>
      </c>
      <c r="M280" s="72" t="str">
        <f t="shared" si="79"/>
        <v/>
      </c>
      <c r="O280" s="72" t="str">
        <f t="shared" si="80"/>
        <v/>
      </c>
      <c r="Q280" s="72" t="str">
        <f t="shared" si="81"/>
        <v/>
      </c>
      <c r="S280" s="72" t="str">
        <f t="shared" si="82"/>
        <v/>
      </c>
      <c r="U280" s="72" t="str">
        <f t="shared" si="83"/>
        <v/>
      </c>
      <c r="W280" s="72" t="str">
        <f t="shared" si="84"/>
        <v/>
      </c>
      <c r="Y280" s="72" t="str">
        <f t="shared" si="85"/>
        <v/>
      </c>
      <c r="AA280" s="72" t="str">
        <f t="shared" si="86"/>
        <v/>
      </c>
      <c r="AC280" s="72" t="str">
        <f t="shared" si="87"/>
        <v/>
      </c>
      <c r="AE280" s="72" t="str">
        <f t="shared" si="88"/>
        <v/>
      </c>
      <c r="AG280" s="72" t="str">
        <f t="shared" si="89"/>
        <v/>
      </c>
      <c r="AI280" s="72" t="str">
        <f t="shared" si="90"/>
        <v/>
      </c>
      <c r="AK280" s="72" t="str">
        <f t="shared" si="91"/>
        <v/>
      </c>
      <c r="AM280" s="72" t="str">
        <f t="shared" si="92"/>
        <v/>
      </c>
      <c r="AO280" s="72" t="str">
        <f t="shared" si="93"/>
        <v/>
      </c>
      <c r="AQ280" s="72" t="str">
        <f t="shared" si="94"/>
        <v/>
      </c>
    </row>
    <row r="281" spans="5:43" x14ac:dyDescent="0.25">
      <c r="E281" s="72" t="str">
        <f t="shared" si="76"/>
        <v/>
      </c>
      <c r="G281" s="72" t="str">
        <f t="shared" si="76"/>
        <v/>
      </c>
      <c r="I281" s="72" t="str">
        <f t="shared" si="77"/>
        <v/>
      </c>
      <c r="K281" s="72" t="str">
        <f t="shared" si="78"/>
        <v/>
      </c>
      <c r="M281" s="72" t="str">
        <f t="shared" si="79"/>
        <v/>
      </c>
      <c r="O281" s="72" t="str">
        <f t="shared" si="80"/>
        <v/>
      </c>
      <c r="Q281" s="72" t="str">
        <f t="shared" si="81"/>
        <v/>
      </c>
      <c r="S281" s="72" t="str">
        <f t="shared" si="82"/>
        <v/>
      </c>
      <c r="U281" s="72" t="str">
        <f t="shared" si="83"/>
        <v/>
      </c>
      <c r="W281" s="72" t="str">
        <f t="shared" si="84"/>
        <v/>
      </c>
      <c r="Y281" s="72" t="str">
        <f t="shared" si="85"/>
        <v/>
      </c>
      <c r="AA281" s="72" t="str">
        <f t="shared" si="86"/>
        <v/>
      </c>
      <c r="AC281" s="72" t="str">
        <f t="shared" si="87"/>
        <v/>
      </c>
      <c r="AE281" s="72" t="str">
        <f t="shared" si="88"/>
        <v/>
      </c>
      <c r="AG281" s="72" t="str">
        <f t="shared" si="89"/>
        <v/>
      </c>
      <c r="AI281" s="72" t="str">
        <f t="shared" si="90"/>
        <v/>
      </c>
      <c r="AK281" s="72" t="str">
        <f t="shared" si="91"/>
        <v/>
      </c>
      <c r="AM281" s="72" t="str">
        <f t="shared" si="92"/>
        <v/>
      </c>
      <c r="AO281" s="72" t="str">
        <f t="shared" si="93"/>
        <v/>
      </c>
      <c r="AQ281" s="72" t="str">
        <f t="shared" si="94"/>
        <v/>
      </c>
    </row>
    <row r="282" spans="5:43" x14ac:dyDescent="0.25">
      <c r="E282" s="72" t="str">
        <f t="shared" si="76"/>
        <v/>
      </c>
      <c r="G282" s="72" t="str">
        <f t="shared" si="76"/>
        <v/>
      </c>
      <c r="I282" s="72" t="str">
        <f t="shared" si="77"/>
        <v/>
      </c>
      <c r="K282" s="72" t="str">
        <f t="shared" si="78"/>
        <v/>
      </c>
      <c r="M282" s="72" t="str">
        <f t="shared" si="79"/>
        <v/>
      </c>
      <c r="O282" s="72" t="str">
        <f t="shared" si="80"/>
        <v/>
      </c>
      <c r="Q282" s="72" t="str">
        <f t="shared" si="81"/>
        <v/>
      </c>
      <c r="S282" s="72" t="str">
        <f t="shared" si="82"/>
        <v/>
      </c>
      <c r="U282" s="72" t="str">
        <f t="shared" si="83"/>
        <v/>
      </c>
      <c r="W282" s="72" t="str">
        <f t="shared" si="84"/>
        <v/>
      </c>
      <c r="Y282" s="72" t="str">
        <f t="shared" si="85"/>
        <v/>
      </c>
      <c r="AA282" s="72" t="str">
        <f t="shared" si="86"/>
        <v/>
      </c>
      <c r="AC282" s="72" t="str">
        <f t="shared" si="87"/>
        <v/>
      </c>
      <c r="AE282" s="72" t="str">
        <f t="shared" si="88"/>
        <v/>
      </c>
      <c r="AG282" s="72" t="str">
        <f t="shared" si="89"/>
        <v/>
      </c>
      <c r="AI282" s="72" t="str">
        <f t="shared" si="90"/>
        <v/>
      </c>
      <c r="AK282" s="72" t="str">
        <f t="shared" si="91"/>
        <v/>
      </c>
      <c r="AM282" s="72" t="str">
        <f t="shared" si="92"/>
        <v/>
      </c>
      <c r="AO282" s="72" t="str">
        <f t="shared" si="93"/>
        <v/>
      </c>
      <c r="AQ282" s="72" t="str">
        <f t="shared" si="94"/>
        <v/>
      </c>
    </row>
    <row r="283" spans="5:43" x14ac:dyDescent="0.25">
      <c r="E283" s="72" t="str">
        <f t="shared" si="76"/>
        <v/>
      </c>
      <c r="G283" s="72" t="str">
        <f t="shared" si="76"/>
        <v/>
      </c>
      <c r="I283" s="72" t="str">
        <f t="shared" si="77"/>
        <v/>
      </c>
      <c r="K283" s="72" t="str">
        <f t="shared" si="78"/>
        <v/>
      </c>
      <c r="M283" s="72" t="str">
        <f t="shared" si="79"/>
        <v/>
      </c>
      <c r="O283" s="72" t="str">
        <f t="shared" si="80"/>
        <v/>
      </c>
      <c r="Q283" s="72" t="str">
        <f t="shared" si="81"/>
        <v/>
      </c>
      <c r="S283" s="72" t="str">
        <f t="shared" si="82"/>
        <v/>
      </c>
      <c r="U283" s="72" t="str">
        <f t="shared" si="83"/>
        <v/>
      </c>
      <c r="W283" s="72" t="str">
        <f t="shared" si="84"/>
        <v/>
      </c>
      <c r="Y283" s="72" t="str">
        <f t="shared" si="85"/>
        <v/>
      </c>
      <c r="AA283" s="72" t="str">
        <f t="shared" si="86"/>
        <v/>
      </c>
      <c r="AC283" s="72" t="str">
        <f t="shared" si="87"/>
        <v/>
      </c>
      <c r="AE283" s="72" t="str">
        <f t="shared" si="88"/>
        <v/>
      </c>
      <c r="AG283" s="72" t="str">
        <f t="shared" si="89"/>
        <v/>
      </c>
      <c r="AI283" s="72" t="str">
        <f t="shared" si="90"/>
        <v/>
      </c>
      <c r="AK283" s="72" t="str">
        <f t="shared" si="91"/>
        <v/>
      </c>
      <c r="AM283" s="72" t="str">
        <f t="shared" si="92"/>
        <v/>
      </c>
      <c r="AO283" s="72" t="str">
        <f t="shared" si="93"/>
        <v/>
      </c>
      <c r="AQ283" s="72" t="str">
        <f t="shared" si="94"/>
        <v/>
      </c>
    </row>
    <row r="284" spans="5:43" x14ac:dyDescent="0.25">
      <c r="E284" s="72" t="str">
        <f t="shared" si="76"/>
        <v/>
      </c>
      <c r="G284" s="72" t="str">
        <f t="shared" si="76"/>
        <v/>
      </c>
      <c r="I284" s="72" t="str">
        <f t="shared" si="77"/>
        <v/>
      </c>
      <c r="K284" s="72" t="str">
        <f t="shared" si="78"/>
        <v/>
      </c>
      <c r="M284" s="72" t="str">
        <f t="shared" si="79"/>
        <v/>
      </c>
      <c r="O284" s="72" t="str">
        <f t="shared" si="80"/>
        <v/>
      </c>
      <c r="Q284" s="72" t="str">
        <f t="shared" si="81"/>
        <v/>
      </c>
      <c r="S284" s="72" t="str">
        <f t="shared" si="82"/>
        <v/>
      </c>
      <c r="U284" s="72" t="str">
        <f t="shared" si="83"/>
        <v/>
      </c>
      <c r="W284" s="72" t="str">
        <f t="shared" si="84"/>
        <v/>
      </c>
      <c r="Y284" s="72" t="str">
        <f t="shared" si="85"/>
        <v/>
      </c>
      <c r="AA284" s="72" t="str">
        <f t="shared" si="86"/>
        <v/>
      </c>
      <c r="AC284" s="72" t="str">
        <f t="shared" si="87"/>
        <v/>
      </c>
      <c r="AE284" s="72" t="str">
        <f t="shared" si="88"/>
        <v/>
      </c>
      <c r="AG284" s="72" t="str">
        <f t="shared" si="89"/>
        <v/>
      </c>
      <c r="AI284" s="72" t="str">
        <f t="shared" si="90"/>
        <v/>
      </c>
      <c r="AK284" s="72" t="str">
        <f t="shared" si="91"/>
        <v/>
      </c>
      <c r="AM284" s="72" t="str">
        <f t="shared" si="92"/>
        <v/>
      </c>
      <c r="AO284" s="72" t="str">
        <f t="shared" si="93"/>
        <v/>
      </c>
      <c r="AQ284" s="72" t="str">
        <f t="shared" si="94"/>
        <v/>
      </c>
    </row>
    <row r="285" spans="5:43" x14ac:dyDescent="0.25">
      <c r="E285" s="72" t="str">
        <f t="shared" si="76"/>
        <v/>
      </c>
      <c r="G285" s="72" t="str">
        <f t="shared" si="76"/>
        <v/>
      </c>
      <c r="I285" s="72" t="str">
        <f t="shared" si="77"/>
        <v/>
      </c>
      <c r="K285" s="72" t="str">
        <f t="shared" si="78"/>
        <v/>
      </c>
      <c r="M285" s="72" t="str">
        <f t="shared" si="79"/>
        <v/>
      </c>
      <c r="O285" s="72" t="str">
        <f t="shared" si="80"/>
        <v/>
      </c>
      <c r="Q285" s="72" t="str">
        <f t="shared" si="81"/>
        <v/>
      </c>
      <c r="S285" s="72" t="str">
        <f t="shared" si="82"/>
        <v/>
      </c>
      <c r="U285" s="72" t="str">
        <f t="shared" si="83"/>
        <v/>
      </c>
      <c r="W285" s="72" t="str">
        <f t="shared" si="84"/>
        <v/>
      </c>
      <c r="Y285" s="72" t="str">
        <f t="shared" si="85"/>
        <v/>
      </c>
      <c r="AA285" s="72" t="str">
        <f t="shared" si="86"/>
        <v/>
      </c>
      <c r="AC285" s="72" t="str">
        <f t="shared" si="87"/>
        <v/>
      </c>
      <c r="AE285" s="72" t="str">
        <f t="shared" si="88"/>
        <v/>
      </c>
      <c r="AG285" s="72" t="str">
        <f t="shared" si="89"/>
        <v/>
      </c>
      <c r="AI285" s="72" t="str">
        <f t="shared" si="90"/>
        <v/>
      </c>
      <c r="AK285" s="72" t="str">
        <f t="shared" si="91"/>
        <v/>
      </c>
      <c r="AM285" s="72" t="str">
        <f t="shared" si="92"/>
        <v/>
      </c>
      <c r="AO285" s="72" t="str">
        <f t="shared" si="93"/>
        <v/>
      </c>
      <c r="AQ285" s="72" t="str">
        <f t="shared" si="94"/>
        <v/>
      </c>
    </row>
    <row r="286" spans="5:43" x14ac:dyDescent="0.25">
      <c r="E286" s="72" t="str">
        <f t="shared" si="76"/>
        <v/>
      </c>
      <c r="G286" s="72" t="str">
        <f t="shared" si="76"/>
        <v/>
      </c>
      <c r="I286" s="72" t="str">
        <f t="shared" si="77"/>
        <v/>
      </c>
      <c r="K286" s="72" t="str">
        <f t="shared" si="78"/>
        <v/>
      </c>
      <c r="M286" s="72" t="str">
        <f t="shared" si="79"/>
        <v/>
      </c>
      <c r="O286" s="72" t="str">
        <f t="shared" si="80"/>
        <v/>
      </c>
      <c r="Q286" s="72" t="str">
        <f t="shared" si="81"/>
        <v/>
      </c>
      <c r="S286" s="72" t="str">
        <f t="shared" si="82"/>
        <v/>
      </c>
      <c r="U286" s="72" t="str">
        <f t="shared" si="83"/>
        <v/>
      </c>
      <c r="W286" s="72" t="str">
        <f t="shared" si="84"/>
        <v/>
      </c>
      <c r="Y286" s="72" t="str">
        <f t="shared" si="85"/>
        <v/>
      </c>
      <c r="AA286" s="72" t="str">
        <f t="shared" si="86"/>
        <v/>
      </c>
      <c r="AC286" s="72" t="str">
        <f t="shared" si="87"/>
        <v/>
      </c>
      <c r="AE286" s="72" t="str">
        <f t="shared" si="88"/>
        <v/>
      </c>
      <c r="AG286" s="72" t="str">
        <f t="shared" si="89"/>
        <v/>
      </c>
      <c r="AI286" s="72" t="str">
        <f t="shared" si="90"/>
        <v/>
      </c>
      <c r="AK286" s="72" t="str">
        <f t="shared" si="91"/>
        <v/>
      </c>
      <c r="AM286" s="72" t="str">
        <f t="shared" si="92"/>
        <v/>
      </c>
      <c r="AO286" s="72" t="str">
        <f t="shared" si="93"/>
        <v/>
      </c>
      <c r="AQ286" s="72" t="str">
        <f t="shared" si="94"/>
        <v/>
      </c>
    </row>
    <row r="287" spans="5:43" x14ac:dyDescent="0.25">
      <c r="E287" s="72" t="str">
        <f t="shared" si="76"/>
        <v/>
      </c>
      <c r="G287" s="72" t="str">
        <f t="shared" si="76"/>
        <v/>
      </c>
      <c r="I287" s="72" t="str">
        <f t="shared" si="77"/>
        <v/>
      </c>
      <c r="K287" s="72" t="str">
        <f t="shared" si="78"/>
        <v/>
      </c>
      <c r="M287" s="72" t="str">
        <f t="shared" si="79"/>
        <v/>
      </c>
      <c r="O287" s="72" t="str">
        <f t="shared" si="80"/>
        <v/>
      </c>
      <c r="Q287" s="72" t="str">
        <f t="shared" si="81"/>
        <v/>
      </c>
      <c r="S287" s="72" t="str">
        <f t="shared" si="82"/>
        <v/>
      </c>
      <c r="U287" s="72" t="str">
        <f t="shared" si="83"/>
        <v/>
      </c>
      <c r="W287" s="72" t="str">
        <f t="shared" si="84"/>
        <v/>
      </c>
      <c r="Y287" s="72" t="str">
        <f t="shared" si="85"/>
        <v/>
      </c>
      <c r="AA287" s="72" t="str">
        <f t="shared" si="86"/>
        <v/>
      </c>
      <c r="AC287" s="72" t="str">
        <f t="shared" si="87"/>
        <v/>
      </c>
      <c r="AE287" s="72" t="str">
        <f t="shared" si="88"/>
        <v/>
      </c>
      <c r="AG287" s="72" t="str">
        <f t="shared" si="89"/>
        <v/>
      </c>
      <c r="AI287" s="72" t="str">
        <f t="shared" si="90"/>
        <v/>
      </c>
      <c r="AK287" s="72" t="str">
        <f t="shared" si="91"/>
        <v/>
      </c>
      <c r="AM287" s="72" t="str">
        <f t="shared" si="92"/>
        <v/>
      </c>
      <c r="AO287" s="72" t="str">
        <f t="shared" si="93"/>
        <v/>
      </c>
      <c r="AQ287" s="72" t="str">
        <f t="shared" si="94"/>
        <v/>
      </c>
    </row>
    <row r="288" spans="5:43" x14ac:dyDescent="0.25">
      <c r="E288" s="72" t="str">
        <f t="shared" si="76"/>
        <v/>
      </c>
      <c r="G288" s="72" t="str">
        <f t="shared" si="76"/>
        <v/>
      </c>
      <c r="I288" s="72" t="str">
        <f t="shared" si="77"/>
        <v/>
      </c>
      <c r="K288" s="72" t="str">
        <f t="shared" si="78"/>
        <v/>
      </c>
      <c r="M288" s="72" t="str">
        <f t="shared" si="79"/>
        <v/>
      </c>
      <c r="O288" s="72" t="str">
        <f t="shared" si="80"/>
        <v/>
      </c>
      <c r="Q288" s="72" t="str">
        <f t="shared" si="81"/>
        <v/>
      </c>
      <c r="S288" s="72" t="str">
        <f t="shared" si="82"/>
        <v/>
      </c>
      <c r="U288" s="72" t="str">
        <f t="shared" si="83"/>
        <v/>
      </c>
      <c r="W288" s="72" t="str">
        <f t="shared" si="84"/>
        <v/>
      </c>
      <c r="Y288" s="72" t="str">
        <f t="shared" si="85"/>
        <v/>
      </c>
      <c r="AA288" s="72" t="str">
        <f t="shared" si="86"/>
        <v/>
      </c>
      <c r="AC288" s="72" t="str">
        <f t="shared" si="87"/>
        <v/>
      </c>
      <c r="AE288" s="72" t="str">
        <f t="shared" si="88"/>
        <v/>
      </c>
      <c r="AG288" s="72" t="str">
        <f t="shared" si="89"/>
        <v/>
      </c>
      <c r="AI288" s="72" t="str">
        <f t="shared" si="90"/>
        <v/>
      </c>
      <c r="AK288" s="72" t="str">
        <f t="shared" si="91"/>
        <v/>
      </c>
      <c r="AM288" s="72" t="str">
        <f t="shared" si="92"/>
        <v/>
      </c>
      <c r="AO288" s="72" t="str">
        <f t="shared" si="93"/>
        <v/>
      </c>
      <c r="AQ288" s="72" t="str">
        <f t="shared" si="94"/>
        <v/>
      </c>
    </row>
    <row r="289" spans="5:43" x14ac:dyDescent="0.25">
      <c r="E289" s="72" t="str">
        <f t="shared" si="76"/>
        <v/>
      </c>
      <c r="G289" s="72" t="str">
        <f t="shared" si="76"/>
        <v/>
      </c>
      <c r="I289" s="72" t="str">
        <f t="shared" si="77"/>
        <v/>
      </c>
      <c r="K289" s="72" t="str">
        <f t="shared" si="78"/>
        <v/>
      </c>
      <c r="M289" s="72" t="str">
        <f t="shared" si="79"/>
        <v/>
      </c>
      <c r="O289" s="72" t="str">
        <f t="shared" si="80"/>
        <v/>
      </c>
      <c r="Q289" s="72" t="str">
        <f t="shared" si="81"/>
        <v/>
      </c>
      <c r="S289" s="72" t="str">
        <f t="shared" si="82"/>
        <v/>
      </c>
      <c r="U289" s="72" t="str">
        <f t="shared" si="83"/>
        <v/>
      </c>
      <c r="W289" s="72" t="str">
        <f t="shared" si="84"/>
        <v/>
      </c>
      <c r="Y289" s="72" t="str">
        <f t="shared" si="85"/>
        <v/>
      </c>
      <c r="AA289" s="72" t="str">
        <f t="shared" si="86"/>
        <v/>
      </c>
      <c r="AC289" s="72" t="str">
        <f t="shared" si="87"/>
        <v/>
      </c>
      <c r="AE289" s="72" t="str">
        <f t="shared" si="88"/>
        <v/>
      </c>
      <c r="AG289" s="72" t="str">
        <f t="shared" si="89"/>
        <v/>
      </c>
      <c r="AI289" s="72" t="str">
        <f t="shared" si="90"/>
        <v/>
      </c>
      <c r="AK289" s="72" t="str">
        <f t="shared" si="91"/>
        <v/>
      </c>
      <c r="AM289" s="72" t="str">
        <f t="shared" si="92"/>
        <v/>
      </c>
      <c r="AO289" s="72" t="str">
        <f t="shared" si="93"/>
        <v/>
      </c>
      <c r="AQ289" s="72" t="str">
        <f t="shared" si="94"/>
        <v/>
      </c>
    </row>
    <row r="290" spans="5:43" x14ac:dyDescent="0.25">
      <c r="E290" s="72" t="str">
        <f t="shared" si="76"/>
        <v/>
      </c>
      <c r="G290" s="72" t="str">
        <f t="shared" si="76"/>
        <v/>
      </c>
      <c r="I290" s="72" t="str">
        <f t="shared" si="77"/>
        <v/>
      </c>
      <c r="K290" s="72" t="str">
        <f t="shared" si="78"/>
        <v/>
      </c>
      <c r="M290" s="72" t="str">
        <f t="shared" si="79"/>
        <v/>
      </c>
      <c r="O290" s="72" t="str">
        <f t="shared" si="80"/>
        <v/>
      </c>
      <c r="Q290" s="72" t="str">
        <f t="shared" si="81"/>
        <v/>
      </c>
      <c r="S290" s="72" t="str">
        <f t="shared" si="82"/>
        <v/>
      </c>
      <c r="U290" s="72" t="str">
        <f t="shared" si="83"/>
        <v/>
      </c>
      <c r="W290" s="72" t="str">
        <f t="shared" si="84"/>
        <v/>
      </c>
      <c r="Y290" s="72" t="str">
        <f t="shared" si="85"/>
        <v/>
      </c>
      <c r="AA290" s="72" t="str">
        <f t="shared" si="86"/>
        <v/>
      </c>
      <c r="AC290" s="72" t="str">
        <f t="shared" si="87"/>
        <v/>
      </c>
      <c r="AE290" s="72" t="str">
        <f t="shared" si="88"/>
        <v/>
      </c>
      <c r="AG290" s="72" t="str">
        <f t="shared" si="89"/>
        <v/>
      </c>
      <c r="AI290" s="72" t="str">
        <f t="shared" si="90"/>
        <v/>
      </c>
      <c r="AK290" s="72" t="str">
        <f t="shared" si="91"/>
        <v/>
      </c>
      <c r="AM290" s="72" t="str">
        <f t="shared" si="92"/>
        <v/>
      </c>
      <c r="AO290" s="72" t="str">
        <f t="shared" si="93"/>
        <v/>
      </c>
      <c r="AQ290" s="72" t="str">
        <f t="shared" si="94"/>
        <v/>
      </c>
    </row>
    <row r="291" spans="5:43" x14ac:dyDescent="0.25">
      <c r="E291" s="72" t="str">
        <f t="shared" si="76"/>
        <v/>
      </c>
      <c r="G291" s="72" t="str">
        <f t="shared" si="76"/>
        <v/>
      </c>
      <c r="I291" s="72" t="str">
        <f t="shared" si="77"/>
        <v/>
      </c>
      <c r="K291" s="72" t="str">
        <f t="shared" si="78"/>
        <v/>
      </c>
      <c r="M291" s="72" t="str">
        <f t="shared" si="79"/>
        <v/>
      </c>
      <c r="O291" s="72" t="str">
        <f t="shared" si="80"/>
        <v/>
      </c>
      <c r="Q291" s="72" t="str">
        <f t="shared" si="81"/>
        <v/>
      </c>
      <c r="S291" s="72" t="str">
        <f t="shared" si="82"/>
        <v/>
      </c>
      <c r="U291" s="72" t="str">
        <f t="shared" si="83"/>
        <v/>
      </c>
      <c r="W291" s="72" t="str">
        <f t="shared" si="84"/>
        <v/>
      </c>
      <c r="Y291" s="72" t="str">
        <f t="shared" si="85"/>
        <v/>
      </c>
      <c r="AA291" s="72" t="str">
        <f t="shared" si="86"/>
        <v/>
      </c>
      <c r="AC291" s="72" t="str">
        <f t="shared" si="87"/>
        <v/>
      </c>
      <c r="AE291" s="72" t="str">
        <f t="shared" si="88"/>
        <v/>
      </c>
      <c r="AG291" s="72" t="str">
        <f t="shared" si="89"/>
        <v/>
      </c>
      <c r="AI291" s="72" t="str">
        <f t="shared" si="90"/>
        <v/>
      </c>
      <c r="AK291" s="72" t="str">
        <f t="shared" si="91"/>
        <v/>
      </c>
      <c r="AM291" s="72" t="str">
        <f t="shared" si="92"/>
        <v/>
      </c>
      <c r="AO291" s="72" t="str">
        <f t="shared" si="93"/>
        <v/>
      </c>
      <c r="AQ291" s="72" t="str">
        <f t="shared" si="94"/>
        <v/>
      </c>
    </row>
    <row r="292" spans="5:43" x14ac:dyDescent="0.25">
      <c r="E292" s="72" t="str">
        <f t="shared" si="76"/>
        <v/>
      </c>
      <c r="G292" s="72" t="str">
        <f t="shared" si="76"/>
        <v/>
      </c>
      <c r="I292" s="72" t="str">
        <f t="shared" si="77"/>
        <v/>
      </c>
      <c r="K292" s="72" t="str">
        <f t="shared" si="78"/>
        <v/>
      </c>
      <c r="M292" s="72" t="str">
        <f t="shared" si="79"/>
        <v/>
      </c>
      <c r="O292" s="72" t="str">
        <f t="shared" si="80"/>
        <v/>
      </c>
      <c r="Q292" s="72" t="str">
        <f t="shared" si="81"/>
        <v/>
      </c>
      <c r="S292" s="72" t="str">
        <f t="shared" si="82"/>
        <v/>
      </c>
      <c r="U292" s="72" t="str">
        <f t="shared" si="83"/>
        <v/>
      </c>
      <c r="W292" s="72" t="str">
        <f t="shared" si="84"/>
        <v/>
      </c>
      <c r="Y292" s="72" t="str">
        <f t="shared" si="85"/>
        <v/>
      </c>
      <c r="AA292" s="72" t="str">
        <f t="shared" si="86"/>
        <v/>
      </c>
      <c r="AC292" s="72" t="str">
        <f t="shared" si="87"/>
        <v/>
      </c>
      <c r="AE292" s="72" t="str">
        <f t="shared" si="88"/>
        <v/>
      </c>
      <c r="AG292" s="72" t="str">
        <f t="shared" si="89"/>
        <v/>
      </c>
      <c r="AI292" s="72" t="str">
        <f t="shared" si="90"/>
        <v/>
      </c>
      <c r="AK292" s="72" t="str">
        <f t="shared" si="91"/>
        <v/>
      </c>
      <c r="AM292" s="72" t="str">
        <f t="shared" si="92"/>
        <v/>
      </c>
      <c r="AO292" s="72" t="str">
        <f t="shared" si="93"/>
        <v/>
      </c>
      <c r="AQ292" s="72" t="str">
        <f t="shared" si="94"/>
        <v/>
      </c>
    </row>
    <row r="293" spans="5:43" x14ac:dyDescent="0.25">
      <c r="E293" s="72" t="str">
        <f t="shared" si="76"/>
        <v/>
      </c>
      <c r="G293" s="72" t="str">
        <f t="shared" si="76"/>
        <v/>
      </c>
      <c r="I293" s="72" t="str">
        <f t="shared" si="77"/>
        <v/>
      </c>
      <c r="K293" s="72" t="str">
        <f t="shared" si="78"/>
        <v/>
      </c>
      <c r="M293" s="72" t="str">
        <f t="shared" si="79"/>
        <v/>
      </c>
      <c r="O293" s="72" t="str">
        <f t="shared" si="80"/>
        <v/>
      </c>
      <c r="Q293" s="72" t="str">
        <f t="shared" si="81"/>
        <v/>
      </c>
      <c r="S293" s="72" t="str">
        <f t="shared" si="82"/>
        <v/>
      </c>
      <c r="U293" s="72" t="str">
        <f t="shared" si="83"/>
        <v/>
      </c>
      <c r="W293" s="72" t="str">
        <f t="shared" si="84"/>
        <v/>
      </c>
      <c r="Y293" s="72" t="str">
        <f t="shared" si="85"/>
        <v/>
      </c>
      <c r="AA293" s="72" t="str">
        <f t="shared" si="86"/>
        <v/>
      </c>
      <c r="AC293" s="72" t="str">
        <f t="shared" si="87"/>
        <v/>
      </c>
      <c r="AE293" s="72" t="str">
        <f t="shared" si="88"/>
        <v/>
      </c>
      <c r="AG293" s="72" t="str">
        <f t="shared" si="89"/>
        <v/>
      </c>
      <c r="AI293" s="72" t="str">
        <f t="shared" si="90"/>
        <v/>
      </c>
      <c r="AK293" s="72" t="str">
        <f t="shared" si="91"/>
        <v/>
      </c>
      <c r="AM293" s="72" t="str">
        <f t="shared" si="92"/>
        <v/>
      </c>
      <c r="AO293" s="72" t="str">
        <f t="shared" si="93"/>
        <v/>
      </c>
      <c r="AQ293" s="72" t="str">
        <f t="shared" si="94"/>
        <v/>
      </c>
    </row>
    <row r="294" spans="5:43" x14ac:dyDescent="0.25">
      <c r="E294" s="72" t="str">
        <f t="shared" si="76"/>
        <v/>
      </c>
      <c r="G294" s="72" t="str">
        <f t="shared" si="76"/>
        <v/>
      </c>
      <c r="I294" s="72" t="str">
        <f t="shared" si="77"/>
        <v/>
      </c>
      <c r="K294" s="72" t="str">
        <f t="shared" si="78"/>
        <v/>
      </c>
      <c r="M294" s="72" t="str">
        <f t="shared" si="79"/>
        <v/>
      </c>
      <c r="O294" s="72" t="str">
        <f t="shared" si="80"/>
        <v/>
      </c>
      <c r="Q294" s="72" t="str">
        <f t="shared" si="81"/>
        <v/>
      </c>
      <c r="S294" s="72" t="str">
        <f t="shared" si="82"/>
        <v/>
      </c>
      <c r="U294" s="72" t="str">
        <f t="shared" si="83"/>
        <v/>
      </c>
      <c r="W294" s="72" t="str">
        <f t="shared" si="84"/>
        <v/>
      </c>
      <c r="Y294" s="72" t="str">
        <f t="shared" si="85"/>
        <v/>
      </c>
      <c r="AA294" s="72" t="str">
        <f t="shared" si="86"/>
        <v/>
      </c>
      <c r="AC294" s="72" t="str">
        <f t="shared" si="87"/>
        <v/>
      </c>
      <c r="AE294" s="72" t="str">
        <f t="shared" si="88"/>
        <v/>
      </c>
      <c r="AG294" s="72" t="str">
        <f t="shared" si="89"/>
        <v/>
      </c>
      <c r="AI294" s="72" t="str">
        <f t="shared" si="90"/>
        <v/>
      </c>
      <c r="AK294" s="72" t="str">
        <f t="shared" si="91"/>
        <v/>
      </c>
      <c r="AM294" s="72" t="str">
        <f t="shared" si="92"/>
        <v/>
      </c>
      <c r="AO294" s="72" t="str">
        <f t="shared" si="93"/>
        <v/>
      </c>
      <c r="AQ294" s="72" t="str">
        <f t="shared" si="94"/>
        <v/>
      </c>
    </row>
    <row r="295" spans="5:43" x14ac:dyDescent="0.25">
      <c r="E295" s="72" t="str">
        <f t="shared" si="76"/>
        <v/>
      </c>
      <c r="G295" s="72" t="str">
        <f t="shared" si="76"/>
        <v/>
      </c>
      <c r="I295" s="72" t="str">
        <f t="shared" si="77"/>
        <v/>
      </c>
      <c r="K295" s="72" t="str">
        <f t="shared" si="78"/>
        <v/>
      </c>
      <c r="M295" s="72" t="str">
        <f t="shared" si="79"/>
        <v/>
      </c>
      <c r="O295" s="72" t="str">
        <f t="shared" si="80"/>
        <v/>
      </c>
      <c r="Q295" s="72" t="str">
        <f t="shared" si="81"/>
        <v/>
      </c>
      <c r="S295" s="72" t="str">
        <f t="shared" si="82"/>
        <v/>
      </c>
      <c r="U295" s="72" t="str">
        <f t="shared" si="83"/>
        <v/>
      </c>
      <c r="W295" s="72" t="str">
        <f t="shared" si="84"/>
        <v/>
      </c>
      <c r="Y295" s="72" t="str">
        <f t="shared" si="85"/>
        <v/>
      </c>
      <c r="AA295" s="72" t="str">
        <f t="shared" si="86"/>
        <v/>
      </c>
      <c r="AC295" s="72" t="str">
        <f t="shared" si="87"/>
        <v/>
      </c>
      <c r="AE295" s="72" t="str">
        <f t="shared" si="88"/>
        <v/>
      </c>
      <c r="AG295" s="72" t="str">
        <f t="shared" si="89"/>
        <v/>
      </c>
      <c r="AI295" s="72" t="str">
        <f t="shared" si="90"/>
        <v/>
      </c>
      <c r="AK295" s="72" t="str">
        <f t="shared" si="91"/>
        <v/>
      </c>
      <c r="AM295" s="72" t="str">
        <f t="shared" si="92"/>
        <v/>
      </c>
      <c r="AO295" s="72" t="str">
        <f t="shared" si="93"/>
        <v/>
      </c>
      <c r="AQ295" s="72" t="str">
        <f t="shared" si="94"/>
        <v/>
      </c>
    </row>
    <row r="296" spans="5:43" x14ac:dyDescent="0.25">
      <c r="E296" s="72" t="str">
        <f t="shared" si="76"/>
        <v/>
      </c>
      <c r="G296" s="72" t="str">
        <f t="shared" si="76"/>
        <v/>
      </c>
      <c r="I296" s="72" t="str">
        <f t="shared" si="77"/>
        <v/>
      </c>
      <c r="K296" s="72" t="str">
        <f t="shared" si="78"/>
        <v/>
      </c>
      <c r="M296" s="72" t="str">
        <f t="shared" si="79"/>
        <v/>
      </c>
      <c r="O296" s="72" t="str">
        <f t="shared" si="80"/>
        <v/>
      </c>
      <c r="Q296" s="72" t="str">
        <f t="shared" si="81"/>
        <v/>
      </c>
      <c r="S296" s="72" t="str">
        <f t="shared" si="82"/>
        <v/>
      </c>
      <c r="U296" s="72" t="str">
        <f t="shared" si="83"/>
        <v/>
      </c>
      <c r="W296" s="72" t="str">
        <f t="shared" si="84"/>
        <v/>
      </c>
      <c r="Y296" s="72" t="str">
        <f t="shared" si="85"/>
        <v/>
      </c>
      <c r="AA296" s="72" t="str">
        <f t="shared" si="86"/>
        <v/>
      </c>
      <c r="AC296" s="72" t="str">
        <f t="shared" si="87"/>
        <v/>
      </c>
      <c r="AE296" s="72" t="str">
        <f t="shared" si="88"/>
        <v/>
      </c>
      <c r="AG296" s="72" t="str">
        <f t="shared" si="89"/>
        <v/>
      </c>
      <c r="AI296" s="72" t="str">
        <f t="shared" si="90"/>
        <v/>
      </c>
      <c r="AK296" s="72" t="str">
        <f t="shared" si="91"/>
        <v/>
      </c>
      <c r="AM296" s="72" t="str">
        <f t="shared" si="92"/>
        <v/>
      </c>
      <c r="AO296" s="72" t="str">
        <f t="shared" si="93"/>
        <v/>
      </c>
      <c r="AQ296" s="72" t="str">
        <f t="shared" si="94"/>
        <v/>
      </c>
    </row>
    <row r="297" spans="5:43" x14ac:dyDescent="0.25">
      <c r="E297" s="72" t="str">
        <f t="shared" si="76"/>
        <v/>
      </c>
      <c r="G297" s="72" t="str">
        <f t="shared" si="76"/>
        <v/>
      </c>
      <c r="I297" s="72" t="str">
        <f t="shared" si="77"/>
        <v/>
      </c>
      <c r="K297" s="72" t="str">
        <f t="shared" si="78"/>
        <v/>
      </c>
      <c r="M297" s="72" t="str">
        <f t="shared" si="79"/>
        <v/>
      </c>
      <c r="O297" s="72" t="str">
        <f t="shared" si="80"/>
        <v/>
      </c>
      <c r="Q297" s="72" t="str">
        <f t="shared" si="81"/>
        <v/>
      </c>
      <c r="S297" s="72" t="str">
        <f t="shared" si="82"/>
        <v/>
      </c>
      <c r="U297" s="72" t="str">
        <f t="shared" si="83"/>
        <v/>
      </c>
      <c r="W297" s="72" t="str">
        <f t="shared" si="84"/>
        <v/>
      </c>
      <c r="Y297" s="72" t="str">
        <f t="shared" si="85"/>
        <v/>
      </c>
      <c r="AA297" s="72" t="str">
        <f t="shared" si="86"/>
        <v/>
      </c>
      <c r="AC297" s="72" t="str">
        <f t="shared" si="87"/>
        <v/>
      </c>
      <c r="AE297" s="72" t="str">
        <f t="shared" si="88"/>
        <v/>
      </c>
      <c r="AG297" s="72" t="str">
        <f t="shared" si="89"/>
        <v/>
      </c>
      <c r="AI297" s="72" t="str">
        <f t="shared" si="90"/>
        <v/>
      </c>
      <c r="AK297" s="72" t="str">
        <f t="shared" si="91"/>
        <v/>
      </c>
      <c r="AM297" s="72" t="str">
        <f t="shared" si="92"/>
        <v/>
      </c>
      <c r="AO297" s="72" t="str">
        <f t="shared" si="93"/>
        <v/>
      </c>
      <c r="AQ297" s="72" t="str">
        <f t="shared" si="94"/>
        <v/>
      </c>
    </row>
    <row r="298" spans="5:43" x14ac:dyDescent="0.25">
      <c r="E298" s="72" t="str">
        <f t="shared" si="76"/>
        <v/>
      </c>
      <c r="G298" s="72" t="str">
        <f t="shared" si="76"/>
        <v/>
      </c>
      <c r="I298" s="72" t="str">
        <f t="shared" si="77"/>
        <v/>
      </c>
      <c r="K298" s="72" t="str">
        <f t="shared" si="78"/>
        <v/>
      </c>
      <c r="M298" s="72" t="str">
        <f t="shared" si="79"/>
        <v/>
      </c>
      <c r="O298" s="72" t="str">
        <f t="shared" si="80"/>
        <v/>
      </c>
      <c r="Q298" s="72" t="str">
        <f t="shared" si="81"/>
        <v/>
      </c>
      <c r="S298" s="72" t="str">
        <f t="shared" si="82"/>
        <v/>
      </c>
      <c r="U298" s="72" t="str">
        <f t="shared" si="83"/>
        <v/>
      </c>
      <c r="W298" s="72" t="str">
        <f t="shared" si="84"/>
        <v/>
      </c>
      <c r="Y298" s="72" t="str">
        <f t="shared" si="85"/>
        <v/>
      </c>
      <c r="AA298" s="72" t="str">
        <f t="shared" si="86"/>
        <v/>
      </c>
      <c r="AC298" s="72" t="str">
        <f t="shared" si="87"/>
        <v/>
      </c>
      <c r="AE298" s="72" t="str">
        <f t="shared" si="88"/>
        <v/>
      </c>
      <c r="AG298" s="72" t="str">
        <f t="shared" si="89"/>
        <v/>
      </c>
      <c r="AI298" s="72" t="str">
        <f t="shared" si="90"/>
        <v/>
      </c>
      <c r="AK298" s="72" t="str">
        <f t="shared" si="91"/>
        <v/>
      </c>
      <c r="AM298" s="72" t="str">
        <f t="shared" si="92"/>
        <v/>
      </c>
      <c r="AO298" s="72" t="str">
        <f t="shared" si="93"/>
        <v/>
      </c>
      <c r="AQ298" s="72" t="str">
        <f t="shared" si="94"/>
        <v/>
      </c>
    </row>
    <row r="299" spans="5:43" x14ac:dyDescent="0.25">
      <c r="E299" s="72" t="str">
        <f t="shared" si="76"/>
        <v/>
      </c>
      <c r="G299" s="72" t="str">
        <f t="shared" si="76"/>
        <v/>
      </c>
      <c r="I299" s="72" t="str">
        <f t="shared" si="77"/>
        <v/>
      </c>
      <c r="K299" s="72" t="str">
        <f t="shared" si="78"/>
        <v/>
      </c>
      <c r="M299" s="72" t="str">
        <f t="shared" si="79"/>
        <v/>
      </c>
      <c r="O299" s="72" t="str">
        <f t="shared" si="80"/>
        <v/>
      </c>
      <c r="Q299" s="72" t="str">
        <f t="shared" si="81"/>
        <v/>
      </c>
      <c r="S299" s="72" t="str">
        <f t="shared" si="82"/>
        <v/>
      </c>
      <c r="U299" s="72" t="str">
        <f t="shared" si="83"/>
        <v/>
      </c>
      <c r="W299" s="72" t="str">
        <f t="shared" si="84"/>
        <v/>
      </c>
      <c r="Y299" s="72" t="str">
        <f t="shared" si="85"/>
        <v/>
      </c>
      <c r="AA299" s="72" t="str">
        <f t="shared" si="86"/>
        <v/>
      </c>
      <c r="AC299" s="72" t="str">
        <f t="shared" si="87"/>
        <v/>
      </c>
      <c r="AE299" s="72" t="str">
        <f t="shared" si="88"/>
        <v/>
      </c>
      <c r="AG299" s="72" t="str">
        <f t="shared" si="89"/>
        <v/>
      </c>
      <c r="AI299" s="72" t="str">
        <f t="shared" si="90"/>
        <v/>
      </c>
      <c r="AK299" s="72" t="str">
        <f t="shared" si="91"/>
        <v/>
      </c>
      <c r="AM299" s="72" t="str">
        <f t="shared" si="92"/>
        <v/>
      </c>
      <c r="AO299" s="72" t="str">
        <f t="shared" si="93"/>
        <v/>
      </c>
      <c r="AQ299" s="72" t="str">
        <f t="shared" si="94"/>
        <v/>
      </c>
    </row>
    <row r="300" spans="5:43" x14ac:dyDescent="0.25">
      <c r="E300" s="72" t="str">
        <f t="shared" si="76"/>
        <v/>
      </c>
      <c r="G300" s="72" t="str">
        <f t="shared" si="76"/>
        <v/>
      </c>
      <c r="I300" s="72" t="str">
        <f t="shared" si="77"/>
        <v/>
      </c>
      <c r="K300" s="72" t="str">
        <f t="shared" si="78"/>
        <v/>
      </c>
      <c r="M300" s="72" t="str">
        <f t="shared" si="79"/>
        <v/>
      </c>
      <c r="O300" s="72" t="str">
        <f t="shared" si="80"/>
        <v/>
      </c>
      <c r="Q300" s="72" t="str">
        <f t="shared" si="81"/>
        <v/>
      </c>
      <c r="S300" s="72" t="str">
        <f t="shared" si="82"/>
        <v/>
      </c>
      <c r="U300" s="72" t="str">
        <f t="shared" si="83"/>
        <v/>
      </c>
      <c r="W300" s="72" t="str">
        <f t="shared" si="84"/>
        <v/>
      </c>
      <c r="Y300" s="72" t="str">
        <f t="shared" si="85"/>
        <v/>
      </c>
      <c r="AA300" s="72" t="str">
        <f t="shared" si="86"/>
        <v/>
      </c>
      <c r="AC300" s="72" t="str">
        <f t="shared" si="87"/>
        <v/>
      </c>
      <c r="AE300" s="72" t="str">
        <f t="shared" si="88"/>
        <v/>
      </c>
      <c r="AG300" s="72" t="str">
        <f t="shared" si="89"/>
        <v/>
      </c>
      <c r="AI300" s="72" t="str">
        <f t="shared" si="90"/>
        <v/>
      </c>
      <c r="AK300" s="72" t="str">
        <f t="shared" si="91"/>
        <v/>
      </c>
      <c r="AM300" s="72" t="str">
        <f t="shared" si="92"/>
        <v/>
      </c>
      <c r="AO300" s="72" t="str">
        <f t="shared" si="93"/>
        <v/>
      </c>
      <c r="AQ300" s="72" t="str">
        <f t="shared" si="94"/>
        <v/>
      </c>
    </row>
  </sheetData>
  <mergeCells count="1">
    <mergeCell ref="A3:A6"/>
  </mergeCells>
  <conditionalFormatting sqref="E12:E300">
    <cfRule type="expression" dxfId="1"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0" priority="1">
      <formula>AND(LEN(G12)&gt;0,OR(G12&lt;G$2,G12&gt;G$3))</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830A8-BA04-4BF2-B110-3008C9BBC66E}">
  <dimension ref="B1:F6"/>
  <sheetViews>
    <sheetView workbookViewId="0">
      <selection activeCell="F30" sqref="F30"/>
    </sheetView>
  </sheetViews>
  <sheetFormatPr defaultRowHeight="15" x14ac:dyDescent="0.25"/>
  <cols>
    <col min="1" max="2" width="9" style="124"/>
    <col min="3" max="3" width="12.625" style="124" bestFit="1" customWidth="1"/>
    <col min="4" max="4" width="15.25" style="124" customWidth="1"/>
    <col min="5" max="5" width="13.5" style="124" customWidth="1"/>
    <col min="6" max="6" width="13.625" style="124" bestFit="1" customWidth="1"/>
    <col min="7" max="16384" width="9" style="124"/>
  </cols>
  <sheetData>
    <row r="1" spans="2:6" ht="15.75" thickBot="1" x14ac:dyDescent="0.3"/>
    <row r="2" spans="2:6" x14ac:dyDescent="0.25">
      <c r="C2" s="332" t="s">
        <v>418</v>
      </c>
      <c r="D2" s="334" t="s">
        <v>419</v>
      </c>
      <c r="E2" s="334" t="s">
        <v>420</v>
      </c>
      <c r="F2" s="336" t="s">
        <v>421</v>
      </c>
    </row>
    <row r="3" spans="2:6" x14ac:dyDescent="0.25">
      <c r="C3" s="333"/>
      <c r="D3" s="335"/>
      <c r="E3" s="335"/>
      <c r="F3" s="337"/>
    </row>
    <row r="4" spans="2:6" ht="15.75" thickBot="1" x14ac:dyDescent="0.3">
      <c r="B4" s="124" t="s">
        <v>424</v>
      </c>
      <c r="C4" s="254">
        <v>25379305.75</v>
      </c>
      <c r="D4" s="255">
        <f>'Rate List'!I2</f>
        <v>0.32902033271719044</v>
      </c>
      <c r="E4" s="256">
        <f>C4*$D$4</f>
        <v>8350307.621996305</v>
      </c>
      <c r="F4" s="257">
        <f>E4+C4</f>
        <v>33729613.371996306</v>
      </c>
    </row>
    <row r="5" spans="2:6" ht="15.75" thickBot="1" x14ac:dyDescent="0.3">
      <c r="B5" s="124" t="s">
        <v>425</v>
      </c>
      <c r="C5" s="254">
        <v>29694778</v>
      </c>
      <c r="D5" s="255">
        <v>0.32900000000000001</v>
      </c>
      <c r="E5" s="256">
        <f>C5*$D$4</f>
        <v>9770185.7375231069</v>
      </c>
      <c r="F5" s="257">
        <f>E5+C5</f>
        <v>39464963.737523109</v>
      </c>
    </row>
    <row r="6" spans="2:6" x14ac:dyDescent="0.25">
      <c r="C6" s="297">
        <f>SUM(C4:C5)</f>
        <v>55074083.75</v>
      </c>
      <c r="D6" s="297"/>
      <c r="E6" s="297">
        <f t="shared" ref="E6:F6" si="0">SUM(E4:E5)</f>
        <v>18120493.359519411</v>
      </c>
      <c r="F6" s="297">
        <f t="shared" si="0"/>
        <v>73194577.109519422</v>
      </c>
    </row>
  </sheetData>
  <mergeCells count="4">
    <mergeCell ref="C2:C3"/>
    <mergeCell ref="D2:D3"/>
    <mergeCell ref="E2:E3"/>
    <mergeCell ref="F2: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BF3E-E552-4E7E-90CE-2CA938A9C954}">
  <dimension ref="A1:D8"/>
  <sheetViews>
    <sheetView workbookViewId="0">
      <selection activeCell="G5" sqref="G5"/>
    </sheetView>
  </sheetViews>
  <sheetFormatPr defaultRowHeight="15" x14ac:dyDescent="0.25"/>
  <cols>
    <col min="1" max="1" width="26.5" style="121" bestFit="1" customWidth="1"/>
    <col min="2" max="16384" width="9" style="121"/>
  </cols>
  <sheetData>
    <row r="1" spans="1:4" x14ac:dyDescent="0.25">
      <c r="A1" s="121" t="s">
        <v>405</v>
      </c>
    </row>
    <row r="3" spans="1:4" x14ac:dyDescent="0.25">
      <c r="A3" s="121" t="s">
        <v>406</v>
      </c>
      <c r="C3" s="121">
        <v>52</v>
      </c>
    </row>
    <row r="4" spans="1:4" x14ac:dyDescent="0.25">
      <c r="A4" s="121" t="s">
        <v>407</v>
      </c>
      <c r="C4" s="121">
        <v>5</v>
      </c>
    </row>
    <row r="5" spans="1:4" x14ac:dyDescent="0.25">
      <c r="A5" s="121" t="s">
        <v>408</v>
      </c>
      <c r="C5" s="121">
        <f>C4*C3</f>
        <v>260</v>
      </c>
    </row>
    <row r="6" spans="1:4" x14ac:dyDescent="0.25">
      <c r="A6" s="121" t="s">
        <v>409</v>
      </c>
      <c r="C6" s="121" t="e">
        <f>SUM(#REF!)</f>
        <v>#REF!</v>
      </c>
      <c r="D6" s="121" t="s">
        <v>410</v>
      </c>
    </row>
    <row r="7" spans="1:4" x14ac:dyDescent="0.25">
      <c r="A7" s="121" t="s">
        <v>411</v>
      </c>
      <c r="C7" s="121" t="e">
        <f>C5-C6</f>
        <v>#REF!</v>
      </c>
    </row>
    <row r="8" spans="1:4" x14ac:dyDescent="0.25">
      <c r="A8" s="121" t="s">
        <v>412</v>
      </c>
      <c r="C8" s="121" t="e">
        <f>C7/5</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M2022 BLS SALARY CHART (53_PCT)</vt:lpstr>
      <vt:lpstr>CAF Spring 2023</vt:lpstr>
      <vt:lpstr>FOIA</vt:lpstr>
      <vt:lpstr>Rate List</vt:lpstr>
      <vt:lpstr>Sheet1</vt:lpstr>
      <vt:lpstr>BTL UFR 2022</vt:lpstr>
      <vt:lpstr>Fiscal Impact</vt:lpstr>
      <vt:lpstr>Work Weeks Calcs</vt:lpstr>
      <vt:lpstr>'M2022 BLS SALARY CHART (53_PCT)'!Print_Area</vt:lpstr>
      <vt:lpstr>'CAF Spring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Hogan, Shannon (EHS)</dc:creator>
  <cp:lastModifiedBy>Farrell, Conor (EHS)</cp:lastModifiedBy>
  <dcterms:created xsi:type="dcterms:W3CDTF">2023-04-28T18:49:54Z</dcterms:created>
  <dcterms:modified xsi:type="dcterms:W3CDTF">2024-01-04T14:34:17Z</dcterms:modified>
</cp:coreProperties>
</file>