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https://massgov-my.sharepoint.com/personal/deborah_harrison_mass_gov/Documents/Documents/Agencies/EHS/Conor/"/>
    </mc:Choice>
  </mc:AlternateContent>
  <xr:revisionPtr revIDLastSave="0" documentId="8_{F04ED954-C0DA-49BD-A5F8-DAB10AE339B7}" xr6:coauthVersionLast="47" xr6:coauthVersionMax="47" xr10:uidLastSave="{00000000-0000-0000-0000-000000000000}"/>
  <bookViews>
    <workbookView xWindow="5040" yWindow="3360" windowWidth="22725" windowHeight="9765" activeTab="3" xr2:uid="{BE31577D-6B63-444D-A804-76EE66337FED}"/>
  </bookViews>
  <sheets>
    <sheet name="Fall CAF 2025" sheetId="16" r:id="rId1"/>
    <sheet name="CAF SPRING 2025" sheetId="13" state="hidden" r:id="rId2"/>
    <sheet name="M2024 BLS SALARY CHART (53_PCT)" sheetId="2" state="hidden" r:id="rId3"/>
    <sheet name="M2024 BLS SALARY CH (53rd)" sheetId="11" r:id="rId4"/>
    <sheet name="CIES model FY27" sheetId="4" r:id="rId5"/>
    <sheet name="Rate Chart" sheetId="15" r:id="rId6"/>
    <sheet name="BTL COMPARE" sheetId="14" state="hidden" r:id="rId7"/>
    <sheet name="Compare" sheetId="9" state="hidden" r:id="rId8"/>
    <sheet name="Below the line FY24" sheetId="12" state="hidden" r:id="rId9"/>
    <sheet name="Below the line" sheetId="10" state="hidden" r:id="rId10"/>
    <sheet name="UFR 2020 all codes" sheetId="6" state="hidden" r:id="rId11"/>
    <sheet name="UFR 2022 all codes" sheetId="8" state="hidden" r:id="rId12"/>
    <sheet name="CAF FALL 2023" sheetId="7" state="hidden"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Key1" localSheetId="7" hidden="1">#REF!</definedName>
    <definedName name="_Key1" hidden="1">#REF!</definedName>
    <definedName name="_Sort" localSheetId="7" hidden="1">#REF!</definedName>
    <definedName name="_Sort" hidden="1">#REF!</definedName>
    <definedName name="alldata">#REF!</definedName>
    <definedName name="alled">#REF!</definedName>
    <definedName name="allstem">#REF!</definedName>
    <definedName name="Area">[1]Sheet2!$A$2:$A$28</definedName>
    <definedName name="ARENEW">[2]amendA!$B$1:$U$51</definedName>
    <definedName name="asdfasd" localSheetId="7">'[3]Complete UFR List'!#REF!</definedName>
    <definedName name="asdfasd">'[3]Complete UFR List'!#REF!</definedName>
    <definedName name="asdfasdf" localSheetId="7">#REF!</definedName>
    <definedName name="asdfasdf">#REF!</definedName>
    <definedName name="ATTABOY">[2]amendA!$B$2:$S$2</definedName>
    <definedName name="AutoInsurance">[4]Universal!$C$19</definedName>
    <definedName name="autsupp2" localSheetId="7">#REF!</definedName>
    <definedName name="autsupp2">#REF!</definedName>
    <definedName name="Average" localSheetId="7">#REF!</definedName>
    <definedName name="Average">#REF!</definedName>
    <definedName name="BB6_4" localSheetId="7">#REF!</definedName>
    <definedName name="BB6_4">#REF!</definedName>
    <definedName name="Break" localSheetId="1">'[5]Tech Stuff'!$E$4</definedName>
    <definedName name="Break" localSheetId="0">'[5]Tech Stuff'!$E$4</definedName>
    <definedName name="Break">'[5]Tech Stuff'!$E$4</definedName>
    <definedName name="CAF_NEW" localSheetId="0">[6]RawDataCalcs!$L$70:$DB$70</definedName>
    <definedName name="CAF_NEW">[6]RawDataCalcs!$L$70:$DB$70</definedName>
    <definedName name="Cap" localSheetId="1">'[7]RawDataCalcs3386&amp;3401'!$L$66:$DB$66</definedName>
    <definedName name="Cap" localSheetId="4">[8]RawDataCalcs!$L$70:$DB$70</definedName>
    <definedName name="Cap" localSheetId="7">[9]RawDataCalcs!$L$13:$DB$13</definedName>
    <definedName name="Cap" localSheetId="0">[9]RawDataCalcs!$L$13:$DB$13</definedName>
    <definedName name="Cap" localSheetId="2">[10]RawDataCalcs!$L$35:$DB$35</definedName>
    <definedName name="Cap" localSheetId="10">[8]RawDataCalcs!$L$70:$DB$70</definedName>
    <definedName name="Cap">'[7]RawDataCalcs3386&amp;3401'!$L$66:$DB$66</definedName>
    <definedName name="capa">[11]RawDataCalcs!$L$17:$DB$17</definedName>
    <definedName name="chart" localSheetId="1">#N/A</definedName>
    <definedName name="chart" localSheetId="0">#N/A</definedName>
    <definedName name="chart">#REF!</definedName>
    <definedName name="COLA">[4]Universal!$C$12</definedName>
    <definedName name="Data" localSheetId="7">#REF!</definedName>
    <definedName name="Data">#REF!</definedName>
    <definedName name="Electricity">[4]Universal!$C$21</definedName>
    <definedName name="Fisc" localSheetId="7">'[3]Complete UFR List'!#REF!</definedName>
    <definedName name="Fisc">'[3]Complete UFR List'!#REF!</definedName>
    <definedName name="fisc1">'[3]Complete UFR List'!#REF!</definedName>
    <definedName name="FiveDay">[4]Universal!$C$17</definedName>
    <definedName name="Floor" localSheetId="1">'[7]RawDataCalcs3386&amp;3401'!$L$65:$DB$65</definedName>
    <definedName name="Floor" localSheetId="4">[8]RawDataCalcs!$L$69:$DB$69</definedName>
    <definedName name="Floor" localSheetId="7">[9]RawDataCalcs!$L$12:$DB$12</definedName>
    <definedName name="Floor" localSheetId="0">[9]RawDataCalcs!$L$12:$DB$12</definedName>
    <definedName name="Floor" localSheetId="2">[10]RawDataCalcs!$L$34:$DB$34</definedName>
    <definedName name="Floor" localSheetId="10">[8]RawDataCalcs!$L$69:$DB$69</definedName>
    <definedName name="Floor">'[7]RawDataCalcs3386&amp;3401'!$L$65:$DB$65</definedName>
    <definedName name="Fringe">[4]Universal!$C$8</definedName>
    <definedName name="FROM">[2]amendA!$G$7</definedName>
    <definedName name="Funds" localSheetId="0">'[12]RawDataCalcs3386&amp;3401'!$L$68:$DB$68</definedName>
    <definedName name="Funds">'[12]RawDataCalcs3386&amp;3401'!$L$68:$DB$68</definedName>
    <definedName name="GA">[4]Universal!$C$13</definedName>
    <definedName name="Gas">[4]Universal!$C$22</definedName>
    <definedName name="gk" localSheetId="4">#REF!</definedName>
    <definedName name="gk" localSheetId="7">#REF!</definedName>
    <definedName name="gk" localSheetId="10">#REF!</definedName>
    <definedName name="gk">#REF!</definedName>
    <definedName name="hhh" localSheetId="7">#REF!</definedName>
    <definedName name="hhh">#REF!</definedName>
    <definedName name="Holidays">[4]Universal!$C$49:$C$59</definedName>
    <definedName name="JailDAverage">#REF!</definedName>
    <definedName name="JailDCap" localSheetId="0">[13]ALLRawDataCalcs!$L$80:$DB$80</definedName>
    <definedName name="JailDCap">[13]ALLRawDataCalcs!$L$80:$DB$80</definedName>
    <definedName name="JailDFloor" localSheetId="0">[13]ALLRawDataCalcs!$L$79:$DB$79</definedName>
    <definedName name="JailDFloor">[13]ALLRawDataCalcs!$L$79:$DB$79</definedName>
    <definedName name="JailDgk" localSheetId="7">#REF!</definedName>
    <definedName name="JailDgk">#REF!</definedName>
    <definedName name="JailDMax" localSheetId="7">#REF!</definedName>
    <definedName name="JailDMax">#REF!</definedName>
    <definedName name="JailDMedian" localSheetId="7">#REF!</definedName>
    <definedName name="JailDMedian">#REF!</definedName>
    <definedName name="jm" localSheetId="7">'[3]Complete UFR List'!#REF!</definedName>
    <definedName name="jm">'[3]Complete UFR List'!#REF!</definedName>
    <definedName name="KARA" localSheetId="1">#N/A</definedName>
    <definedName name="KARA" localSheetId="0">#N/A</definedName>
    <definedName name="KARA">#REF!</definedName>
    <definedName name="kls" localSheetId="7">#REF!</definedName>
    <definedName name="kls">#REF!</definedName>
    <definedName name="ListProviders" localSheetId="0">'[14]List of Programs'!$A$24:$A$29</definedName>
    <definedName name="ListProviders">'[15]List of Programs'!$A$24:$A$29</definedName>
    <definedName name="Max" localSheetId="7">#REF!</definedName>
    <definedName name="Max">#REF!</definedName>
    <definedName name="Median" localSheetId="7">#REF!</definedName>
    <definedName name="Median">#REF!</definedName>
    <definedName name="Min" localSheetId="7">#REF!</definedName>
    <definedName name="Min">#REF!</definedName>
    <definedName name="mr">#REF!</definedName>
    <definedName name="MT">#REF!</definedName>
    <definedName name="new">#REF!</definedName>
    <definedName name="Oil">[4]Universal!$C$23</definedName>
    <definedName name="ok">#REF!</definedName>
    <definedName name="Paydays">[4]Universal!$C$33:$N$33</definedName>
    <definedName name="Phone">[4]Universal!$C$25</definedName>
    <definedName name="PivotData">#REF!</definedName>
    <definedName name="_xlnm.Print_Area" localSheetId="9">'Below the line'!$A$1:$H$135</definedName>
    <definedName name="_xlnm.Print_Area" localSheetId="4">'CIES model FY27'!$G$1:$N$53</definedName>
    <definedName name="_xlnm.Print_Area" localSheetId="3">'M2024 BLS SALARY CH (53rd)'!$B$1:$I$34</definedName>
    <definedName name="_xlnm.Print_Area" localSheetId="2">'M2024 BLS SALARY CHART (53_PCT)'!$B$1:$E$46</definedName>
    <definedName name="_xlnm.Print_Titles" localSheetId="12">'CAF FALL 2023'!$A:$A</definedName>
    <definedName name="_xlnm.Print_Titles" localSheetId="1">'CAF SPRING 2025'!$A:$A</definedName>
    <definedName name="_xlnm.Print_Titles" localSheetId="0">'Fall CAF 2025'!$A:$A</definedName>
    <definedName name="Program_File" localSheetId="7">#REF!</definedName>
    <definedName name="Program_File">#REF!</definedName>
    <definedName name="Programs" localSheetId="0">'[14]List of Programs'!$B$3:$B$19</definedName>
    <definedName name="Programs">'[15]List of Programs'!$B$3:$B$19</definedName>
    <definedName name="PropInsurance">[4]Universal!$C$20</definedName>
    <definedName name="ProvFTE">'[16]FTE Data'!$A$3:$AW$56</definedName>
    <definedName name="PTO_Hours">[4]Universal!$F$72:$F$78</definedName>
    <definedName name="PTO_Years">[4]Universal!$B$72:$B$78</definedName>
    <definedName name="PurchasedBy">'[16]FTE Data'!$C$263:$AZ$657</definedName>
    <definedName name="REGION">[1]Sheet2!$B$1:$B$5</definedName>
    <definedName name="Relief">[4]Universal!$C$14</definedName>
    <definedName name="resmay2007" localSheetId="7">#REF!</definedName>
    <definedName name="resmay2007">#REF!</definedName>
    <definedName name="SevenDay">[4]Universal!$C$18</definedName>
    <definedName name="sheet1" localSheetId="2">#REF!</definedName>
    <definedName name="sheet1">#REF!</definedName>
    <definedName name="Site_list">[16]Lists!$A$2:$A$53</definedName>
    <definedName name="Source" localSheetId="7">#REF!</definedName>
    <definedName name="Source">#REF!</definedName>
    <definedName name="Source_2" localSheetId="4">#REF!</definedName>
    <definedName name="Source_2" localSheetId="7">#REF!</definedName>
    <definedName name="Source_2" localSheetId="10">#REF!</definedName>
    <definedName name="Source_2">#REF!</definedName>
    <definedName name="SourcePathAndFileName">#REF!</definedName>
    <definedName name="StaffApp">[4]Universal!$C$11</definedName>
    <definedName name="Tax">[4]Universal!$C$7</definedName>
    <definedName name="tblScheduleB_RevExpSalNRTogether">#REF!</definedName>
    <definedName name="TO">[2]amendA!$K$7:$O$7</definedName>
    <definedName name="Total_UFR">#REF!</definedName>
    <definedName name="Total_UFRs">#REF!</definedName>
    <definedName name="Total_UFRs_">#REF!</definedName>
    <definedName name="TotalDays">[4]Universal!$C$30:$N$30</definedName>
    <definedName name="UFR">'[3]Complete UFR List'!#REF!</definedName>
    <definedName name="UFRS">'[3]Complete UFR List'!#REF!</definedName>
    <definedName name="UPDATE">'[3]Complete UFR List'!#REF!</definedName>
    <definedName name="VacAccr">[4]Universal!$C$9</definedName>
    <definedName name="VBB">[4]Universal!$C$10</definedName>
    <definedName name="VBBDist">[4]Universal!$B$35:$N$35</definedName>
    <definedName name="VBBLines">[4]Universal!$B$85:$B$97</definedName>
    <definedName name="Wages5">[4]Universal!$C$37:$N$37</definedName>
    <definedName name="Wages7">[4]Universal!$C$38:$N$38</definedName>
    <definedName name="Water">[4]Universal!$C$24</definedName>
    <definedName name="Weekdays">[4]Universal!$C$31:$N$31</definedName>
    <definedName name="wefqwerqwe" localSheetId="7">'[3]Complete UFR List'!#REF!</definedName>
    <definedName name="wefqwerqwe">'[3]Complete UFR List'!#REF!</definedName>
    <definedName name="yes" localSheetId="7">'[3]Complete UFR List'!#REF!</definedName>
    <definedName name="yes">'[3]Complete UFR 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4" l="1"/>
  <c r="CT41" i="16"/>
  <c r="CT43" i="16" s="1"/>
  <c r="CT37" i="16"/>
  <c r="CT28" i="16"/>
  <c r="CT26" i="16"/>
  <c r="CT22" i="16"/>
  <c r="H10" i="11" l="1"/>
  <c r="AR93" i="12" l="1"/>
  <c r="AR92" i="12"/>
  <c r="CV55" i="13" l="1"/>
  <c r="CV57" i="13" s="1"/>
  <c r="CT55" i="13"/>
  <c r="CS55" i="13"/>
  <c r="CR55" i="13"/>
  <c r="CQ55" i="13"/>
  <c r="CP55" i="13"/>
  <c r="CO55" i="13"/>
  <c r="CN55" i="13"/>
  <c r="CM55" i="13"/>
  <c r="CV51" i="13"/>
  <c r="CM51" i="13"/>
  <c r="CV40" i="13"/>
  <c r="CV42" i="13" s="1"/>
  <c r="CT40" i="13"/>
  <c r="CS40" i="13"/>
  <c r="CR40" i="13"/>
  <c r="CQ40" i="13"/>
  <c r="CP40" i="13"/>
  <c r="CO40" i="13"/>
  <c r="CN40" i="13"/>
  <c r="CM40" i="13"/>
  <c r="CM39" i="13"/>
  <c r="CM54" i="13" s="1"/>
  <c r="CV36" i="13"/>
  <c r="CM36" i="13"/>
  <c r="CT24" i="13"/>
  <c r="CS24" i="13"/>
  <c r="CR24" i="13"/>
  <c r="CQ24" i="13"/>
  <c r="CP24" i="13"/>
  <c r="CO24" i="13"/>
  <c r="CN24" i="13"/>
  <c r="CM24" i="13"/>
  <c r="CV24" i="13" s="1"/>
  <c r="CV26" i="13" s="1"/>
  <c r="CT23" i="13"/>
  <c r="CT39" i="13" s="1"/>
  <c r="CT54" i="13" s="1"/>
  <c r="CS23" i="13"/>
  <c r="CS39" i="13" s="1"/>
  <c r="CS54" i="13" s="1"/>
  <c r="CR23" i="13"/>
  <c r="CR39" i="13" s="1"/>
  <c r="CR54" i="13" s="1"/>
  <c r="CQ23" i="13"/>
  <c r="CQ39" i="13" s="1"/>
  <c r="CQ54" i="13" s="1"/>
  <c r="CP23" i="13"/>
  <c r="CP39" i="13" s="1"/>
  <c r="CP54" i="13" s="1"/>
  <c r="CO23" i="13"/>
  <c r="CO39" i="13" s="1"/>
  <c r="CO54" i="13" s="1"/>
  <c r="CN23" i="13"/>
  <c r="CN39" i="13" s="1"/>
  <c r="CN54" i="13" s="1"/>
  <c r="CM23" i="13"/>
  <c r="CV20" i="13"/>
  <c r="CM20" i="13"/>
  <c r="CM19" i="13"/>
  <c r="CM35" i="13" s="1"/>
  <c r="CM50" i="13" s="1"/>
  <c r="B93" i="12" l="1"/>
  <c r="AQ300" i="12"/>
  <c r="AO300" i="12"/>
  <c r="AM300" i="12"/>
  <c r="AK300" i="12"/>
  <c r="AI300" i="12"/>
  <c r="AG300" i="12"/>
  <c r="AE300" i="12"/>
  <c r="AC300" i="12"/>
  <c r="AA300" i="12"/>
  <c r="Y300" i="12"/>
  <c r="W300" i="12"/>
  <c r="U300" i="12"/>
  <c r="S300" i="12"/>
  <c r="Q300" i="12"/>
  <c r="O300" i="12"/>
  <c r="M300" i="12"/>
  <c r="K300" i="12"/>
  <c r="I300" i="12"/>
  <c r="G300" i="12"/>
  <c r="E300" i="12"/>
  <c r="AQ299" i="12"/>
  <c r="AO299" i="12"/>
  <c r="AM299" i="12"/>
  <c r="AK299" i="12"/>
  <c r="AI299" i="12"/>
  <c r="AG299" i="12"/>
  <c r="AE299" i="12"/>
  <c r="AC299" i="12"/>
  <c r="AA299" i="12"/>
  <c r="Y299" i="12"/>
  <c r="W299" i="12"/>
  <c r="U299" i="12"/>
  <c r="S299" i="12"/>
  <c r="Q299" i="12"/>
  <c r="O299" i="12"/>
  <c r="M299" i="12"/>
  <c r="K299" i="12"/>
  <c r="I299" i="12"/>
  <c r="G299" i="12"/>
  <c r="E299" i="12"/>
  <c r="AQ298" i="12"/>
  <c r="AO298" i="12"/>
  <c r="AM298" i="12"/>
  <c r="AK298" i="12"/>
  <c r="AI298" i="12"/>
  <c r="AG298" i="12"/>
  <c r="AE298" i="12"/>
  <c r="AC298" i="12"/>
  <c r="AA298" i="12"/>
  <c r="Y298" i="12"/>
  <c r="W298" i="12"/>
  <c r="U298" i="12"/>
  <c r="S298" i="12"/>
  <c r="Q298" i="12"/>
  <c r="O298" i="12"/>
  <c r="M298" i="12"/>
  <c r="K298" i="12"/>
  <c r="I298" i="12"/>
  <c r="G298" i="12"/>
  <c r="E298" i="12"/>
  <c r="AQ297" i="12"/>
  <c r="AO297" i="12"/>
  <c r="AM297" i="12"/>
  <c r="AK297" i="12"/>
  <c r="AI297" i="12"/>
  <c r="AG297" i="12"/>
  <c r="AE297" i="12"/>
  <c r="AC297" i="12"/>
  <c r="AA297" i="12"/>
  <c r="Y297" i="12"/>
  <c r="W297" i="12"/>
  <c r="U297" i="12"/>
  <c r="S297" i="12"/>
  <c r="Q297" i="12"/>
  <c r="O297" i="12"/>
  <c r="M297" i="12"/>
  <c r="K297" i="12"/>
  <c r="I297" i="12"/>
  <c r="G297" i="12"/>
  <c r="E297" i="12"/>
  <c r="AQ296" i="12"/>
  <c r="AO296" i="12"/>
  <c r="AM296" i="12"/>
  <c r="AK296" i="12"/>
  <c r="AI296" i="12"/>
  <c r="AG296" i="12"/>
  <c r="AE296" i="12"/>
  <c r="AC296" i="12"/>
  <c r="AA296" i="12"/>
  <c r="Y296" i="12"/>
  <c r="W296" i="12"/>
  <c r="U296" i="12"/>
  <c r="S296" i="12"/>
  <c r="Q296" i="12"/>
  <c r="O296" i="12"/>
  <c r="M296" i="12"/>
  <c r="K296" i="12"/>
  <c r="I296" i="12"/>
  <c r="G296" i="12"/>
  <c r="E296" i="12"/>
  <c r="AQ295" i="12"/>
  <c r="AO295" i="12"/>
  <c r="AM295" i="12"/>
  <c r="AK295" i="12"/>
  <c r="AI295" i="12"/>
  <c r="AG295" i="12"/>
  <c r="AE295" i="12"/>
  <c r="AC295" i="12"/>
  <c r="AA295" i="12"/>
  <c r="Y295" i="12"/>
  <c r="W295" i="12"/>
  <c r="U295" i="12"/>
  <c r="S295" i="12"/>
  <c r="Q295" i="12"/>
  <c r="O295" i="12"/>
  <c r="M295" i="12"/>
  <c r="K295" i="12"/>
  <c r="I295" i="12"/>
  <c r="G295" i="12"/>
  <c r="E295" i="12"/>
  <c r="AQ294" i="12"/>
  <c r="AO294" i="12"/>
  <c r="AM294" i="12"/>
  <c r="AK294" i="12"/>
  <c r="AI294" i="12"/>
  <c r="AG294" i="12"/>
  <c r="AE294" i="12"/>
  <c r="AC294" i="12"/>
  <c r="AA294" i="12"/>
  <c r="Y294" i="12"/>
  <c r="W294" i="12"/>
  <c r="U294" i="12"/>
  <c r="S294" i="12"/>
  <c r="Q294" i="12"/>
  <c r="O294" i="12"/>
  <c r="M294" i="12"/>
  <c r="K294" i="12"/>
  <c r="I294" i="12"/>
  <c r="G294" i="12"/>
  <c r="E294" i="12"/>
  <c r="AQ293" i="12"/>
  <c r="AO293" i="12"/>
  <c r="AM293" i="12"/>
  <c r="AK293" i="12"/>
  <c r="AI293" i="12"/>
  <c r="AG293" i="12"/>
  <c r="AE293" i="12"/>
  <c r="AC293" i="12"/>
  <c r="AA293" i="12"/>
  <c r="Y293" i="12"/>
  <c r="W293" i="12"/>
  <c r="U293" i="12"/>
  <c r="S293" i="12"/>
  <c r="Q293" i="12"/>
  <c r="O293" i="12"/>
  <c r="M293" i="12"/>
  <c r="K293" i="12"/>
  <c r="I293" i="12"/>
  <c r="G293" i="12"/>
  <c r="E293" i="12"/>
  <c r="AQ292" i="12"/>
  <c r="AO292" i="12"/>
  <c r="AM292" i="12"/>
  <c r="AK292" i="12"/>
  <c r="AI292" i="12"/>
  <c r="AG292" i="12"/>
  <c r="AE292" i="12"/>
  <c r="AC292" i="12"/>
  <c r="AA292" i="12"/>
  <c r="Y292" i="12"/>
  <c r="W292" i="12"/>
  <c r="U292" i="12"/>
  <c r="S292" i="12"/>
  <c r="Q292" i="12"/>
  <c r="O292" i="12"/>
  <c r="M292" i="12"/>
  <c r="K292" i="12"/>
  <c r="I292" i="12"/>
  <c r="G292" i="12"/>
  <c r="E292" i="12"/>
  <c r="AQ291" i="12"/>
  <c r="AO291" i="12"/>
  <c r="AM291" i="12"/>
  <c r="AK291" i="12"/>
  <c r="AI291" i="12"/>
  <c r="AG291" i="12"/>
  <c r="AE291" i="12"/>
  <c r="AC291" i="12"/>
  <c r="AA291" i="12"/>
  <c r="Y291" i="12"/>
  <c r="W291" i="12"/>
  <c r="U291" i="12"/>
  <c r="S291" i="12"/>
  <c r="Q291" i="12"/>
  <c r="O291" i="12"/>
  <c r="M291" i="12"/>
  <c r="K291" i="12"/>
  <c r="I291" i="12"/>
  <c r="G291" i="12"/>
  <c r="E291" i="12"/>
  <c r="AQ290" i="12"/>
  <c r="AO290" i="12"/>
  <c r="AM290" i="12"/>
  <c r="AK290" i="12"/>
  <c r="AI290" i="12"/>
  <c r="AG290" i="12"/>
  <c r="AE290" i="12"/>
  <c r="AC290" i="12"/>
  <c r="AA290" i="12"/>
  <c r="Y290" i="12"/>
  <c r="W290" i="12"/>
  <c r="U290" i="12"/>
  <c r="S290" i="12"/>
  <c r="Q290" i="12"/>
  <c r="O290" i="12"/>
  <c r="M290" i="12"/>
  <c r="K290" i="12"/>
  <c r="I290" i="12"/>
  <c r="G290" i="12"/>
  <c r="E290" i="12"/>
  <c r="AQ289" i="12"/>
  <c r="AO289" i="12"/>
  <c r="AM289" i="12"/>
  <c r="AK289" i="12"/>
  <c r="AI289" i="12"/>
  <c r="AG289" i="12"/>
  <c r="AE289" i="12"/>
  <c r="AC289" i="12"/>
  <c r="AA289" i="12"/>
  <c r="Y289" i="12"/>
  <c r="W289" i="12"/>
  <c r="U289" i="12"/>
  <c r="S289" i="12"/>
  <c r="Q289" i="12"/>
  <c r="O289" i="12"/>
  <c r="M289" i="12"/>
  <c r="K289" i="12"/>
  <c r="I289" i="12"/>
  <c r="G289" i="12"/>
  <c r="E289" i="12"/>
  <c r="AQ288" i="12"/>
  <c r="AO288" i="12"/>
  <c r="AM288" i="12"/>
  <c r="AK288" i="12"/>
  <c r="AI288" i="12"/>
  <c r="AG288" i="12"/>
  <c r="AE288" i="12"/>
  <c r="AC288" i="12"/>
  <c r="AA288" i="12"/>
  <c r="Y288" i="12"/>
  <c r="W288" i="12"/>
  <c r="U288" i="12"/>
  <c r="S288" i="12"/>
  <c r="Q288" i="12"/>
  <c r="O288" i="12"/>
  <c r="M288" i="12"/>
  <c r="K288" i="12"/>
  <c r="I288" i="12"/>
  <c r="G288" i="12"/>
  <c r="E288" i="12"/>
  <c r="AQ287" i="12"/>
  <c r="AO287" i="12"/>
  <c r="AM287" i="12"/>
  <c r="AK287" i="12"/>
  <c r="AI287" i="12"/>
  <c r="AG287" i="12"/>
  <c r="AE287" i="12"/>
  <c r="AC287" i="12"/>
  <c r="AA287" i="12"/>
  <c r="Y287" i="12"/>
  <c r="W287" i="12"/>
  <c r="U287" i="12"/>
  <c r="S287" i="12"/>
  <c r="Q287" i="12"/>
  <c r="O287" i="12"/>
  <c r="M287" i="12"/>
  <c r="K287" i="12"/>
  <c r="I287" i="12"/>
  <c r="G287" i="12"/>
  <c r="E287" i="12"/>
  <c r="AQ286" i="12"/>
  <c r="AO286" i="12"/>
  <c r="AM286" i="12"/>
  <c r="AK286" i="12"/>
  <c r="AI286" i="12"/>
  <c r="AG286" i="12"/>
  <c r="AE286" i="12"/>
  <c r="AC286" i="12"/>
  <c r="AA286" i="12"/>
  <c r="Y286" i="12"/>
  <c r="W286" i="12"/>
  <c r="U286" i="12"/>
  <c r="S286" i="12"/>
  <c r="Q286" i="12"/>
  <c r="O286" i="12"/>
  <c r="M286" i="12"/>
  <c r="K286" i="12"/>
  <c r="I286" i="12"/>
  <c r="G286" i="12"/>
  <c r="E286" i="12"/>
  <c r="AQ285" i="12"/>
  <c r="AO285" i="12"/>
  <c r="AM285" i="12"/>
  <c r="AK285" i="12"/>
  <c r="AI285" i="12"/>
  <c r="AG285" i="12"/>
  <c r="AE285" i="12"/>
  <c r="AC285" i="12"/>
  <c r="AA285" i="12"/>
  <c r="Y285" i="12"/>
  <c r="W285" i="12"/>
  <c r="U285" i="12"/>
  <c r="S285" i="12"/>
  <c r="Q285" i="12"/>
  <c r="O285" i="12"/>
  <c r="M285" i="12"/>
  <c r="K285" i="12"/>
  <c r="I285" i="12"/>
  <c r="G285" i="12"/>
  <c r="E285" i="12"/>
  <c r="AQ284" i="12"/>
  <c r="AO284" i="12"/>
  <c r="AM284" i="12"/>
  <c r="AK284" i="12"/>
  <c r="AI284" i="12"/>
  <c r="AG284" i="12"/>
  <c r="AE284" i="12"/>
  <c r="AC284" i="12"/>
  <c r="AA284" i="12"/>
  <c r="Y284" i="12"/>
  <c r="W284" i="12"/>
  <c r="U284" i="12"/>
  <c r="S284" i="12"/>
  <c r="Q284" i="12"/>
  <c r="O284" i="12"/>
  <c r="M284" i="12"/>
  <c r="K284" i="12"/>
  <c r="I284" i="12"/>
  <c r="G284" i="12"/>
  <c r="E284" i="12"/>
  <c r="AQ283" i="12"/>
  <c r="AO283" i="12"/>
  <c r="AM283" i="12"/>
  <c r="AK283" i="12"/>
  <c r="AI283" i="12"/>
  <c r="AG283" i="12"/>
  <c r="AE283" i="12"/>
  <c r="AC283" i="12"/>
  <c r="AA283" i="12"/>
  <c r="Y283" i="12"/>
  <c r="W283" i="12"/>
  <c r="U283" i="12"/>
  <c r="S283" i="12"/>
  <c r="Q283" i="12"/>
  <c r="O283" i="12"/>
  <c r="M283" i="12"/>
  <c r="K283" i="12"/>
  <c r="I283" i="12"/>
  <c r="G283" i="12"/>
  <c r="E283" i="12"/>
  <c r="AQ282" i="12"/>
  <c r="AO282" i="12"/>
  <c r="AM282" i="12"/>
  <c r="AK282" i="12"/>
  <c r="AI282" i="12"/>
  <c r="AG282" i="12"/>
  <c r="AE282" i="12"/>
  <c r="AC282" i="12"/>
  <c r="AA282" i="12"/>
  <c r="Y282" i="12"/>
  <c r="W282" i="12"/>
  <c r="U282" i="12"/>
  <c r="S282" i="12"/>
  <c r="Q282" i="12"/>
  <c r="O282" i="12"/>
  <c r="M282" i="12"/>
  <c r="K282" i="12"/>
  <c r="I282" i="12"/>
  <c r="G282" i="12"/>
  <c r="E282" i="12"/>
  <c r="AQ281" i="12"/>
  <c r="AO281" i="12"/>
  <c r="AM281" i="12"/>
  <c r="AK281" i="12"/>
  <c r="AI281" i="12"/>
  <c r="AG281" i="12"/>
  <c r="AE281" i="12"/>
  <c r="AC281" i="12"/>
  <c r="AA281" i="12"/>
  <c r="Y281" i="12"/>
  <c r="W281" i="12"/>
  <c r="U281" i="12"/>
  <c r="S281" i="12"/>
  <c r="Q281" i="12"/>
  <c r="O281" i="12"/>
  <c r="M281" i="12"/>
  <c r="K281" i="12"/>
  <c r="I281" i="12"/>
  <c r="G281" i="12"/>
  <c r="E281" i="12"/>
  <c r="AQ280" i="12"/>
  <c r="AO280" i="12"/>
  <c r="AM280" i="12"/>
  <c r="AK280" i="12"/>
  <c r="AI280" i="12"/>
  <c r="AG280" i="12"/>
  <c r="AE280" i="12"/>
  <c r="AC280" i="12"/>
  <c r="AA280" i="12"/>
  <c r="Y280" i="12"/>
  <c r="W280" i="12"/>
  <c r="U280" i="12"/>
  <c r="S280" i="12"/>
  <c r="Q280" i="12"/>
  <c r="O280" i="12"/>
  <c r="M280" i="12"/>
  <c r="K280" i="12"/>
  <c r="I280" i="12"/>
  <c r="G280" i="12"/>
  <c r="E280" i="12"/>
  <c r="AQ279" i="12"/>
  <c r="AO279" i="12"/>
  <c r="AM279" i="12"/>
  <c r="AK279" i="12"/>
  <c r="AI279" i="12"/>
  <c r="AG279" i="12"/>
  <c r="AE279" i="12"/>
  <c r="AC279" i="12"/>
  <c r="AA279" i="12"/>
  <c r="Y279" i="12"/>
  <c r="W279" i="12"/>
  <c r="U279" i="12"/>
  <c r="S279" i="12"/>
  <c r="Q279" i="12"/>
  <c r="O279" i="12"/>
  <c r="M279" i="12"/>
  <c r="K279" i="12"/>
  <c r="I279" i="12"/>
  <c r="G279" i="12"/>
  <c r="E279" i="12"/>
  <c r="AQ278" i="12"/>
  <c r="AO278" i="12"/>
  <c r="AM278" i="12"/>
  <c r="AK278" i="12"/>
  <c r="AI278" i="12"/>
  <c r="AG278" i="12"/>
  <c r="AE278" i="12"/>
  <c r="AC278" i="12"/>
  <c r="AA278" i="12"/>
  <c r="Y278" i="12"/>
  <c r="W278" i="12"/>
  <c r="U278" i="12"/>
  <c r="S278" i="12"/>
  <c r="Q278" i="12"/>
  <c r="O278" i="12"/>
  <c r="M278" i="12"/>
  <c r="K278" i="12"/>
  <c r="I278" i="12"/>
  <c r="G278" i="12"/>
  <c r="E278" i="12"/>
  <c r="AQ277" i="12"/>
  <c r="AO277" i="12"/>
  <c r="AM277" i="12"/>
  <c r="AK277" i="12"/>
  <c r="AI277" i="12"/>
  <c r="AG277" i="12"/>
  <c r="AE277" i="12"/>
  <c r="AC277" i="12"/>
  <c r="AA277" i="12"/>
  <c r="Y277" i="12"/>
  <c r="W277" i="12"/>
  <c r="U277" i="12"/>
  <c r="S277" i="12"/>
  <c r="Q277" i="12"/>
  <c r="O277" i="12"/>
  <c r="M277" i="12"/>
  <c r="K277" i="12"/>
  <c r="I277" i="12"/>
  <c r="G277" i="12"/>
  <c r="E277" i="12"/>
  <c r="AQ276" i="12"/>
  <c r="AO276" i="12"/>
  <c r="AM276" i="12"/>
  <c r="AK276" i="12"/>
  <c r="AI276" i="12"/>
  <c r="AG276" i="12"/>
  <c r="AE276" i="12"/>
  <c r="AC276" i="12"/>
  <c r="AA276" i="12"/>
  <c r="Y276" i="12"/>
  <c r="W276" i="12"/>
  <c r="U276" i="12"/>
  <c r="S276" i="12"/>
  <c r="Q276" i="12"/>
  <c r="O276" i="12"/>
  <c r="M276" i="12"/>
  <c r="K276" i="12"/>
  <c r="I276" i="12"/>
  <c r="G276" i="12"/>
  <c r="E276" i="12"/>
  <c r="AQ275" i="12"/>
  <c r="AO275" i="12"/>
  <c r="AM275" i="12"/>
  <c r="AK275" i="12"/>
  <c r="AI275" i="12"/>
  <c r="AG275" i="12"/>
  <c r="AE275" i="12"/>
  <c r="AC275" i="12"/>
  <c r="AA275" i="12"/>
  <c r="Y275" i="12"/>
  <c r="W275" i="12"/>
  <c r="U275" i="12"/>
  <c r="S275" i="12"/>
  <c r="Q275" i="12"/>
  <c r="O275" i="12"/>
  <c r="M275" i="12"/>
  <c r="K275" i="12"/>
  <c r="I275" i="12"/>
  <c r="G275" i="12"/>
  <c r="E275" i="12"/>
  <c r="AQ274" i="12"/>
  <c r="AO274" i="12"/>
  <c r="AM274" i="12"/>
  <c r="AK274" i="12"/>
  <c r="AI274" i="12"/>
  <c r="AG274" i="12"/>
  <c r="AE274" i="12"/>
  <c r="AC274" i="12"/>
  <c r="AA274" i="12"/>
  <c r="Y274" i="12"/>
  <c r="W274" i="12"/>
  <c r="U274" i="12"/>
  <c r="S274" i="12"/>
  <c r="Q274" i="12"/>
  <c r="O274" i="12"/>
  <c r="M274" i="12"/>
  <c r="K274" i="12"/>
  <c r="I274" i="12"/>
  <c r="G274" i="12"/>
  <c r="E274" i="12"/>
  <c r="AQ273" i="12"/>
  <c r="AO273" i="12"/>
  <c r="AM273" i="12"/>
  <c r="AK273" i="12"/>
  <c r="AI273" i="12"/>
  <c r="AG273" i="12"/>
  <c r="AE273" i="12"/>
  <c r="AC273" i="12"/>
  <c r="AA273" i="12"/>
  <c r="Y273" i="12"/>
  <c r="W273" i="12"/>
  <c r="U273" i="12"/>
  <c r="S273" i="12"/>
  <c r="Q273" i="12"/>
  <c r="O273" i="12"/>
  <c r="M273" i="12"/>
  <c r="K273" i="12"/>
  <c r="I273" i="12"/>
  <c r="G273" i="12"/>
  <c r="E273" i="12"/>
  <c r="AQ272" i="12"/>
  <c r="AO272" i="12"/>
  <c r="AM272" i="12"/>
  <c r="AK272" i="12"/>
  <c r="AI272" i="12"/>
  <c r="AG272" i="12"/>
  <c r="AE272" i="12"/>
  <c r="AC272" i="12"/>
  <c r="AA272" i="12"/>
  <c r="Y272" i="12"/>
  <c r="W272" i="12"/>
  <c r="U272" i="12"/>
  <c r="S272" i="12"/>
  <c r="Q272" i="12"/>
  <c r="O272" i="12"/>
  <c r="M272" i="12"/>
  <c r="K272" i="12"/>
  <c r="I272" i="12"/>
  <c r="G272" i="12"/>
  <c r="E272" i="12"/>
  <c r="AQ271" i="12"/>
  <c r="AO271" i="12"/>
  <c r="AM271" i="12"/>
  <c r="AK271" i="12"/>
  <c r="AI271" i="12"/>
  <c r="AG271" i="12"/>
  <c r="AE271" i="12"/>
  <c r="AC271" i="12"/>
  <c r="AA271" i="12"/>
  <c r="Y271" i="12"/>
  <c r="W271" i="12"/>
  <c r="U271" i="12"/>
  <c r="S271" i="12"/>
  <c r="Q271" i="12"/>
  <c r="O271" i="12"/>
  <c r="M271" i="12"/>
  <c r="K271" i="12"/>
  <c r="I271" i="12"/>
  <c r="G271" i="12"/>
  <c r="E271" i="12"/>
  <c r="AQ270" i="12"/>
  <c r="AO270" i="12"/>
  <c r="AM270" i="12"/>
  <c r="AK270" i="12"/>
  <c r="AI270" i="12"/>
  <c r="AG270" i="12"/>
  <c r="AE270" i="12"/>
  <c r="AC270" i="12"/>
  <c r="AA270" i="12"/>
  <c r="Y270" i="12"/>
  <c r="W270" i="12"/>
  <c r="U270" i="12"/>
  <c r="S270" i="12"/>
  <c r="Q270" i="12"/>
  <c r="O270" i="12"/>
  <c r="M270" i="12"/>
  <c r="K270" i="12"/>
  <c r="I270" i="12"/>
  <c r="G270" i="12"/>
  <c r="E270" i="12"/>
  <c r="AQ269" i="12"/>
  <c r="AO269" i="12"/>
  <c r="AM269" i="12"/>
  <c r="AK269" i="12"/>
  <c r="AI269" i="12"/>
  <c r="AG269" i="12"/>
  <c r="AE269" i="12"/>
  <c r="AC269" i="12"/>
  <c r="AA269" i="12"/>
  <c r="Y269" i="12"/>
  <c r="W269" i="12"/>
  <c r="U269" i="12"/>
  <c r="S269" i="12"/>
  <c r="Q269" i="12"/>
  <c r="O269" i="12"/>
  <c r="M269" i="12"/>
  <c r="K269" i="12"/>
  <c r="I269" i="12"/>
  <c r="G269" i="12"/>
  <c r="E269" i="12"/>
  <c r="AQ268" i="12"/>
  <c r="AO268" i="12"/>
  <c r="AM268" i="12"/>
  <c r="AK268" i="12"/>
  <c r="AI268" i="12"/>
  <c r="AG268" i="12"/>
  <c r="AE268" i="12"/>
  <c r="AC268" i="12"/>
  <c r="AA268" i="12"/>
  <c r="Y268" i="12"/>
  <c r="W268" i="12"/>
  <c r="U268" i="12"/>
  <c r="S268" i="12"/>
  <c r="Q268" i="12"/>
  <c r="O268" i="12"/>
  <c r="M268" i="12"/>
  <c r="K268" i="12"/>
  <c r="I268" i="12"/>
  <c r="G268" i="12"/>
  <c r="E268" i="12"/>
  <c r="AQ267" i="12"/>
  <c r="AO267" i="12"/>
  <c r="AM267" i="12"/>
  <c r="AK267" i="12"/>
  <c r="AI267" i="12"/>
  <c r="AG267" i="12"/>
  <c r="AE267" i="12"/>
  <c r="AC267" i="12"/>
  <c r="AA267" i="12"/>
  <c r="Y267" i="12"/>
  <c r="W267" i="12"/>
  <c r="U267" i="12"/>
  <c r="S267" i="12"/>
  <c r="Q267" i="12"/>
  <c r="O267" i="12"/>
  <c r="M267" i="12"/>
  <c r="K267" i="12"/>
  <c r="I267" i="12"/>
  <c r="G267" i="12"/>
  <c r="E267" i="12"/>
  <c r="AQ266" i="12"/>
  <c r="AO266" i="12"/>
  <c r="AM266" i="12"/>
  <c r="AK266" i="12"/>
  <c r="AI266" i="12"/>
  <c r="AG266" i="12"/>
  <c r="AE266" i="12"/>
  <c r="AC266" i="12"/>
  <c r="AA266" i="12"/>
  <c r="Y266" i="12"/>
  <c r="W266" i="12"/>
  <c r="U266" i="12"/>
  <c r="S266" i="12"/>
  <c r="Q266" i="12"/>
  <c r="O266" i="12"/>
  <c r="M266" i="12"/>
  <c r="K266" i="12"/>
  <c r="I266" i="12"/>
  <c r="G266" i="12"/>
  <c r="E266" i="12"/>
  <c r="AQ265" i="12"/>
  <c r="AO265" i="12"/>
  <c r="AM265" i="12"/>
  <c r="AK265" i="12"/>
  <c r="AI265" i="12"/>
  <c r="AG265" i="12"/>
  <c r="AE265" i="12"/>
  <c r="AC265" i="12"/>
  <c r="AA265" i="12"/>
  <c r="Y265" i="12"/>
  <c r="W265" i="12"/>
  <c r="U265" i="12"/>
  <c r="S265" i="12"/>
  <c r="Q265" i="12"/>
  <c r="O265" i="12"/>
  <c r="M265" i="12"/>
  <c r="K265" i="12"/>
  <c r="I265" i="12"/>
  <c r="G265" i="12"/>
  <c r="E265" i="12"/>
  <c r="AQ264" i="12"/>
  <c r="AO264" i="12"/>
  <c r="AM264" i="12"/>
  <c r="AK264" i="12"/>
  <c r="AI264" i="12"/>
  <c r="AG264" i="12"/>
  <c r="AE264" i="12"/>
  <c r="AC264" i="12"/>
  <c r="AA264" i="12"/>
  <c r="Y264" i="12"/>
  <c r="W264" i="12"/>
  <c r="U264" i="12"/>
  <c r="S264" i="12"/>
  <c r="Q264" i="12"/>
  <c r="O264" i="12"/>
  <c r="M264" i="12"/>
  <c r="K264" i="12"/>
  <c r="I264" i="12"/>
  <c r="G264" i="12"/>
  <c r="E264" i="12"/>
  <c r="AQ263" i="12"/>
  <c r="AO263" i="12"/>
  <c r="AM263" i="12"/>
  <c r="AK263" i="12"/>
  <c r="AI263" i="12"/>
  <c r="AG263" i="12"/>
  <c r="AE263" i="12"/>
  <c r="AC263" i="12"/>
  <c r="AA263" i="12"/>
  <c r="Y263" i="12"/>
  <c r="W263" i="12"/>
  <c r="U263" i="12"/>
  <c r="S263" i="12"/>
  <c r="Q263" i="12"/>
  <c r="O263" i="12"/>
  <c r="M263" i="12"/>
  <c r="K263" i="12"/>
  <c r="I263" i="12"/>
  <c r="G263" i="12"/>
  <c r="E263" i="12"/>
  <c r="AQ262" i="12"/>
  <c r="AO262" i="12"/>
  <c r="AM262" i="12"/>
  <c r="AK262" i="12"/>
  <c r="AI262" i="12"/>
  <c r="AG262" i="12"/>
  <c r="AE262" i="12"/>
  <c r="AC262" i="12"/>
  <c r="AA262" i="12"/>
  <c r="Y262" i="12"/>
  <c r="W262" i="12"/>
  <c r="U262" i="12"/>
  <c r="S262" i="12"/>
  <c r="Q262" i="12"/>
  <c r="O262" i="12"/>
  <c r="M262" i="12"/>
  <c r="K262" i="12"/>
  <c r="I262" i="12"/>
  <c r="G262" i="12"/>
  <c r="E262" i="12"/>
  <c r="AQ261" i="12"/>
  <c r="AO261" i="12"/>
  <c r="AM261" i="12"/>
  <c r="AK261" i="12"/>
  <c r="AI261" i="12"/>
  <c r="AG261" i="12"/>
  <c r="AE261" i="12"/>
  <c r="AC261" i="12"/>
  <c r="AA261" i="12"/>
  <c r="Y261" i="12"/>
  <c r="W261" i="12"/>
  <c r="U261" i="12"/>
  <c r="S261" i="12"/>
  <c r="Q261" i="12"/>
  <c r="O261" i="12"/>
  <c r="M261" i="12"/>
  <c r="K261" i="12"/>
  <c r="I261" i="12"/>
  <c r="G261" i="12"/>
  <c r="E261" i="12"/>
  <c r="AQ260" i="12"/>
  <c r="AO260" i="12"/>
  <c r="AM260" i="12"/>
  <c r="AK260" i="12"/>
  <c r="AI260" i="12"/>
  <c r="AG260" i="12"/>
  <c r="AE260" i="12"/>
  <c r="AC260" i="12"/>
  <c r="AA260" i="12"/>
  <c r="Y260" i="12"/>
  <c r="W260" i="12"/>
  <c r="U260" i="12"/>
  <c r="S260" i="12"/>
  <c r="Q260" i="12"/>
  <c r="O260" i="12"/>
  <c r="M260" i="12"/>
  <c r="K260" i="12"/>
  <c r="I260" i="12"/>
  <c r="G260" i="12"/>
  <c r="E260" i="12"/>
  <c r="AQ259" i="12"/>
  <c r="AO259" i="12"/>
  <c r="AM259" i="12"/>
  <c r="AK259" i="12"/>
  <c r="AI259" i="12"/>
  <c r="AG259" i="12"/>
  <c r="AE259" i="12"/>
  <c r="AC259" i="12"/>
  <c r="AA259" i="12"/>
  <c r="Y259" i="12"/>
  <c r="W259" i="12"/>
  <c r="U259" i="12"/>
  <c r="S259" i="12"/>
  <c r="Q259" i="12"/>
  <c r="O259" i="12"/>
  <c r="M259" i="12"/>
  <c r="K259" i="12"/>
  <c r="I259" i="12"/>
  <c r="G259" i="12"/>
  <c r="E259" i="12"/>
  <c r="AQ258" i="12"/>
  <c r="AO258" i="12"/>
  <c r="AM258" i="12"/>
  <c r="AK258" i="12"/>
  <c r="AI258" i="12"/>
  <c r="AG258" i="12"/>
  <c r="AE258" i="12"/>
  <c r="AC258" i="12"/>
  <c r="AA258" i="12"/>
  <c r="Y258" i="12"/>
  <c r="W258" i="12"/>
  <c r="U258" i="12"/>
  <c r="S258" i="12"/>
  <c r="Q258" i="12"/>
  <c r="O258" i="12"/>
  <c r="M258" i="12"/>
  <c r="K258" i="12"/>
  <c r="I258" i="12"/>
  <c r="G258" i="12"/>
  <c r="E258" i="12"/>
  <c r="AQ257" i="12"/>
  <c r="AO257" i="12"/>
  <c r="AM257" i="12"/>
  <c r="AK257" i="12"/>
  <c r="AI257" i="12"/>
  <c r="AG257" i="12"/>
  <c r="AE257" i="12"/>
  <c r="AC257" i="12"/>
  <c r="AA257" i="12"/>
  <c r="Y257" i="12"/>
  <c r="W257" i="12"/>
  <c r="U257" i="12"/>
  <c r="S257" i="12"/>
  <c r="Q257" i="12"/>
  <c r="O257" i="12"/>
  <c r="M257" i="12"/>
  <c r="K257" i="12"/>
  <c r="I257" i="12"/>
  <c r="G257" i="12"/>
  <c r="E257" i="12"/>
  <c r="AQ256" i="12"/>
  <c r="AO256" i="12"/>
  <c r="AM256" i="12"/>
  <c r="AK256" i="12"/>
  <c r="AI256" i="12"/>
  <c r="AG256" i="12"/>
  <c r="AE256" i="12"/>
  <c r="AC256" i="12"/>
  <c r="AA256" i="12"/>
  <c r="Y256" i="12"/>
  <c r="W256" i="12"/>
  <c r="U256" i="12"/>
  <c r="S256" i="12"/>
  <c r="Q256" i="12"/>
  <c r="O256" i="12"/>
  <c r="M256" i="12"/>
  <c r="K256" i="12"/>
  <c r="I256" i="12"/>
  <c r="G256" i="12"/>
  <c r="E256" i="12"/>
  <c r="AQ255" i="12"/>
  <c r="AO255" i="12"/>
  <c r="AM255" i="12"/>
  <c r="AK255" i="12"/>
  <c r="AI255" i="12"/>
  <c r="AG255" i="12"/>
  <c r="AE255" i="12"/>
  <c r="AC255" i="12"/>
  <c r="AA255" i="12"/>
  <c r="Y255" i="12"/>
  <c r="W255" i="12"/>
  <c r="U255" i="12"/>
  <c r="S255" i="12"/>
  <c r="Q255" i="12"/>
  <c r="O255" i="12"/>
  <c r="M255" i="12"/>
  <c r="K255" i="12"/>
  <c r="I255" i="12"/>
  <c r="G255" i="12"/>
  <c r="E255" i="12"/>
  <c r="AQ254" i="12"/>
  <c r="AO254" i="12"/>
  <c r="AM254" i="12"/>
  <c r="AK254" i="12"/>
  <c r="AI254" i="12"/>
  <c r="AG254" i="12"/>
  <c r="AE254" i="12"/>
  <c r="AC254" i="12"/>
  <c r="AA254" i="12"/>
  <c r="Y254" i="12"/>
  <c r="W254" i="12"/>
  <c r="U254" i="12"/>
  <c r="S254" i="12"/>
  <c r="Q254" i="12"/>
  <c r="O254" i="12"/>
  <c r="M254" i="12"/>
  <c r="K254" i="12"/>
  <c r="I254" i="12"/>
  <c r="G254" i="12"/>
  <c r="E254" i="12"/>
  <c r="AQ253" i="12"/>
  <c r="AO253" i="12"/>
  <c r="AM253" i="12"/>
  <c r="AK253" i="12"/>
  <c r="AI253" i="12"/>
  <c r="AG253" i="12"/>
  <c r="AE253" i="12"/>
  <c r="AC253" i="12"/>
  <c r="AA253" i="12"/>
  <c r="Y253" i="12"/>
  <c r="W253" i="12"/>
  <c r="U253" i="12"/>
  <c r="S253" i="12"/>
  <c r="Q253" i="12"/>
  <c r="O253" i="12"/>
  <c r="M253" i="12"/>
  <c r="K253" i="12"/>
  <c r="I253" i="12"/>
  <c r="G253" i="12"/>
  <c r="E253" i="12"/>
  <c r="AQ252" i="12"/>
  <c r="AO252" i="12"/>
  <c r="AM252" i="12"/>
  <c r="AK252" i="12"/>
  <c r="AI252" i="12"/>
  <c r="AG252" i="12"/>
  <c r="AE252" i="12"/>
  <c r="AC252" i="12"/>
  <c r="AA252" i="12"/>
  <c r="Y252" i="12"/>
  <c r="W252" i="12"/>
  <c r="U252" i="12"/>
  <c r="S252" i="12"/>
  <c r="Q252" i="12"/>
  <c r="O252" i="12"/>
  <c r="M252" i="12"/>
  <c r="K252" i="12"/>
  <c r="I252" i="12"/>
  <c r="G252" i="12"/>
  <c r="E252" i="12"/>
  <c r="AQ251" i="12"/>
  <c r="AO251" i="12"/>
  <c r="AM251" i="12"/>
  <c r="AK251" i="12"/>
  <c r="AI251" i="12"/>
  <c r="AG251" i="12"/>
  <c r="AE251" i="12"/>
  <c r="AC251" i="12"/>
  <c r="AA251" i="12"/>
  <c r="Y251" i="12"/>
  <c r="W251" i="12"/>
  <c r="U251" i="12"/>
  <c r="S251" i="12"/>
  <c r="Q251" i="12"/>
  <c r="O251" i="12"/>
  <c r="M251" i="12"/>
  <c r="K251" i="12"/>
  <c r="I251" i="12"/>
  <c r="G251" i="12"/>
  <c r="E251" i="12"/>
  <c r="AQ250" i="12"/>
  <c r="AO250" i="12"/>
  <c r="AM250" i="12"/>
  <c r="AK250" i="12"/>
  <c r="AI250" i="12"/>
  <c r="AG250" i="12"/>
  <c r="AE250" i="12"/>
  <c r="AC250" i="12"/>
  <c r="AA250" i="12"/>
  <c r="Y250" i="12"/>
  <c r="W250" i="12"/>
  <c r="U250" i="12"/>
  <c r="S250" i="12"/>
  <c r="Q250" i="12"/>
  <c r="O250" i="12"/>
  <c r="M250" i="12"/>
  <c r="K250" i="12"/>
  <c r="I250" i="12"/>
  <c r="G250" i="12"/>
  <c r="E250" i="12"/>
  <c r="AQ249" i="12"/>
  <c r="AO249" i="12"/>
  <c r="AM249" i="12"/>
  <c r="AK249" i="12"/>
  <c r="AI249" i="12"/>
  <c r="AG249" i="12"/>
  <c r="AE249" i="12"/>
  <c r="AC249" i="12"/>
  <c r="AA249" i="12"/>
  <c r="Y249" i="12"/>
  <c r="W249" i="12"/>
  <c r="U249" i="12"/>
  <c r="S249" i="12"/>
  <c r="Q249" i="12"/>
  <c r="O249" i="12"/>
  <c r="M249" i="12"/>
  <c r="K249" i="12"/>
  <c r="I249" i="12"/>
  <c r="G249" i="12"/>
  <c r="E249" i="12"/>
  <c r="AQ248" i="12"/>
  <c r="AO248" i="12"/>
  <c r="AM248" i="12"/>
  <c r="AK248" i="12"/>
  <c r="AI248" i="12"/>
  <c r="AG248" i="12"/>
  <c r="AE248" i="12"/>
  <c r="AC248" i="12"/>
  <c r="AA248" i="12"/>
  <c r="Y248" i="12"/>
  <c r="W248" i="12"/>
  <c r="U248" i="12"/>
  <c r="S248" i="12"/>
  <c r="Q248" i="12"/>
  <c r="O248" i="12"/>
  <c r="M248" i="12"/>
  <c r="K248" i="12"/>
  <c r="I248" i="12"/>
  <c r="G248" i="12"/>
  <c r="E248" i="12"/>
  <c r="AQ247" i="12"/>
  <c r="AO247" i="12"/>
  <c r="AM247" i="12"/>
  <c r="AK247" i="12"/>
  <c r="AI247" i="12"/>
  <c r="AG247" i="12"/>
  <c r="AE247" i="12"/>
  <c r="AC247" i="12"/>
  <c r="AA247" i="12"/>
  <c r="Y247" i="12"/>
  <c r="W247" i="12"/>
  <c r="U247" i="12"/>
  <c r="S247" i="12"/>
  <c r="Q247" i="12"/>
  <c r="O247" i="12"/>
  <c r="M247" i="12"/>
  <c r="K247" i="12"/>
  <c r="I247" i="12"/>
  <c r="G247" i="12"/>
  <c r="E247" i="12"/>
  <c r="AQ246" i="12"/>
  <c r="AO246" i="12"/>
  <c r="AM246" i="12"/>
  <c r="AK246" i="12"/>
  <c r="AI246" i="12"/>
  <c r="AG246" i="12"/>
  <c r="AE246" i="12"/>
  <c r="AC246" i="12"/>
  <c r="AA246" i="12"/>
  <c r="Y246" i="12"/>
  <c r="W246" i="12"/>
  <c r="U246" i="12"/>
  <c r="S246" i="12"/>
  <c r="Q246" i="12"/>
  <c r="O246" i="12"/>
  <c r="M246" i="12"/>
  <c r="K246" i="12"/>
  <c r="I246" i="12"/>
  <c r="G246" i="12"/>
  <c r="E246" i="12"/>
  <c r="AQ245" i="12"/>
  <c r="AO245" i="12"/>
  <c r="AM245" i="12"/>
  <c r="AK245" i="12"/>
  <c r="AI245" i="12"/>
  <c r="AG245" i="12"/>
  <c r="AE245" i="12"/>
  <c r="AC245" i="12"/>
  <c r="AA245" i="12"/>
  <c r="Y245" i="12"/>
  <c r="W245" i="12"/>
  <c r="U245" i="12"/>
  <c r="S245" i="12"/>
  <c r="Q245" i="12"/>
  <c r="O245" i="12"/>
  <c r="M245" i="12"/>
  <c r="K245" i="12"/>
  <c r="I245" i="12"/>
  <c r="G245" i="12"/>
  <c r="E245" i="12"/>
  <c r="AQ244" i="12"/>
  <c r="AO244" i="12"/>
  <c r="AM244" i="12"/>
  <c r="AK244" i="12"/>
  <c r="AI244" i="12"/>
  <c r="AG244" i="12"/>
  <c r="AE244" i="12"/>
  <c r="AC244" i="12"/>
  <c r="AA244" i="12"/>
  <c r="Y244" i="12"/>
  <c r="W244" i="12"/>
  <c r="U244" i="12"/>
  <c r="S244" i="12"/>
  <c r="Q244" i="12"/>
  <c r="O244" i="12"/>
  <c r="M244" i="12"/>
  <c r="K244" i="12"/>
  <c r="I244" i="12"/>
  <c r="G244" i="12"/>
  <c r="E244" i="12"/>
  <c r="AQ243" i="12"/>
  <c r="AO243" i="12"/>
  <c r="AM243" i="12"/>
  <c r="AK243" i="12"/>
  <c r="AI243" i="12"/>
  <c r="AG243" i="12"/>
  <c r="AE243" i="12"/>
  <c r="AC243" i="12"/>
  <c r="AA243" i="12"/>
  <c r="Y243" i="12"/>
  <c r="W243" i="12"/>
  <c r="U243" i="12"/>
  <c r="S243" i="12"/>
  <c r="Q243" i="12"/>
  <c r="O243" i="12"/>
  <c r="M243" i="12"/>
  <c r="K243" i="12"/>
  <c r="I243" i="12"/>
  <c r="G243" i="12"/>
  <c r="E243" i="12"/>
  <c r="AQ242" i="12"/>
  <c r="AO242" i="12"/>
  <c r="AM242" i="12"/>
  <c r="AK242" i="12"/>
  <c r="AI242" i="12"/>
  <c r="AG242" i="12"/>
  <c r="AE242" i="12"/>
  <c r="AC242" i="12"/>
  <c r="AA242" i="12"/>
  <c r="Y242" i="12"/>
  <c r="W242" i="12"/>
  <c r="U242" i="12"/>
  <c r="S242" i="12"/>
  <c r="Q242" i="12"/>
  <c r="O242" i="12"/>
  <c r="M242" i="12"/>
  <c r="K242" i="12"/>
  <c r="I242" i="12"/>
  <c r="G242" i="12"/>
  <c r="E242" i="12"/>
  <c r="AQ241" i="12"/>
  <c r="AO241" i="12"/>
  <c r="AM241" i="12"/>
  <c r="AK241" i="12"/>
  <c r="AI241" i="12"/>
  <c r="AG241" i="12"/>
  <c r="AE241" i="12"/>
  <c r="AC241" i="12"/>
  <c r="AA241" i="12"/>
  <c r="Y241" i="12"/>
  <c r="W241" i="12"/>
  <c r="U241" i="12"/>
  <c r="S241" i="12"/>
  <c r="Q241" i="12"/>
  <c r="O241" i="12"/>
  <c r="M241" i="12"/>
  <c r="K241" i="12"/>
  <c r="I241" i="12"/>
  <c r="G241" i="12"/>
  <c r="E241" i="12"/>
  <c r="AQ240" i="12"/>
  <c r="AO240" i="12"/>
  <c r="AM240" i="12"/>
  <c r="AK240" i="12"/>
  <c r="AI240" i="12"/>
  <c r="AG240" i="12"/>
  <c r="AE240" i="12"/>
  <c r="AC240" i="12"/>
  <c r="AA240" i="12"/>
  <c r="Y240" i="12"/>
  <c r="W240" i="12"/>
  <c r="U240" i="12"/>
  <c r="S240" i="12"/>
  <c r="Q240" i="12"/>
  <c r="O240" i="12"/>
  <c r="M240" i="12"/>
  <c r="K240" i="12"/>
  <c r="I240" i="12"/>
  <c r="G240" i="12"/>
  <c r="E240" i="12"/>
  <c r="AQ239" i="12"/>
  <c r="AO239" i="12"/>
  <c r="AM239" i="12"/>
  <c r="AK239" i="12"/>
  <c r="AI239" i="12"/>
  <c r="AG239" i="12"/>
  <c r="AE239" i="12"/>
  <c r="AC239" i="12"/>
  <c r="AA239" i="12"/>
  <c r="Y239" i="12"/>
  <c r="W239" i="12"/>
  <c r="U239" i="12"/>
  <c r="S239" i="12"/>
  <c r="Q239" i="12"/>
  <c r="O239" i="12"/>
  <c r="M239" i="12"/>
  <c r="K239" i="12"/>
  <c r="I239" i="12"/>
  <c r="G239" i="12"/>
  <c r="E239" i="12"/>
  <c r="AQ238" i="12"/>
  <c r="AO238" i="12"/>
  <c r="AM238" i="12"/>
  <c r="AK238" i="12"/>
  <c r="AI238" i="12"/>
  <c r="AG238" i="12"/>
  <c r="AE238" i="12"/>
  <c r="AC238" i="12"/>
  <c r="AA238" i="12"/>
  <c r="Y238" i="12"/>
  <c r="W238" i="12"/>
  <c r="U238" i="12"/>
  <c r="S238" i="12"/>
  <c r="Q238" i="12"/>
  <c r="O238" i="12"/>
  <c r="M238" i="12"/>
  <c r="K238" i="12"/>
  <c r="I238" i="12"/>
  <c r="G238" i="12"/>
  <c r="E238" i="12"/>
  <c r="AQ237" i="12"/>
  <c r="AO237" i="12"/>
  <c r="AM237" i="12"/>
  <c r="AK237" i="12"/>
  <c r="AI237" i="12"/>
  <c r="AG237" i="12"/>
  <c r="AE237" i="12"/>
  <c r="AC237" i="12"/>
  <c r="AA237" i="12"/>
  <c r="Y237" i="12"/>
  <c r="W237" i="12"/>
  <c r="U237" i="12"/>
  <c r="S237" i="12"/>
  <c r="Q237" i="12"/>
  <c r="O237" i="12"/>
  <c r="M237" i="12"/>
  <c r="K237" i="12"/>
  <c r="I237" i="12"/>
  <c r="G237" i="12"/>
  <c r="E237" i="12"/>
  <c r="AQ236" i="12"/>
  <c r="AO236" i="12"/>
  <c r="AM236" i="12"/>
  <c r="AK236" i="12"/>
  <c r="AI236" i="12"/>
  <c r="AG236" i="12"/>
  <c r="AE236" i="12"/>
  <c r="AC236" i="12"/>
  <c r="AA236" i="12"/>
  <c r="Y236" i="12"/>
  <c r="W236" i="12"/>
  <c r="U236" i="12"/>
  <c r="S236" i="12"/>
  <c r="Q236" i="12"/>
  <c r="O236" i="12"/>
  <c r="M236" i="12"/>
  <c r="K236" i="12"/>
  <c r="I236" i="12"/>
  <c r="G236" i="12"/>
  <c r="E236" i="12"/>
  <c r="AQ235" i="12"/>
  <c r="AO235" i="12"/>
  <c r="AM235" i="12"/>
  <c r="AK235" i="12"/>
  <c r="AI235" i="12"/>
  <c r="AG235" i="12"/>
  <c r="AE235" i="12"/>
  <c r="AC235" i="12"/>
  <c r="AA235" i="12"/>
  <c r="Y235" i="12"/>
  <c r="W235" i="12"/>
  <c r="U235" i="12"/>
  <c r="S235" i="12"/>
  <c r="Q235" i="12"/>
  <c r="O235" i="12"/>
  <c r="M235" i="12"/>
  <c r="K235" i="12"/>
  <c r="I235" i="12"/>
  <c r="G235" i="12"/>
  <c r="E235" i="12"/>
  <c r="AQ234" i="12"/>
  <c r="AO234" i="12"/>
  <c r="AM234" i="12"/>
  <c r="AK234" i="12"/>
  <c r="AI234" i="12"/>
  <c r="AG234" i="12"/>
  <c r="AE234" i="12"/>
  <c r="AC234" i="12"/>
  <c r="AA234" i="12"/>
  <c r="Y234" i="12"/>
  <c r="W234" i="12"/>
  <c r="U234" i="12"/>
  <c r="S234" i="12"/>
  <c r="Q234" i="12"/>
  <c r="O234" i="12"/>
  <c r="M234" i="12"/>
  <c r="K234" i="12"/>
  <c r="I234" i="12"/>
  <c r="G234" i="12"/>
  <c r="E234" i="12"/>
  <c r="AQ233" i="12"/>
  <c r="AO233" i="12"/>
  <c r="AM233" i="12"/>
  <c r="AK233" i="12"/>
  <c r="AI233" i="12"/>
  <c r="AG233" i="12"/>
  <c r="AE233" i="12"/>
  <c r="AC233" i="12"/>
  <c r="AA233" i="12"/>
  <c r="Y233" i="12"/>
  <c r="W233" i="12"/>
  <c r="U233" i="12"/>
  <c r="S233" i="12"/>
  <c r="Q233" i="12"/>
  <c r="O233" i="12"/>
  <c r="M233" i="12"/>
  <c r="K233" i="12"/>
  <c r="I233" i="12"/>
  <c r="G233" i="12"/>
  <c r="E233" i="12"/>
  <c r="AQ232" i="12"/>
  <c r="AO232" i="12"/>
  <c r="AM232" i="12"/>
  <c r="AK232" i="12"/>
  <c r="AI232" i="12"/>
  <c r="AG232" i="12"/>
  <c r="AE232" i="12"/>
  <c r="AC232" i="12"/>
  <c r="AA232" i="12"/>
  <c r="Y232" i="12"/>
  <c r="W232" i="12"/>
  <c r="U232" i="12"/>
  <c r="S232" i="12"/>
  <c r="Q232" i="12"/>
  <c r="O232" i="12"/>
  <c r="M232" i="12"/>
  <c r="K232" i="12"/>
  <c r="I232" i="12"/>
  <c r="G232" i="12"/>
  <c r="E232" i="12"/>
  <c r="AQ231" i="12"/>
  <c r="AO231" i="12"/>
  <c r="AM231" i="12"/>
  <c r="AK231" i="12"/>
  <c r="AI231" i="12"/>
  <c r="AG231" i="12"/>
  <c r="AE231" i="12"/>
  <c r="AC231" i="12"/>
  <c r="AA231" i="12"/>
  <c r="Y231" i="12"/>
  <c r="W231" i="12"/>
  <c r="U231" i="12"/>
  <c r="S231" i="12"/>
  <c r="Q231" i="12"/>
  <c r="O231" i="12"/>
  <c r="M231" i="12"/>
  <c r="K231" i="12"/>
  <c r="I231" i="12"/>
  <c r="G231" i="12"/>
  <c r="E231" i="12"/>
  <c r="AQ230" i="12"/>
  <c r="AO230" i="12"/>
  <c r="AM230" i="12"/>
  <c r="AK230" i="12"/>
  <c r="AI230" i="12"/>
  <c r="AG230" i="12"/>
  <c r="AE230" i="12"/>
  <c r="AC230" i="12"/>
  <c r="AA230" i="12"/>
  <c r="Y230" i="12"/>
  <c r="W230" i="12"/>
  <c r="U230" i="12"/>
  <c r="S230" i="12"/>
  <c r="Q230" i="12"/>
  <c r="O230" i="12"/>
  <c r="M230" i="12"/>
  <c r="K230" i="12"/>
  <c r="I230" i="12"/>
  <c r="G230" i="12"/>
  <c r="E230" i="12"/>
  <c r="AQ229" i="12"/>
  <c r="AO229" i="12"/>
  <c r="AM229" i="12"/>
  <c r="AK229" i="12"/>
  <c r="AI229" i="12"/>
  <c r="AG229" i="12"/>
  <c r="AE229" i="12"/>
  <c r="AC229" i="12"/>
  <c r="AA229" i="12"/>
  <c r="Y229" i="12"/>
  <c r="W229" i="12"/>
  <c r="U229" i="12"/>
  <c r="S229" i="12"/>
  <c r="Q229" i="12"/>
  <c r="O229" i="12"/>
  <c r="M229" i="12"/>
  <c r="K229" i="12"/>
  <c r="I229" i="12"/>
  <c r="G229" i="12"/>
  <c r="E229" i="12"/>
  <c r="AQ228" i="12"/>
  <c r="AO228" i="12"/>
  <c r="AM228" i="12"/>
  <c r="AK228" i="12"/>
  <c r="AI228" i="12"/>
  <c r="AG228" i="12"/>
  <c r="AE228" i="12"/>
  <c r="AC228" i="12"/>
  <c r="AA228" i="12"/>
  <c r="Y228" i="12"/>
  <c r="W228" i="12"/>
  <c r="U228" i="12"/>
  <c r="S228" i="12"/>
  <c r="Q228" i="12"/>
  <c r="O228" i="12"/>
  <c r="M228" i="12"/>
  <c r="K228" i="12"/>
  <c r="I228" i="12"/>
  <c r="G228" i="12"/>
  <c r="E228" i="12"/>
  <c r="AQ227" i="12"/>
  <c r="AO227" i="12"/>
  <c r="AM227" i="12"/>
  <c r="AK227" i="12"/>
  <c r="AI227" i="12"/>
  <c r="AG227" i="12"/>
  <c r="AE227" i="12"/>
  <c r="AC227" i="12"/>
  <c r="AA227" i="12"/>
  <c r="Y227" i="12"/>
  <c r="W227" i="12"/>
  <c r="U227" i="12"/>
  <c r="S227" i="12"/>
  <c r="Q227" i="12"/>
  <c r="O227" i="12"/>
  <c r="M227" i="12"/>
  <c r="K227" i="12"/>
  <c r="I227" i="12"/>
  <c r="G227" i="12"/>
  <c r="E227" i="12"/>
  <c r="AQ226" i="12"/>
  <c r="AO226" i="12"/>
  <c r="AM226" i="12"/>
  <c r="AK226" i="12"/>
  <c r="AI226" i="12"/>
  <c r="AG226" i="12"/>
  <c r="AE226" i="12"/>
  <c r="AC226" i="12"/>
  <c r="AA226" i="12"/>
  <c r="Y226" i="12"/>
  <c r="W226" i="12"/>
  <c r="U226" i="12"/>
  <c r="S226" i="12"/>
  <c r="Q226" i="12"/>
  <c r="O226" i="12"/>
  <c r="M226" i="12"/>
  <c r="K226" i="12"/>
  <c r="I226" i="12"/>
  <c r="G226" i="12"/>
  <c r="E226" i="12"/>
  <c r="AQ225" i="12"/>
  <c r="AO225" i="12"/>
  <c r="AM225" i="12"/>
  <c r="AK225" i="12"/>
  <c r="AI225" i="12"/>
  <c r="AG225" i="12"/>
  <c r="AE225" i="12"/>
  <c r="AC225" i="12"/>
  <c r="AA225" i="12"/>
  <c r="Y225" i="12"/>
  <c r="W225" i="12"/>
  <c r="U225" i="12"/>
  <c r="S225" i="12"/>
  <c r="Q225" i="12"/>
  <c r="O225" i="12"/>
  <c r="M225" i="12"/>
  <c r="K225" i="12"/>
  <c r="I225" i="12"/>
  <c r="G225" i="12"/>
  <c r="E225" i="12"/>
  <c r="AQ224" i="12"/>
  <c r="AO224" i="12"/>
  <c r="AM224" i="12"/>
  <c r="AK224" i="12"/>
  <c r="AI224" i="12"/>
  <c r="AG224" i="12"/>
  <c r="AE224" i="12"/>
  <c r="AC224" i="12"/>
  <c r="AA224" i="12"/>
  <c r="Y224" i="12"/>
  <c r="W224" i="12"/>
  <c r="U224" i="12"/>
  <c r="S224" i="12"/>
  <c r="Q224" i="12"/>
  <c r="O224" i="12"/>
  <c r="M224" i="12"/>
  <c r="K224" i="12"/>
  <c r="I224" i="12"/>
  <c r="G224" i="12"/>
  <c r="E224" i="12"/>
  <c r="AQ223" i="12"/>
  <c r="AO223" i="12"/>
  <c r="AM223" i="12"/>
  <c r="AK223" i="12"/>
  <c r="AI223" i="12"/>
  <c r="AG223" i="12"/>
  <c r="AE223" i="12"/>
  <c r="AC223" i="12"/>
  <c r="AA223" i="12"/>
  <c r="Y223" i="12"/>
  <c r="W223" i="12"/>
  <c r="U223" i="12"/>
  <c r="S223" i="12"/>
  <c r="Q223" i="12"/>
  <c r="O223" i="12"/>
  <c r="M223" i="12"/>
  <c r="K223" i="12"/>
  <c r="I223" i="12"/>
  <c r="G223" i="12"/>
  <c r="E223" i="12"/>
  <c r="AQ222" i="12"/>
  <c r="AO222" i="12"/>
  <c r="AM222" i="12"/>
  <c r="AK222" i="12"/>
  <c r="AI222" i="12"/>
  <c r="AG222" i="12"/>
  <c r="AE222" i="12"/>
  <c r="AC222" i="12"/>
  <c r="AA222" i="12"/>
  <c r="Y222" i="12"/>
  <c r="W222" i="12"/>
  <c r="U222" i="12"/>
  <c r="S222" i="12"/>
  <c r="Q222" i="12"/>
  <c r="O222" i="12"/>
  <c r="M222" i="12"/>
  <c r="K222" i="12"/>
  <c r="I222" i="12"/>
  <c r="G222" i="12"/>
  <c r="E222" i="12"/>
  <c r="AQ221" i="12"/>
  <c r="AO221" i="12"/>
  <c r="AM221" i="12"/>
  <c r="AK221" i="12"/>
  <c r="AI221" i="12"/>
  <c r="AG221" i="12"/>
  <c r="AE221" i="12"/>
  <c r="AC221" i="12"/>
  <c r="AA221" i="12"/>
  <c r="Y221" i="12"/>
  <c r="W221" i="12"/>
  <c r="U221" i="12"/>
  <c r="S221" i="12"/>
  <c r="Q221" i="12"/>
  <c r="O221" i="12"/>
  <c r="M221" i="12"/>
  <c r="K221" i="12"/>
  <c r="I221" i="12"/>
  <c r="G221" i="12"/>
  <c r="E221" i="12"/>
  <c r="AQ220" i="12"/>
  <c r="AO220" i="12"/>
  <c r="AM220" i="12"/>
  <c r="AK220" i="12"/>
  <c r="AI220" i="12"/>
  <c r="AG220" i="12"/>
  <c r="AE220" i="12"/>
  <c r="AC220" i="12"/>
  <c r="AA220" i="12"/>
  <c r="Y220" i="12"/>
  <c r="W220" i="12"/>
  <c r="U220" i="12"/>
  <c r="S220" i="12"/>
  <c r="Q220" i="12"/>
  <c r="O220" i="12"/>
  <c r="M220" i="12"/>
  <c r="K220" i="12"/>
  <c r="I220" i="12"/>
  <c r="G220" i="12"/>
  <c r="E220" i="12"/>
  <c r="AQ219" i="12"/>
  <c r="AO219" i="12"/>
  <c r="AM219" i="12"/>
  <c r="AK219" i="12"/>
  <c r="AI219" i="12"/>
  <c r="AG219" i="12"/>
  <c r="AE219" i="12"/>
  <c r="AC219" i="12"/>
  <c r="AA219" i="12"/>
  <c r="Y219" i="12"/>
  <c r="W219" i="12"/>
  <c r="U219" i="12"/>
  <c r="S219" i="12"/>
  <c r="Q219" i="12"/>
  <c r="O219" i="12"/>
  <c r="M219" i="12"/>
  <c r="K219" i="12"/>
  <c r="I219" i="12"/>
  <c r="G219" i="12"/>
  <c r="E219" i="12"/>
  <c r="AQ218" i="12"/>
  <c r="AO218" i="12"/>
  <c r="AM218" i="12"/>
  <c r="AK218" i="12"/>
  <c r="AI218" i="12"/>
  <c r="AG218" i="12"/>
  <c r="AE218" i="12"/>
  <c r="AC218" i="12"/>
  <c r="AA218" i="12"/>
  <c r="Y218" i="12"/>
  <c r="W218" i="12"/>
  <c r="U218" i="12"/>
  <c r="S218" i="12"/>
  <c r="Q218" i="12"/>
  <c r="O218" i="12"/>
  <c r="M218" i="12"/>
  <c r="K218" i="12"/>
  <c r="I218" i="12"/>
  <c r="G218" i="12"/>
  <c r="E218" i="12"/>
  <c r="AQ217" i="12"/>
  <c r="AO217" i="12"/>
  <c r="AM217" i="12"/>
  <c r="AK217" i="12"/>
  <c r="AI217" i="12"/>
  <c r="AG217" i="12"/>
  <c r="AE217" i="12"/>
  <c r="AC217" i="12"/>
  <c r="AA217" i="12"/>
  <c r="Y217" i="12"/>
  <c r="W217" i="12"/>
  <c r="U217" i="12"/>
  <c r="S217" i="12"/>
  <c r="Q217" i="12"/>
  <c r="O217" i="12"/>
  <c r="M217" i="12"/>
  <c r="K217" i="12"/>
  <c r="I217" i="12"/>
  <c r="G217" i="12"/>
  <c r="E217" i="12"/>
  <c r="AQ216" i="12"/>
  <c r="AO216" i="12"/>
  <c r="AM216" i="12"/>
  <c r="AK216" i="12"/>
  <c r="AI216" i="12"/>
  <c r="AG216" i="12"/>
  <c r="AE216" i="12"/>
  <c r="AC216" i="12"/>
  <c r="AA216" i="12"/>
  <c r="Y216" i="12"/>
  <c r="W216" i="12"/>
  <c r="U216" i="12"/>
  <c r="S216" i="12"/>
  <c r="Q216" i="12"/>
  <c r="O216" i="12"/>
  <c r="M216" i="12"/>
  <c r="K216" i="12"/>
  <c r="I216" i="12"/>
  <c r="G216" i="12"/>
  <c r="E216" i="12"/>
  <c r="AQ215" i="12"/>
  <c r="AO215" i="12"/>
  <c r="AM215" i="12"/>
  <c r="AK215" i="12"/>
  <c r="AI215" i="12"/>
  <c r="AG215" i="12"/>
  <c r="AE215" i="12"/>
  <c r="AC215" i="12"/>
  <c r="AA215" i="12"/>
  <c r="Y215" i="12"/>
  <c r="W215" i="12"/>
  <c r="U215" i="12"/>
  <c r="S215" i="12"/>
  <c r="Q215" i="12"/>
  <c r="O215" i="12"/>
  <c r="M215" i="12"/>
  <c r="K215" i="12"/>
  <c r="I215" i="12"/>
  <c r="G215" i="12"/>
  <c r="E215" i="12"/>
  <c r="AQ214" i="12"/>
  <c r="AO214" i="12"/>
  <c r="AM214" i="12"/>
  <c r="AK214" i="12"/>
  <c r="AI214" i="12"/>
  <c r="AG214" i="12"/>
  <c r="AE214" i="12"/>
  <c r="AC214" i="12"/>
  <c r="AA214" i="12"/>
  <c r="Y214" i="12"/>
  <c r="W214" i="12"/>
  <c r="U214" i="12"/>
  <c r="S214" i="12"/>
  <c r="Q214" i="12"/>
  <c r="O214" i="12"/>
  <c r="M214" i="12"/>
  <c r="K214" i="12"/>
  <c r="I214" i="12"/>
  <c r="G214" i="12"/>
  <c r="E214" i="12"/>
  <c r="AQ213" i="12"/>
  <c r="AO213" i="12"/>
  <c r="AM213" i="12"/>
  <c r="AK213" i="12"/>
  <c r="AI213" i="12"/>
  <c r="AG213" i="12"/>
  <c r="AE213" i="12"/>
  <c r="AC213" i="12"/>
  <c r="AA213" i="12"/>
  <c r="Y213" i="12"/>
  <c r="W213" i="12"/>
  <c r="U213" i="12"/>
  <c r="S213" i="12"/>
  <c r="Q213" i="12"/>
  <c r="O213" i="12"/>
  <c r="M213" i="12"/>
  <c r="K213" i="12"/>
  <c r="I213" i="12"/>
  <c r="G213" i="12"/>
  <c r="E213" i="12"/>
  <c r="AQ212" i="12"/>
  <c r="AO212" i="12"/>
  <c r="AM212" i="12"/>
  <c r="AK212" i="12"/>
  <c r="AI212" i="12"/>
  <c r="AG212" i="12"/>
  <c r="AE212" i="12"/>
  <c r="AC212" i="12"/>
  <c r="AA212" i="12"/>
  <c r="Y212" i="12"/>
  <c r="W212" i="12"/>
  <c r="U212" i="12"/>
  <c r="S212" i="12"/>
  <c r="Q212" i="12"/>
  <c r="O212" i="12"/>
  <c r="M212" i="12"/>
  <c r="K212" i="12"/>
  <c r="I212" i="12"/>
  <c r="G212" i="12"/>
  <c r="E212" i="12"/>
  <c r="AQ211" i="12"/>
  <c r="AO211" i="12"/>
  <c r="AM211" i="12"/>
  <c r="AK211" i="12"/>
  <c r="AI211" i="12"/>
  <c r="AG211" i="12"/>
  <c r="AE211" i="12"/>
  <c r="AC211" i="12"/>
  <c r="AA211" i="12"/>
  <c r="Y211" i="12"/>
  <c r="W211" i="12"/>
  <c r="U211" i="12"/>
  <c r="S211" i="12"/>
  <c r="Q211" i="12"/>
  <c r="O211" i="12"/>
  <c r="M211" i="12"/>
  <c r="K211" i="12"/>
  <c r="I211" i="12"/>
  <c r="G211" i="12"/>
  <c r="E211" i="12"/>
  <c r="AQ210" i="12"/>
  <c r="AO210" i="12"/>
  <c r="AM210" i="12"/>
  <c r="AK210" i="12"/>
  <c r="AI210" i="12"/>
  <c r="AG210" i="12"/>
  <c r="AE210" i="12"/>
  <c r="AC210" i="12"/>
  <c r="AA210" i="12"/>
  <c r="Y210" i="12"/>
  <c r="W210" i="12"/>
  <c r="U210" i="12"/>
  <c r="S210" i="12"/>
  <c r="Q210" i="12"/>
  <c r="O210" i="12"/>
  <c r="M210" i="12"/>
  <c r="K210" i="12"/>
  <c r="I210" i="12"/>
  <c r="G210" i="12"/>
  <c r="E210" i="12"/>
  <c r="AQ209" i="12"/>
  <c r="AO209" i="12"/>
  <c r="AM209" i="12"/>
  <c r="AK209" i="12"/>
  <c r="AI209" i="12"/>
  <c r="AG209" i="12"/>
  <c r="AE209" i="12"/>
  <c r="AC209" i="12"/>
  <c r="AA209" i="12"/>
  <c r="Y209" i="12"/>
  <c r="W209" i="12"/>
  <c r="U209" i="12"/>
  <c r="S209" i="12"/>
  <c r="Q209" i="12"/>
  <c r="O209" i="12"/>
  <c r="M209" i="12"/>
  <c r="K209" i="12"/>
  <c r="I209" i="12"/>
  <c r="G209" i="12"/>
  <c r="E209" i="12"/>
  <c r="AQ208" i="12"/>
  <c r="AO208" i="12"/>
  <c r="AM208" i="12"/>
  <c r="AK208" i="12"/>
  <c r="AI208" i="12"/>
  <c r="AG208" i="12"/>
  <c r="AE208" i="12"/>
  <c r="AC208" i="12"/>
  <c r="AA208" i="12"/>
  <c r="Y208" i="12"/>
  <c r="W208" i="12"/>
  <c r="U208" i="12"/>
  <c r="S208" i="12"/>
  <c r="Q208" i="12"/>
  <c r="O208" i="12"/>
  <c r="M208" i="12"/>
  <c r="K208" i="12"/>
  <c r="I208" i="12"/>
  <c r="G208" i="12"/>
  <c r="E208" i="12"/>
  <c r="AQ207" i="12"/>
  <c r="AO207" i="12"/>
  <c r="AM207" i="12"/>
  <c r="AK207" i="12"/>
  <c r="AI207" i="12"/>
  <c r="AG207" i="12"/>
  <c r="AE207" i="12"/>
  <c r="AC207" i="12"/>
  <c r="AA207" i="12"/>
  <c r="Y207" i="12"/>
  <c r="W207" i="12"/>
  <c r="U207" i="12"/>
  <c r="S207" i="12"/>
  <c r="Q207" i="12"/>
  <c r="O207" i="12"/>
  <c r="M207" i="12"/>
  <c r="K207" i="12"/>
  <c r="I207" i="12"/>
  <c r="G207" i="12"/>
  <c r="E207" i="12"/>
  <c r="AQ206" i="12"/>
  <c r="AO206" i="12"/>
  <c r="AM206" i="12"/>
  <c r="AK206" i="12"/>
  <c r="AI206" i="12"/>
  <c r="AG206" i="12"/>
  <c r="AE206" i="12"/>
  <c r="AC206" i="12"/>
  <c r="AA206" i="12"/>
  <c r="Y206" i="12"/>
  <c r="W206" i="12"/>
  <c r="U206" i="12"/>
  <c r="S206" i="12"/>
  <c r="Q206" i="12"/>
  <c r="O206" i="12"/>
  <c r="M206" i="12"/>
  <c r="K206" i="12"/>
  <c r="I206" i="12"/>
  <c r="G206" i="12"/>
  <c r="E206" i="12"/>
  <c r="AQ205" i="12"/>
  <c r="AO205" i="12"/>
  <c r="AM205" i="12"/>
  <c r="AK205" i="12"/>
  <c r="AI205" i="12"/>
  <c r="AG205" i="12"/>
  <c r="AE205" i="12"/>
  <c r="AC205" i="12"/>
  <c r="AA205" i="12"/>
  <c r="Y205" i="12"/>
  <c r="W205" i="12"/>
  <c r="U205" i="12"/>
  <c r="S205" i="12"/>
  <c r="Q205" i="12"/>
  <c r="O205" i="12"/>
  <c r="M205" i="12"/>
  <c r="K205" i="12"/>
  <c r="I205" i="12"/>
  <c r="G205" i="12"/>
  <c r="E205" i="12"/>
  <c r="AQ204" i="12"/>
  <c r="AO204" i="12"/>
  <c r="AM204" i="12"/>
  <c r="AK204" i="12"/>
  <c r="AI204" i="12"/>
  <c r="AG204" i="12"/>
  <c r="AE204" i="12"/>
  <c r="AC204" i="12"/>
  <c r="AA204" i="12"/>
  <c r="Y204" i="12"/>
  <c r="W204" i="12"/>
  <c r="U204" i="12"/>
  <c r="S204" i="12"/>
  <c r="Q204" i="12"/>
  <c r="O204" i="12"/>
  <c r="M204" i="12"/>
  <c r="K204" i="12"/>
  <c r="I204" i="12"/>
  <c r="G204" i="12"/>
  <c r="E204" i="12"/>
  <c r="AQ203" i="12"/>
  <c r="AO203" i="12"/>
  <c r="AM203" i="12"/>
  <c r="AK203" i="12"/>
  <c r="AI203" i="12"/>
  <c r="AG203" i="12"/>
  <c r="AE203" i="12"/>
  <c r="AC203" i="12"/>
  <c r="AA203" i="12"/>
  <c r="Y203" i="12"/>
  <c r="W203" i="12"/>
  <c r="U203" i="12"/>
  <c r="S203" i="12"/>
  <c r="Q203" i="12"/>
  <c r="O203" i="12"/>
  <c r="M203" i="12"/>
  <c r="K203" i="12"/>
  <c r="I203" i="12"/>
  <c r="G203" i="12"/>
  <c r="E203" i="12"/>
  <c r="AQ202" i="12"/>
  <c r="AO202" i="12"/>
  <c r="AM202" i="12"/>
  <c r="AK202" i="12"/>
  <c r="AI202" i="12"/>
  <c r="AG202" i="12"/>
  <c r="AE202" i="12"/>
  <c r="AC202" i="12"/>
  <c r="AA202" i="12"/>
  <c r="Y202" i="12"/>
  <c r="W202" i="12"/>
  <c r="U202" i="12"/>
  <c r="S202" i="12"/>
  <c r="Q202" i="12"/>
  <c r="O202" i="12"/>
  <c r="M202" i="12"/>
  <c r="K202" i="12"/>
  <c r="I202" i="12"/>
  <c r="G202" i="12"/>
  <c r="E202" i="12"/>
  <c r="AQ201" i="12"/>
  <c r="AO201" i="12"/>
  <c r="AM201" i="12"/>
  <c r="AK201" i="12"/>
  <c r="AI201" i="12"/>
  <c r="AG201" i="12"/>
  <c r="AE201" i="12"/>
  <c r="AC201" i="12"/>
  <c r="AA201" i="12"/>
  <c r="Y201" i="12"/>
  <c r="W201" i="12"/>
  <c r="U201" i="12"/>
  <c r="S201" i="12"/>
  <c r="Q201" i="12"/>
  <c r="O201" i="12"/>
  <c r="M201" i="12"/>
  <c r="K201" i="12"/>
  <c r="I201" i="12"/>
  <c r="G201" i="12"/>
  <c r="E201" i="12"/>
  <c r="AQ200" i="12"/>
  <c r="AO200" i="12"/>
  <c r="AM200" i="12"/>
  <c r="AK200" i="12"/>
  <c r="AI200" i="12"/>
  <c r="AG200" i="12"/>
  <c r="AE200" i="12"/>
  <c r="AC200" i="12"/>
  <c r="AA200" i="12"/>
  <c r="Y200" i="12"/>
  <c r="W200" i="12"/>
  <c r="U200" i="12"/>
  <c r="S200" i="12"/>
  <c r="Q200" i="12"/>
  <c r="O200" i="12"/>
  <c r="M200" i="12"/>
  <c r="K200" i="12"/>
  <c r="I200" i="12"/>
  <c r="G200" i="12"/>
  <c r="E200" i="12"/>
  <c r="AQ199" i="12"/>
  <c r="AO199" i="12"/>
  <c r="AM199" i="12"/>
  <c r="AK199" i="12"/>
  <c r="AI199" i="12"/>
  <c r="AG199" i="12"/>
  <c r="AE199" i="12"/>
  <c r="AC199" i="12"/>
  <c r="AA199" i="12"/>
  <c r="Y199" i="12"/>
  <c r="W199" i="12"/>
  <c r="U199" i="12"/>
  <c r="S199" i="12"/>
  <c r="Q199" i="12"/>
  <c r="O199" i="12"/>
  <c r="M199" i="12"/>
  <c r="K199" i="12"/>
  <c r="I199" i="12"/>
  <c r="G199" i="12"/>
  <c r="E199" i="12"/>
  <c r="AQ198" i="12"/>
  <c r="AO198" i="12"/>
  <c r="AM198" i="12"/>
  <c r="AK198" i="12"/>
  <c r="AI198" i="12"/>
  <c r="AG198" i="12"/>
  <c r="AE198" i="12"/>
  <c r="AC198" i="12"/>
  <c r="AA198" i="12"/>
  <c r="Y198" i="12"/>
  <c r="W198" i="12"/>
  <c r="U198" i="12"/>
  <c r="S198" i="12"/>
  <c r="Q198" i="12"/>
  <c r="O198" i="12"/>
  <c r="M198" i="12"/>
  <c r="K198" i="12"/>
  <c r="I198" i="12"/>
  <c r="G198" i="12"/>
  <c r="E198" i="12"/>
  <c r="AQ197" i="12"/>
  <c r="AO197" i="12"/>
  <c r="AM197" i="12"/>
  <c r="AK197" i="12"/>
  <c r="AI197" i="12"/>
  <c r="AG197" i="12"/>
  <c r="AE197" i="12"/>
  <c r="AC197" i="12"/>
  <c r="AA197" i="12"/>
  <c r="Y197" i="12"/>
  <c r="W197" i="12"/>
  <c r="U197" i="12"/>
  <c r="S197" i="12"/>
  <c r="Q197" i="12"/>
  <c r="O197" i="12"/>
  <c r="M197" i="12"/>
  <c r="K197" i="12"/>
  <c r="I197" i="12"/>
  <c r="G197" i="12"/>
  <c r="E197" i="12"/>
  <c r="AQ196" i="12"/>
  <c r="AO196" i="12"/>
  <c r="AM196" i="12"/>
  <c r="AK196" i="12"/>
  <c r="AI196" i="12"/>
  <c r="AG196" i="12"/>
  <c r="AE196" i="12"/>
  <c r="AC196" i="12"/>
  <c r="AA196" i="12"/>
  <c r="Y196" i="12"/>
  <c r="W196" i="12"/>
  <c r="U196" i="12"/>
  <c r="S196" i="12"/>
  <c r="Q196" i="12"/>
  <c r="O196" i="12"/>
  <c r="M196" i="12"/>
  <c r="K196" i="12"/>
  <c r="I196" i="12"/>
  <c r="G196" i="12"/>
  <c r="E196" i="12"/>
  <c r="AQ195" i="12"/>
  <c r="AO195" i="12"/>
  <c r="AM195" i="12"/>
  <c r="AK195" i="12"/>
  <c r="AI195" i="12"/>
  <c r="AG195" i="12"/>
  <c r="AE195" i="12"/>
  <c r="AC195" i="12"/>
  <c r="AA195" i="12"/>
  <c r="Y195" i="12"/>
  <c r="W195" i="12"/>
  <c r="U195" i="12"/>
  <c r="S195" i="12"/>
  <c r="Q195" i="12"/>
  <c r="O195" i="12"/>
  <c r="M195" i="12"/>
  <c r="K195" i="12"/>
  <c r="I195" i="12"/>
  <c r="G195" i="12"/>
  <c r="E195" i="12"/>
  <c r="AQ194" i="12"/>
  <c r="AO194" i="12"/>
  <c r="AM194" i="12"/>
  <c r="AK194" i="12"/>
  <c r="AI194" i="12"/>
  <c r="AG194" i="12"/>
  <c r="AE194" i="12"/>
  <c r="AC194" i="12"/>
  <c r="AA194" i="12"/>
  <c r="Y194" i="12"/>
  <c r="W194" i="12"/>
  <c r="U194" i="12"/>
  <c r="S194" i="12"/>
  <c r="Q194" i="12"/>
  <c r="O194" i="12"/>
  <c r="M194" i="12"/>
  <c r="K194" i="12"/>
  <c r="I194" i="12"/>
  <c r="G194" i="12"/>
  <c r="E194" i="12"/>
  <c r="AQ193" i="12"/>
  <c r="AO193" i="12"/>
  <c r="AM193" i="12"/>
  <c r="AK193" i="12"/>
  <c r="AI193" i="12"/>
  <c r="AG193" i="12"/>
  <c r="AE193" i="12"/>
  <c r="AC193" i="12"/>
  <c r="AA193" i="12"/>
  <c r="Y193" i="12"/>
  <c r="W193" i="12"/>
  <c r="U193" i="12"/>
  <c r="S193" i="12"/>
  <c r="Q193" i="12"/>
  <c r="O193" i="12"/>
  <c r="M193" i="12"/>
  <c r="K193" i="12"/>
  <c r="I193" i="12"/>
  <c r="G193" i="12"/>
  <c r="E193" i="12"/>
  <c r="AQ192" i="12"/>
  <c r="AO192" i="12"/>
  <c r="AM192" i="12"/>
  <c r="AK192" i="12"/>
  <c r="AI192" i="12"/>
  <c r="AG192" i="12"/>
  <c r="AE192" i="12"/>
  <c r="AC192" i="12"/>
  <c r="AA192" i="12"/>
  <c r="Y192" i="12"/>
  <c r="W192" i="12"/>
  <c r="U192" i="12"/>
  <c r="S192" i="12"/>
  <c r="Q192" i="12"/>
  <c r="O192" i="12"/>
  <c r="M192" i="12"/>
  <c r="K192" i="12"/>
  <c r="I192" i="12"/>
  <c r="G192" i="12"/>
  <c r="E192" i="12"/>
  <c r="AQ191" i="12"/>
  <c r="AO191" i="12"/>
  <c r="AM191" i="12"/>
  <c r="AK191" i="12"/>
  <c r="AI191" i="12"/>
  <c r="AG191" i="12"/>
  <c r="AE191" i="12"/>
  <c r="AC191" i="12"/>
  <c r="AA191" i="12"/>
  <c r="Y191" i="12"/>
  <c r="W191" i="12"/>
  <c r="U191" i="12"/>
  <c r="S191" i="12"/>
  <c r="Q191" i="12"/>
  <c r="O191" i="12"/>
  <c r="M191" i="12"/>
  <c r="K191" i="12"/>
  <c r="I191" i="12"/>
  <c r="G191" i="12"/>
  <c r="E191" i="12"/>
  <c r="AQ190" i="12"/>
  <c r="AO190" i="12"/>
  <c r="AM190" i="12"/>
  <c r="AK190" i="12"/>
  <c r="AI190" i="12"/>
  <c r="AG190" i="12"/>
  <c r="AE190" i="12"/>
  <c r="AC190" i="12"/>
  <c r="AA190" i="12"/>
  <c r="Y190" i="12"/>
  <c r="W190" i="12"/>
  <c r="U190" i="12"/>
  <c r="S190" i="12"/>
  <c r="Q190" i="12"/>
  <c r="O190" i="12"/>
  <c r="M190" i="12"/>
  <c r="K190" i="12"/>
  <c r="I190" i="12"/>
  <c r="G190" i="12"/>
  <c r="E190" i="12"/>
  <c r="AQ189" i="12"/>
  <c r="AO189" i="12"/>
  <c r="AM189" i="12"/>
  <c r="AK189" i="12"/>
  <c r="AI189" i="12"/>
  <c r="AG189" i="12"/>
  <c r="AE189" i="12"/>
  <c r="AC189" i="12"/>
  <c r="AA189" i="12"/>
  <c r="Y189" i="12"/>
  <c r="W189" i="12"/>
  <c r="U189" i="12"/>
  <c r="S189" i="12"/>
  <c r="Q189" i="12"/>
  <c r="O189" i="12"/>
  <c r="M189" i="12"/>
  <c r="K189" i="12"/>
  <c r="I189" i="12"/>
  <c r="G189" i="12"/>
  <c r="E189" i="12"/>
  <c r="AQ188" i="12"/>
  <c r="AO188" i="12"/>
  <c r="AM188" i="12"/>
  <c r="AK188" i="12"/>
  <c r="AI188" i="12"/>
  <c r="AG188" i="12"/>
  <c r="AE188" i="12"/>
  <c r="AC188" i="12"/>
  <c r="AA188" i="12"/>
  <c r="Y188" i="12"/>
  <c r="W188" i="12"/>
  <c r="U188" i="12"/>
  <c r="S188" i="12"/>
  <c r="Q188" i="12"/>
  <c r="O188" i="12"/>
  <c r="M188" i="12"/>
  <c r="K188" i="12"/>
  <c r="I188" i="12"/>
  <c r="G188" i="12"/>
  <c r="E188" i="12"/>
  <c r="AQ187" i="12"/>
  <c r="AO187" i="12"/>
  <c r="AM187" i="12"/>
  <c r="AK187" i="12"/>
  <c r="AI187" i="12"/>
  <c r="AG187" i="12"/>
  <c r="AE187" i="12"/>
  <c r="AC187" i="12"/>
  <c r="AA187" i="12"/>
  <c r="Y187" i="12"/>
  <c r="W187" i="12"/>
  <c r="U187" i="12"/>
  <c r="S187" i="12"/>
  <c r="Q187" i="12"/>
  <c r="O187" i="12"/>
  <c r="M187" i="12"/>
  <c r="K187" i="12"/>
  <c r="I187" i="12"/>
  <c r="G187" i="12"/>
  <c r="E187" i="12"/>
  <c r="AQ186" i="12"/>
  <c r="AO186" i="12"/>
  <c r="AM186" i="12"/>
  <c r="AK186" i="12"/>
  <c r="AI186" i="12"/>
  <c r="AG186" i="12"/>
  <c r="AE186" i="12"/>
  <c r="AC186" i="12"/>
  <c r="AA186" i="12"/>
  <c r="Y186" i="12"/>
  <c r="W186" i="12"/>
  <c r="U186" i="12"/>
  <c r="S186" i="12"/>
  <c r="Q186" i="12"/>
  <c r="O186" i="12"/>
  <c r="M186" i="12"/>
  <c r="K186" i="12"/>
  <c r="I186" i="12"/>
  <c r="G186" i="12"/>
  <c r="E186" i="12"/>
  <c r="AQ185" i="12"/>
  <c r="AO185" i="12"/>
  <c r="AM185" i="12"/>
  <c r="AK185" i="12"/>
  <c r="AI185" i="12"/>
  <c r="AG185" i="12"/>
  <c r="AE185" i="12"/>
  <c r="AC185" i="12"/>
  <c r="AA185" i="12"/>
  <c r="Y185" i="12"/>
  <c r="W185" i="12"/>
  <c r="U185" i="12"/>
  <c r="S185" i="12"/>
  <c r="Q185" i="12"/>
  <c r="O185" i="12"/>
  <c r="M185" i="12"/>
  <c r="K185" i="12"/>
  <c r="I185" i="12"/>
  <c r="G185" i="12"/>
  <c r="E185" i="12"/>
  <c r="AQ184" i="12"/>
  <c r="AO184" i="12"/>
  <c r="AM184" i="12"/>
  <c r="AK184" i="12"/>
  <c r="AI184" i="12"/>
  <c r="AG184" i="12"/>
  <c r="AE184" i="12"/>
  <c r="AC184" i="12"/>
  <c r="AA184" i="12"/>
  <c r="Y184" i="12"/>
  <c r="W184" i="12"/>
  <c r="U184" i="12"/>
  <c r="S184" i="12"/>
  <c r="Q184" i="12"/>
  <c r="O184" i="12"/>
  <c r="M184" i="12"/>
  <c r="K184" i="12"/>
  <c r="I184" i="12"/>
  <c r="G184" i="12"/>
  <c r="E184" i="12"/>
  <c r="AQ183" i="12"/>
  <c r="AO183" i="12"/>
  <c r="AM183" i="12"/>
  <c r="AK183" i="12"/>
  <c r="AI183" i="12"/>
  <c r="AG183" i="12"/>
  <c r="AE183" i="12"/>
  <c r="AC183" i="12"/>
  <c r="AA183" i="12"/>
  <c r="Y183" i="12"/>
  <c r="W183" i="12"/>
  <c r="U183" i="12"/>
  <c r="S183" i="12"/>
  <c r="Q183" i="12"/>
  <c r="O183" i="12"/>
  <c r="M183" i="12"/>
  <c r="K183" i="12"/>
  <c r="I183" i="12"/>
  <c r="G183" i="12"/>
  <c r="E183" i="12"/>
  <c r="AQ182" i="12"/>
  <c r="AO182" i="12"/>
  <c r="AM182" i="12"/>
  <c r="AK182" i="12"/>
  <c r="AI182" i="12"/>
  <c r="AG182" i="12"/>
  <c r="AE182" i="12"/>
  <c r="AC182" i="12"/>
  <c r="AA182" i="12"/>
  <c r="Y182" i="12"/>
  <c r="W182" i="12"/>
  <c r="U182" i="12"/>
  <c r="S182" i="12"/>
  <c r="Q182" i="12"/>
  <c r="O182" i="12"/>
  <c r="M182" i="12"/>
  <c r="K182" i="12"/>
  <c r="I182" i="12"/>
  <c r="G182" i="12"/>
  <c r="E182" i="12"/>
  <c r="AQ181" i="12"/>
  <c r="AO181" i="12"/>
  <c r="AM181" i="12"/>
  <c r="AK181" i="12"/>
  <c r="AI181" i="12"/>
  <c r="AG181" i="12"/>
  <c r="AE181" i="12"/>
  <c r="AC181" i="12"/>
  <c r="AA181" i="12"/>
  <c r="Y181" i="12"/>
  <c r="W181" i="12"/>
  <c r="U181" i="12"/>
  <c r="S181" i="12"/>
  <c r="Q181" i="12"/>
  <c r="O181" i="12"/>
  <c r="M181" i="12"/>
  <c r="K181" i="12"/>
  <c r="I181" i="12"/>
  <c r="G181" i="12"/>
  <c r="E181" i="12"/>
  <c r="AQ180" i="12"/>
  <c r="AO180" i="12"/>
  <c r="AM180" i="12"/>
  <c r="AK180" i="12"/>
  <c r="AI180" i="12"/>
  <c r="AG180" i="12"/>
  <c r="AE180" i="12"/>
  <c r="AC180" i="12"/>
  <c r="AA180" i="12"/>
  <c r="Y180" i="12"/>
  <c r="W180" i="12"/>
  <c r="U180" i="12"/>
  <c r="S180" i="12"/>
  <c r="Q180" i="12"/>
  <c r="O180" i="12"/>
  <c r="M180" i="12"/>
  <c r="K180" i="12"/>
  <c r="I180" i="12"/>
  <c r="G180" i="12"/>
  <c r="E180" i="12"/>
  <c r="AQ179" i="12"/>
  <c r="AO179" i="12"/>
  <c r="AM179" i="12"/>
  <c r="AK179" i="12"/>
  <c r="AI179" i="12"/>
  <c r="AG179" i="12"/>
  <c r="AE179" i="12"/>
  <c r="AC179" i="12"/>
  <c r="AA179" i="12"/>
  <c r="Y179" i="12"/>
  <c r="W179" i="12"/>
  <c r="U179" i="12"/>
  <c r="S179" i="12"/>
  <c r="Q179" i="12"/>
  <c r="O179" i="12"/>
  <c r="M179" i="12"/>
  <c r="K179" i="12"/>
  <c r="I179" i="12"/>
  <c r="G179" i="12"/>
  <c r="E179" i="12"/>
  <c r="AQ178" i="12"/>
  <c r="AO178" i="12"/>
  <c r="AM178" i="12"/>
  <c r="AK178" i="12"/>
  <c r="AI178" i="12"/>
  <c r="AG178" i="12"/>
  <c r="AE178" i="12"/>
  <c r="AC178" i="12"/>
  <c r="AA178" i="12"/>
  <c r="Y178" i="12"/>
  <c r="W178" i="12"/>
  <c r="U178" i="12"/>
  <c r="S178" i="12"/>
  <c r="Q178" i="12"/>
  <c r="O178" i="12"/>
  <c r="M178" i="12"/>
  <c r="K178" i="12"/>
  <c r="I178" i="12"/>
  <c r="G178" i="12"/>
  <c r="E178" i="12"/>
  <c r="AQ177" i="12"/>
  <c r="AO177" i="12"/>
  <c r="AM177" i="12"/>
  <c r="AK177" i="12"/>
  <c r="AI177" i="12"/>
  <c r="AG177" i="12"/>
  <c r="AE177" i="12"/>
  <c r="AC177" i="12"/>
  <c r="AA177" i="12"/>
  <c r="Y177" i="12"/>
  <c r="W177" i="12"/>
  <c r="U177" i="12"/>
  <c r="S177" i="12"/>
  <c r="Q177" i="12"/>
  <c r="O177" i="12"/>
  <c r="M177" i="12"/>
  <c r="K177" i="12"/>
  <c r="I177" i="12"/>
  <c r="G177" i="12"/>
  <c r="E177" i="12"/>
  <c r="AQ176" i="12"/>
  <c r="AO176" i="12"/>
  <c r="AM176" i="12"/>
  <c r="AK176" i="12"/>
  <c r="AI176" i="12"/>
  <c r="AG176" i="12"/>
  <c r="AE176" i="12"/>
  <c r="AC176" i="12"/>
  <c r="AA176" i="12"/>
  <c r="Y176" i="12"/>
  <c r="W176" i="12"/>
  <c r="U176" i="12"/>
  <c r="S176" i="12"/>
  <c r="Q176" i="12"/>
  <c r="O176" i="12"/>
  <c r="M176" i="12"/>
  <c r="K176" i="12"/>
  <c r="I176" i="12"/>
  <c r="G176" i="12"/>
  <c r="E176" i="12"/>
  <c r="AQ175" i="12"/>
  <c r="AO175" i="12"/>
  <c r="AM175" i="12"/>
  <c r="AK175" i="12"/>
  <c r="AI175" i="12"/>
  <c r="AG175" i="12"/>
  <c r="AE175" i="12"/>
  <c r="AC175" i="12"/>
  <c r="AA175" i="12"/>
  <c r="Y175" i="12"/>
  <c r="W175" i="12"/>
  <c r="U175" i="12"/>
  <c r="S175" i="12"/>
  <c r="Q175" i="12"/>
  <c r="O175" i="12"/>
  <c r="M175" i="12"/>
  <c r="K175" i="12"/>
  <c r="I175" i="12"/>
  <c r="G175" i="12"/>
  <c r="E175" i="12"/>
  <c r="AQ174" i="12"/>
  <c r="AO174" i="12"/>
  <c r="AM174" i="12"/>
  <c r="AK174" i="12"/>
  <c r="AI174" i="12"/>
  <c r="AG174" i="12"/>
  <c r="AE174" i="12"/>
  <c r="AC174" i="12"/>
  <c r="AA174" i="12"/>
  <c r="Y174" i="12"/>
  <c r="W174" i="12"/>
  <c r="U174" i="12"/>
  <c r="S174" i="12"/>
  <c r="Q174" i="12"/>
  <c r="O174" i="12"/>
  <c r="M174" i="12"/>
  <c r="K174" i="12"/>
  <c r="I174" i="12"/>
  <c r="G174" i="12"/>
  <c r="E174" i="12"/>
  <c r="AQ173" i="12"/>
  <c r="AO173" i="12"/>
  <c r="AM173" i="12"/>
  <c r="AK173" i="12"/>
  <c r="AI173" i="12"/>
  <c r="AG173" i="12"/>
  <c r="AE173" i="12"/>
  <c r="AC173" i="12"/>
  <c r="AA173" i="12"/>
  <c r="Y173" i="12"/>
  <c r="W173" i="12"/>
  <c r="U173" i="12"/>
  <c r="S173" i="12"/>
  <c r="Q173" i="12"/>
  <c r="O173" i="12"/>
  <c r="M173" i="12"/>
  <c r="K173" i="12"/>
  <c r="I173" i="12"/>
  <c r="G173" i="12"/>
  <c r="E173" i="12"/>
  <c r="AQ172" i="12"/>
  <c r="AO172" i="12"/>
  <c r="AM172" i="12"/>
  <c r="AK172" i="12"/>
  <c r="AI172" i="12"/>
  <c r="AG172" i="12"/>
  <c r="AE172" i="12"/>
  <c r="AC172" i="12"/>
  <c r="AA172" i="12"/>
  <c r="Y172" i="12"/>
  <c r="W172" i="12"/>
  <c r="U172" i="12"/>
  <c r="S172" i="12"/>
  <c r="Q172" i="12"/>
  <c r="O172" i="12"/>
  <c r="M172" i="12"/>
  <c r="K172" i="12"/>
  <c r="I172" i="12"/>
  <c r="G172" i="12"/>
  <c r="E172" i="12"/>
  <c r="AQ171" i="12"/>
  <c r="AO171" i="12"/>
  <c r="AM171" i="12"/>
  <c r="AK171" i="12"/>
  <c r="AI171" i="12"/>
  <c r="AG171" i="12"/>
  <c r="AE171" i="12"/>
  <c r="AC171" i="12"/>
  <c r="AA171" i="12"/>
  <c r="Y171" i="12"/>
  <c r="W171" i="12"/>
  <c r="U171" i="12"/>
  <c r="S171" i="12"/>
  <c r="Q171" i="12"/>
  <c r="O171" i="12"/>
  <c r="M171" i="12"/>
  <c r="K171" i="12"/>
  <c r="I171" i="12"/>
  <c r="G171" i="12"/>
  <c r="E171" i="12"/>
  <c r="AQ170" i="12"/>
  <c r="AO170" i="12"/>
  <c r="AM170" i="12"/>
  <c r="AK170" i="12"/>
  <c r="AI170" i="12"/>
  <c r="AG170" i="12"/>
  <c r="AE170" i="12"/>
  <c r="AC170" i="12"/>
  <c r="AA170" i="12"/>
  <c r="Y170" i="12"/>
  <c r="W170" i="12"/>
  <c r="U170" i="12"/>
  <c r="S170" i="12"/>
  <c r="Q170" i="12"/>
  <c r="O170" i="12"/>
  <c r="M170" i="12"/>
  <c r="K170" i="12"/>
  <c r="I170" i="12"/>
  <c r="G170" i="12"/>
  <c r="E170" i="12"/>
  <c r="AQ169" i="12"/>
  <c r="AO169" i="12"/>
  <c r="AM169" i="12"/>
  <c r="AK169" i="12"/>
  <c r="AI169" i="12"/>
  <c r="AG169" i="12"/>
  <c r="AE169" i="12"/>
  <c r="AC169" i="12"/>
  <c r="AA169" i="12"/>
  <c r="Y169" i="12"/>
  <c r="W169" i="12"/>
  <c r="U169" i="12"/>
  <c r="S169" i="12"/>
  <c r="Q169" i="12"/>
  <c r="O169" i="12"/>
  <c r="M169" i="12"/>
  <c r="K169" i="12"/>
  <c r="I169" i="12"/>
  <c r="G169" i="12"/>
  <c r="E169" i="12"/>
  <c r="AQ168" i="12"/>
  <c r="AO168" i="12"/>
  <c r="AM168" i="12"/>
  <c r="AK168" i="12"/>
  <c r="AI168" i="12"/>
  <c r="AG168" i="12"/>
  <c r="AE168" i="12"/>
  <c r="AC168" i="12"/>
  <c r="AA168" i="12"/>
  <c r="Y168" i="12"/>
  <c r="W168" i="12"/>
  <c r="U168" i="12"/>
  <c r="S168" i="12"/>
  <c r="Q168" i="12"/>
  <c r="O168" i="12"/>
  <c r="M168" i="12"/>
  <c r="K168" i="12"/>
  <c r="I168" i="12"/>
  <c r="G168" i="12"/>
  <c r="E168" i="12"/>
  <c r="AQ167" i="12"/>
  <c r="AO167" i="12"/>
  <c r="AM167" i="12"/>
  <c r="AK167" i="12"/>
  <c r="AI167" i="12"/>
  <c r="AG167" i="12"/>
  <c r="AE167" i="12"/>
  <c r="AC167" i="12"/>
  <c r="AA167" i="12"/>
  <c r="Y167" i="12"/>
  <c r="W167" i="12"/>
  <c r="U167" i="12"/>
  <c r="S167" i="12"/>
  <c r="Q167" i="12"/>
  <c r="O167" i="12"/>
  <c r="M167" i="12"/>
  <c r="K167" i="12"/>
  <c r="I167" i="12"/>
  <c r="G167" i="12"/>
  <c r="E167" i="12"/>
  <c r="AQ166" i="12"/>
  <c r="AO166" i="12"/>
  <c r="AM166" i="12"/>
  <c r="AK166" i="12"/>
  <c r="AI166" i="12"/>
  <c r="AG166" i="12"/>
  <c r="AE166" i="12"/>
  <c r="AC166" i="12"/>
  <c r="AA166" i="12"/>
  <c r="Y166" i="12"/>
  <c r="W166" i="12"/>
  <c r="U166" i="12"/>
  <c r="S166" i="12"/>
  <c r="Q166" i="12"/>
  <c r="O166" i="12"/>
  <c r="M166" i="12"/>
  <c r="K166" i="12"/>
  <c r="I166" i="12"/>
  <c r="G166" i="12"/>
  <c r="E166" i="12"/>
  <c r="AQ165" i="12"/>
  <c r="AO165" i="12"/>
  <c r="AM165" i="12"/>
  <c r="AK165" i="12"/>
  <c r="AI165" i="12"/>
  <c r="AG165" i="12"/>
  <c r="AE165" i="12"/>
  <c r="AC165" i="12"/>
  <c r="AA165" i="12"/>
  <c r="Y165" i="12"/>
  <c r="W165" i="12"/>
  <c r="U165" i="12"/>
  <c r="S165" i="12"/>
  <c r="Q165" i="12"/>
  <c r="O165" i="12"/>
  <c r="M165" i="12"/>
  <c r="K165" i="12"/>
  <c r="I165" i="12"/>
  <c r="G165" i="12"/>
  <c r="E165" i="12"/>
  <c r="AQ164" i="12"/>
  <c r="AO164" i="12"/>
  <c r="AM164" i="12"/>
  <c r="AK164" i="12"/>
  <c r="AI164" i="12"/>
  <c r="AG164" i="12"/>
  <c r="AE164" i="12"/>
  <c r="AC164" i="12"/>
  <c r="AA164" i="12"/>
  <c r="Y164" i="12"/>
  <c r="W164" i="12"/>
  <c r="U164" i="12"/>
  <c r="S164" i="12"/>
  <c r="Q164" i="12"/>
  <c r="O164" i="12"/>
  <c r="M164" i="12"/>
  <c r="K164" i="12"/>
  <c r="I164" i="12"/>
  <c r="G164" i="12"/>
  <c r="E164" i="12"/>
  <c r="AQ163" i="12"/>
  <c r="AO163" i="12"/>
  <c r="AM163" i="12"/>
  <c r="AK163" i="12"/>
  <c r="AI163" i="12"/>
  <c r="AG163" i="12"/>
  <c r="AE163" i="12"/>
  <c r="AC163" i="12"/>
  <c r="AA163" i="12"/>
  <c r="Y163" i="12"/>
  <c r="W163" i="12"/>
  <c r="U163" i="12"/>
  <c r="S163" i="12"/>
  <c r="Q163" i="12"/>
  <c r="O163" i="12"/>
  <c r="M163" i="12"/>
  <c r="K163" i="12"/>
  <c r="I163" i="12"/>
  <c r="G163" i="12"/>
  <c r="E163" i="12"/>
  <c r="AQ162" i="12"/>
  <c r="AO162" i="12"/>
  <c r="AM162" i="12"/>
  <c r="AK162" i="12"/>
  <c r="AI162" i="12"/>
  <c r="AG162" i="12"/>
  <c r="AE162" i="12"/>
  <c r="AC162" i="12"/>
  <c r="AA162" i="12"/>
  <c r="Y162" i="12"/>
  <c r="W162" i="12"/>
  <c r="U162" i="12"/>
  <c r="S162" i="12"/>
  <c r="Q162" i="12"/>
  <c r="O162" i="12"/>
  <c r="M162" i="12"/>
  <c r="K162" i="12"/>
  <c r="I162" i="12"/>
  <c r="G162" i="12"/>
  <c r="E162" i="12"/>
  <c r="AQ161" i="12"/>
  <c r="AO161" i="12"/>
  <c r="AM161" i="12"/>
  <c r="AK161" i="12"/>
  <c r="AI161" i="12"/>
  <c r="AG161" i="12"/>
  <c r="AE161" i="12"/>
  <c r="AC161" i="12"/>
  <c r="AA161" i="12"/>
  <c r="Y161" i="12"/>
  <c r="W161" i="12"/>
  <c r="U161" i="12"/>
  <c r="S161" i="12"/>
  <c r="Q161" i="12"/>
  <c r="O161" i="12"/>
  <c r="M161" i="12"/>
  <c r="K161" i="12"/>
  <c r="I161" i="12"/>
  <c r="G161" i="12"/>
  <c r="E161" i="12"/>
  <c r="AQ160" i="12"/>
  <c r="AO160" i="12"/>
  <c r="AM160" i="12"/>
  <c r="AK160" i="12"/>
  <c r="AI160" i="12"/>
  <c r="AG160" i="12"/>
  <c r="AE160" i="12"/>
  <c r="AC160" i="12"/>
  <c r="AA160" i="12"/>
  <c r="Y160" i="12"/>
  <c r="W160" i="12"/>
  <c r="U160" i="12"/>
  <c r="S160" i="12"/>
  <c r="Q160" i="12"/>
  <c r="O160" i="12"/>
  <c r="M160" i="12"/>
  <c r="K160" i="12"/>
  <c r="I160" i="12"/>
  <c r="G160" i="12"/>
  <c r="E160" i="12"/>
  <c r="AQ159" i="12"/>
  <c r="AO159" i="12"/>
  <c r="AM159" i="12"/>
  <c r="AK159" i="12"/>
  <c r="AI159" i="12"/>
  <c r="AG159" i="12"/>
  <c r="AE159" i="12"/>
  <c r="AC159" i="12"/>
  <c r="AA159" i="12"/>
  <c r="Y159" i="12"/>
  <c r="W159" i="12"/>
  <c r="U159" i="12"/>
  <c r="S159" i="12"/>
  <c r="Q159" i="12"/>
  <c r="O159" i="12"/>
  <c r="M159" i="12"/>
  <c r="K159" i="12"/>
  <c r="I159" i="12"/>
  <c r="G159" i="12"/>
  <c r="E159" i="12"/>
  <c r="AQ158" i="12"/>
  <c r="AO158" i="12"/>
  <c r="AM158" i="12"/>
  <c r="AK158" i="12"/>
  <c r="AI158" i="12"/>
  <c r="AG158" i="12"/>
  <c r="AE158" i="12"/>
  <c r="AC158" i="12"/>
  <c r="AA158" i="12"/>
  <c r="Y158" i="12"/>
  <c r="W158" i="12"/>
  <c r="U158" i="12"/>
  <c r="S158" i="12"/>
  <c r="Q158" i="12"/>
  <c r="O158" i="12"/>
  <c r="M158" i="12"/>
  <c r="K158" i="12"/>
  <c r="I158" i="12"/>
  <c r="G158" i="12"/>
  <c r="E158" i="12"/>
  <c r="AQ157" i="12"/>
  <c r="AO157" i="12"/>
  <c r="AM157" i="12"/>
  <c r="AK157" i="12"/>
  <c r="AI157" i="12"/>
  <c r="AG157" i="12"/>
  <c r="AE157" i="12"/>
  <c r="AC157" i="12"/>
  <c r="AA157" i="12"/>
  <c r="Y157" i="12"/>
  <c r="W157" i="12"/>
  <c r="U157" i="12"/>
  <c r="S157" i="12"/>
  <c r="Q157" i="12"/>
  <c r="O157" i="12"/>
  <c r="M157" i="12"/>
  <c r="K157" i="12"/>
  <c r="I157" i="12"/>
  <c r="G157" i="12"/>
  <c r="E157" i="12"/>
  <c r="AQ156" i="12"/>
  <c r="AO156" i="12"/>
  <c r="AM156" i="12"/>
  <c r="AK156" i="12"/>
  <c r="AI156" i="12"/>
  <c r="AG156" i="12"/>
  <c r="AE156" i="12"/>
  <c r="AC156" i="12"/>
  <c r="AA156" i="12"/>
  <c r="Y156" i="12"/>
  <c r="W156" i="12"/>
  <c r="U156" i="12"/>
  <c r="S156" i="12"/>
  <c r="Q156" i="12"/>
  <c r="O156" i="12"/>
  <c r="M156" i="12"/>
  <c r="K156" i="12"/>
  <c r="I156" i="12"/>
  <c r="G156" i="12"/>
  <c r="E156" i="12"/>
  <c r="AQ155" i="12"/>
  <c r="AO155" i="12"/>
  <c r="AM155" i="12"/>
  <c r="AK155" i="12"/>
  <c r="AI155" i="12"/>
  <c r="AG155" i="12"/>
  <c r="AE155" i="12"/>
  <c r="AC155" i="12"/>
  <c r="AA155" i="12"/>
  <c r="Y155" i="12"/>
  <c r="W155" i="12"/>
  <c r="U155" i="12"/>
  <c r="S155" i="12"/>
  <c r="Q155" i="12"/>
  <c r="O155" i="12"/>
  <c r="M155" i="12"/>
  <c r="K155" i="12"/>
  <c r="I155" i="12"/>
  <c r="G155" i="12"/>
  <c r="E155" i="12"/>
  <c r="AQ154" i="12"/>
  <c r="AO154" i="12"/>
  <c r="AM154" i="12"/>
  <c r="AK154" i="12"/>
  <c r="AI154" i="12"/>
  <c r="AG154" i="12"/>
  <c r="AE154" i="12"/>
  <c r="AC154" i="12"/>
  <c r="AA154" i="12"/>
  <c r="Y154" i="12"/>
  <c r="W154" i="12"/>
  <c r="U154" i="12"/>
  <c r="S154" i="12"/>
  <c r="Q154" i="12"/>
  <c r="O154" i="12"/>
  <c r="M154" i="12"/>
  <c r="K154" i="12"/>
  <c r="I154" i="12"/>
  <c r="G154" i="12"/>
  <c r="E154" i="12"/>
  <c r="AQ153" i="12"/>
  <c r="AO153" i="12"/>
  <c r="AM153" i="12"/>
  <c r="AK153" i="12"/>
  <c r="AI153" i="12"/>
  <c r="AG153" i="12"/>
  <c r="AE153" i="12"/>
  <c r="AC153" i="12"/>
  <c r="AA153" i="12"/>
  <c r="Y153" i="12"/>
  <c r="W153" i="12"/>
  <c r="U153" i="12"/>
  <c r="S153" i="12"/>
  <c r="Q153" i="12"/>
  <c r="O153" i="12"/>
  <c r="M153" i="12"/>
  <c r="K153" i="12"/>
  <c r="I153" i="12"/>
  <c r="G153" i="12"/>
  <c r="E153" i="12"/>
  <c r="AQ152" i="12"/>
  <c r="AO152" i="12"/>
  <c r="AM152" i="12"/>
  <c r="AK152" i="12"/>
  <c r="AI152" i="12"/>
  <c r="AG152" i="12"/>
  <c r="AE152" i="12"/>
  <c r="AC152" i="12"/>
  <c r="AA152" i="12"/>
  <c r="Y152" i="12"/>
  <c r="W152" i="12"/>
  <c r="U152" i="12"/>
  <c r="S152" i="12"/>
  <c r="Q152" i="12"/>
  <c r="O152" i="12"/>
  <c r="M152" i="12"/>
  <c r="K152" i="12"/>
  <c r="I152" i="12"/>
  <c r="G152" i="12"/>
  <c r="E152" i="12"/>
  <c r="AQ151" i="12"/>
  <c r="AO151" i="12"/>
  <c r="AM151" i="12"/>
  <c r="AK151" i="12"/>
  <c r="AI151" i="12"/>
  <c r="AG151" i="12"/>
  <c r="AE151" i="12"/>
  <c r="AC151" i="12"/>
  <c r="AA151" i="12"/>
  <c r="Y151" i="12"/>
  <c r="W151" i="12"/>
  <c r="U151" i="12"/>
  <c r="S151" i="12"/>
  <c r="Q151" i="12"/>
  <c r="O151" i="12"/>
  <c r="M151" i="12"/>
  <c r="K151" i="12"/>
  <c r="I151" i="12"/>
  <c r="G151" i="12"/>
  <c r="E151" i="12"/>
  <c r="AQ150" i="12"/>
  <c r="AO150" i="12"/>
  <c r="AM150" i="12"/>
  <c r="AK150" i="12"/>
  <c r="AI150" i="12"/>
  <c r="AG150" i="12"/>
  <c r="AE150" i="12"/>
  <c r="AC150" i="12"/>
  <c r="AA150" i="12"/>
  <c r="Y150" i="12"/>
  <c r="W150" i="12"/>
  <c r="U150" i="12"/>
  <c r="S150" i="12"/>
  <c r="Q150" i="12"/>
  <c r="O150" i="12"/>
  <c r="M150" i="12"/>
  <c r="K150" i="12"/>
  <c r="I150" i="12"/>
  <c r="G150" i="12"/>
  <c r="E150" i="12"/>
  <c r="AQ149" i="12"/>
  <c r="AO149" i="12"/>
  <c r="AM149" i="12"/>
  <c r="AK149" i="12"/>
  <c r="AI149" i="12"/>
  <c r="AG149" i="12"/>
  <c r="AE149" i="12"/>
  <c r="AC149" i="12"/>
  <c r="AA149" i="12"/>
  <c r="Y149" i="12"/>
  <c r="W149" i="12"/>
  <c r="U149" i="12"/>
  <c r="S149" i="12"/>
  <c r="Q149" i="12"/>
  <c r="O149" i="12"/>
  <c r="M149" i="12"/>
  <c r="K149" i="12"/>
  <c r="I149" i="12"/>
  <c r="G149" i="12"/>
  <c r="E149" i="12"/>
  <c r="AQ148" i="12"/>
  <c r="AO148" i="12"/>
  <c r="AM148" i="12"/>
  <c r="AK148" i="12"/>
  <c r="AI148" i="12"/>
  <c r="AG148" i="12"/>
  <c r="AE148" i="12"/>
  <c r="AC148" i="12"/>
  <c r="AA148" i="12"/>
  <c r="Y148" i="12"/>
  <c r="W148" i="12"/>
  <c r="U148" i="12"/>
  <c r="S148" i="12"/>
  <c r="Q148" i="12"/>
  <c r="O148" i="12"/>
  <c r="M148" i="12"/>
  <c r="K148" i="12"/>
  <c r="I148" i="12"/>
  <c r="G148" i="12"/>
  <c r="E148" i="12"/>
  <c r="AQ147" i="12"/>
  <c r="AO147" i="12"/>
  <c r="AM147" i="12"/>
  <c r="AK147" i="12"/>
  <c r="AI147" i="12"/>
  <c r="AG147" i="12"/>
  <c r="AE147" i="12"/>
  <c r="AC147" i="12"/>
  <c r="AA147" i="12"/>
  <c r="Y147" i="12"/>
  <c r="W147" i="12"/>
  <c r="U147" i="12"/>
  <c r="S147" i="12"/>
  <c r="Q147" i="12"/>
  <c r="O147" i="12"/>
  <c r="M147" i="12"/>
  <c r="K147" i="12"/>
  <c r="I147" i="12"/>
  <c r="G147" i="12"/>
  <c r="E147" i="12"/>
  <c r="AQ146" i="12"/>
  <c r="AO146" i="12"/>
  <c r="AM146" i="12"/>
  <c r="AK146" i="12"/>
  <c r="AI146" i="12"/>
  <c r="AG146" i="12"/>
  <c r="AE146" i="12"/>
  <c r="AC146" i="12"/>
  <c r="AA146" i="12"/>
  <c r="Y146" i="12"/>
  <c r="W146" i="12"/>
  <c r="U146" i="12"/>
  <c r="S146" i="12"/>
  <c r="Q146" i="12"/>
  <c r="O146" i="12"/>
  <c r="M146" i="12"/>
  <c r="K146" i="12"/>
  <c r="I146" i="12"/>
  <c r="G146" i="12"/>
  <c r="E146" i="12"/>
  <c r="AQ145" i="12"/>
  <c r="AO145" i="12"/>
  <c r="AM145" i="12"/>
  <c r="AK145" i="12"/>
  <c r="AI145" i="12"/>
  <c r="AG145" i="12"/>
  <c r="AE145" i="12"/>
  <c r="AC145" i="12"/>
  <c r="AA145" i="12"/>
  <c r="Y145" i="12"/>
  <c r="W145" i="12"/>
  <c r="U145" i="12"/>
  <c r="S145" i="12"/>
  <c r="Q145" i="12"/>
  <c r="O145" i="12"/>
  <c r="M145" i="12"/>
  <c r="K145" i="12"/>
  <c r="I145" i="12"/>
  <c r="G145" i="12"/>
  <c r="E145" i="12"/>
  <c r="AQ144" i="12"/>
  <c r="AO144" i="12"/>
  <c r="AM144" i="12"/>
  <c r="AK144" i="12"/>
  <c r="AI144" i="12"/>
  <c r="AG144" i="12"/>
  <c r="AE144" i="12"/>
  <c r="AC144" i="12"/>
  <c r="AA144" i="12"/>
  <c r="Y144" i="12"/>
  <c r="W144" i="12"/>
  <c r="U144" i="12"/>
  <c r="S144" i="12"/>
  <c r="Q144" i="12"/>
  <c r="O144" i="12"/>
  <c r="M144" i="12"/>
  <c r="K144" i="12"/>
  <c r="I144" i="12"/>
  <c r="G144" i="12"/>
  <c r="E144" i="12"/>
  <c r="AQ143" i="12"/>
  <c r="AO143" i="12"/>
  <c r="AM143" i="12"/>
  <c r="AK143" i="12"/>
  <c r="AI143" i="12"/>
  <c r="AG143" i="12"/>
  <c r="AE143" i="12"/>
  <c r="AC143" i="12"/>
  <c r="AA143" i="12"/>
  <c r="Y143" i="12"/>
  <c r="W143" i="12"/>
  <c r="U143" i="12"/>
  <c r="S143" i="12"/>
  <c r="Q143" i="12"/>
  <c r="O143" i="12"/>
  <c r="M143" i="12"/>
  <c r="K143" i="12"/>
  <c r="I143" i="12"/>
  <c r="G143" i="12"/>
  <c r="E143" i="12"/>
  <c r="AQ142" i="12"/>
  <c r="AO142" i="12"/>
  <c r="AM142" i="12"/>
  <c r="AK142" i="12"/>
  <c r="AI142" i="12"/>
  <c r="AG142" i="12"/>
  <c r="AE142" i="12"/>
  <c r="AC142" i="12"/>
  <c r="AA142" i="12"/>
  <c r="Y142" i="12"/>
  <c r="W142" i="12"/>
  <c r="U142" i="12"/>
  <c r="S142" i="12"/>
  <c r="Q142" i="12"/>
  <c r="O142" i="12"/>
  <c r="M142" i="12"/>
  <c r="K142" i="12"/>
  <c r="I142" i="12"/>
  <c r="G142" i="12"/>
  <c r="E142" i="12"/>
  <c r="AQ141" i="12"/>
  <c r="AO141" i="12"/>
  <c r="AM141" i="12"/>
  <c r="AK141" i="12"/>
  <c r="AI141" i="12"/>
  <c r="AG141" i="12"/>
  <c r="AE141" i="12"/>
  <c r="AC141" i="12"/>
  <c r="AA141" i="12"/>
  <c r="Y141" i="12"/>
  <c r="W141" i="12"/>
  <c r="U141" i="12"/>
  <c r="S141" i="12"/>
  <c r="Q141" i="12"/>
  <c r="O141" i="12"/>
  <c r="M141" i="12"/>
  <c r="K141" i="12"/>
  <c r="I141" i="12"/>
  <c r="G141" i="12"/>
  <c r="E141" i="12"/>
  <c r="AQ140" i="12"/>
  <c r="AO140" i="12"/>
  <c r="AM140" i="12"/>
  <c r="AK140" i="12"/>
  <c r="AI140" i="12"/>
  <c r="AG140" i="12"/>
  <c r="AE140" i="12"/>
  <c r="AC140" i="12"/>
  <c r="AA140" i="12"/>
  <c r="Y140" i="12"/>
  <c r="W140" i="12"/>
  <c r="U140" i="12"/>
  <c r="S140" i="12"/>
  <c r="Q140" i="12"/>
  <c r="O140" i="12"/>
  <c r="M140" i="12"/>
  <c r="K140" i="12"/>
  <c r="I140" i="12"/>
  <c r="G140" i="12"/>
  <c r="E140" i="12"/>
  <c r="AQ139" i="12"/>
  <c r="AO139" i="12"/>
  <c r="AM139" i="12"/>
  <c r="AK139" i="12"/>
  <c r="AI139" i="12"/>
  <c r="AG139" i="12"/>
  <c r="AE139" i="12"/>
  <c r="AC139" i="12"/>
  <c r="AA139" i="12"/>
  <c r="Y139" i="12"/>
  <c r="W139" i="12"/>
  <c r="U139" i="12"/>
  <c r="S139" i="12"/>
  <c r="Q139" i="12"/>
  <c r="O139" i="12"/>
  <c r="M139" i="12"/>
  <c r="K139" i="12"/>
  <c r="I139" i="12"/>
  <c r="G139" i="12"/>
  <c r="E139" i="12"/>
  <c r="AQ138" i="12"/>
  <c r="AO138" i="12"/>
  <c r="AM138" i="12"/>
  <c r="AK138" i="12"/>
  <c r="AI138" i="12"/>
  <c r="AG138" i="12"/>
  <c r="AE138" i="12"/>
  <c r="AC138" i="12"/>
  <c r="AA138" i="12"/>
  <c r="Y138" i="12"/>
  <c r="W138" i="12"/>
  <c r="U138" i="12"/>
  <c r="S138" i="12"/>
  <c r="Q138" i="12"/>
  <c r="O138" i="12"/>
  <c r="M138" i="12"/>
  <c r="K138" i="12"/>
  <c r="I138" i="12"/>
  <c r="G138" i="12"/>
  <c r="E138" i="12"/>
  <c r="AQ137" i="12"/>
  <c r="AO137" i="12"/>
  <c r="AM137" i="12"/>
  <c r="AK137" i="12"/>
  <c r="AI137" i="12"/>
  <c r="AG137" i="12"/>
  <c r="AE137" i="12"/>
  <c r="AC137" i="12"/>
  <c r="AA137" i="12"/>
  <c r="Y137" i="12"/>
  <c r="W137" i="12"/>
  <c r="U137" i="12"/>
  <c r="S137" i="12"/>
  <c r="Q137" i="12"/>
  <c r="O137" i="12"/>
  <c r="M137" i="12"/>
  <c r="K137" i="12"/>
  <c r="I137" i="12"/>
  <c r="G137" i="12"/>
  <c r="E137" i="12"/>
  <c r="AQ136" i="12"/>
  <c r="AO136" i="12"/>
  <c r="AM136" i="12"/>
  <c r="AK136" i="12"/>
  <c r="AI136" i="12"/>
  <c r="AG136" i="12"/>
  <c r="AE136" i="12"/>
  <c r="AC136" i="12"/>
  <c r="AA136" i="12"/>
  <c r="Y136" i="12"/>
  <c r="W136" i="12"/>
  <c r="U136" i="12"/>
  <c r="S136" i="12"/>
  <c r="Q136" i="12"/>
  <c r="O136" i="12"/>
  <c r="M136" i="12"/>
  <c r="K136" i="12"/>
  <c r="I136" i="12"/>
  <c r="G136" i="12"/>
  <c r="E136" i="12"/>
  <c r="AQ135" i="12"/>
  <c r="AO135" i="12"/>
  <c r="AM135" i="12"/>
  <c r="AK135" i="12"/>
  <c r="AI135" i="12"/>
  <c r="AG135" i="12"/>
  <c r="AE135" i="12"/>
  <c r="AC135" i="12"/>
  <c r="AA135" i="12"/>
  <c r="Y135" i="12"/>
  <c r="W135" i="12"/>
  <c r="U135" i="12"/>
  <c r="S135" i="12"/>
  <c r="Q135" i="12"/>
  <c r="O135" i="12"/>
  <c r="M135" i="12"/>
  <c r="K135" i="12"/>
  <c r="I135" i="12"/>
  <c r="G135" i="12"/>
  <c r="E135" i="12"/>
  <c r="AQ134" i="12"/>
  <c r="AO134" i="12"/>
  <c r="AM134" i="12"/>
  <c r="AK134" i="12"/>
  <c r="AI134" i="12"/>
  <c r="AG134" i="12"/>
  <c r="AE134" i="12"/>
  <c r="AC134" i="12"/>
  <c r="AA134" i="12"/>
  <c r="Y134" i="12"/>
  <c r="W134" i="12"/>
  <c r="U134" i="12"/>
  <c r="S134" i="12"/>
  <c r="Q134" i="12"/>
  <c r="O134" i="12"/>
  <c r="M134" i="12"/>
  <c r="K134" i="12"/>
  <c r="I134" i="12"/>
  <c r="G134" i="12"/>
  <c r="E134" i="12"/>
  <c r="AQ133" i="12"/>
  <c r="AO133" i="12"/>
  <c r="AM133" i="12"/>
  <c r="AK133" i="12"/>
  <c r="AI133" i="12"/>
  <c r="AG133" i="12"/>
  <c r="AE133" i="12"/>
  <c r="AC133" i="12"/>
  <c r="AA133" i="12"/>
  <c r="Y133" i="12"/>
  <c r="W133" i="12"/>
  <c r="U133" i="12"/>
  <c r="S133" i="12"/>
  <c r="Q133" i="12"/>
  <c r="O133" i="12"/>
  <c r="M133" i="12"/>
  <c r="K133" i="12"/>
  <c r="I133" i="12"/>
  <c r="G133" i="12"/>
  <c r="E133" i="12"/>
  <c r="AQ132" i="12"/>
  <c r="AO132" i="12"/>
  <c r="AM132" i="12"/>
  <c r="AK132" i="12"/>
  <c r="AI132" i="12"/>
  <c r="AG132" i="12"/>
  <c r="AE132" i="12"/>
  <c r="AC132" i="12"/>
  <c r="AA132" i="12"/>
  <c r="Y132" i="12"/>
  <c r="W132" i="12"/>
  <c r="U132" i="12"/>
  <c r="S132" i="12"/>
  <c r="Q132" i="12"/>
  <c r="O132" i="12"/>
  <c r="M132" i="12"/>
  <c r="K132" i="12"/>
  <c r="I132" i="12"/>
  <c r="G132" i="12"/>
  <c r="E132" i="12"/>
  <c r="AQ131" i="12"/>
  <c r="AO131" i="12"/>
  <c r="AM131" i="12"/>
  <c r="AK131" i="12"/>
  <c r="AI131" i="12"/>
  <c r="AG131" i="12"/>
  <c r="AE131" i="12"/>
  <c r="AC131" i="12"/>
  <c r="AA131" i="12"/>
  <c r="Y131" i="12"/>
  <c r="W131" i="12"/>
  <c r="U131" i="12"/>
  <c r="S131" i="12"/>
  <c r="Q131" i="12"/>
  <c r="O131" i="12"/>
  <c r="M131" i="12"/>
  <c r="K131" i="12"/>
  <c r="I131" i="12"/>
  <c r="G131" i="12"/>
  <c r="E131" i="12"/>
  <c r="AQ130" i="12"/>
  <c r="AO130" i="12"/>
  <c r="AM130" i="12"/>
  <c r="AK130" i="12"/>
  <c r="AI130" i="12"/>
  <c r="AG130" i="12"/>
  <c r="AE130" i="12"/>
  <c r="AC130" i="12"/>
  <c r="AA130" i="12"/>
  <c r="Y130" i="12"/>
  <c r="W130" i="12"/>
  <c r="U130" i="12"/>
  <c r="S130" i="12"/>
  <c r="Q130" i="12"/>
  <c r="O130" i="12"/>
  <c r="M130" i="12"/>
  <c r="K130" i="12"/>
  <c r="I130" i="12"/>
  <c r="G130" i="12"/>
  <c r="E130" i="12"/>
  <c r="AQ129" i="12"/>
  <c r="AO129" i="12"/>
  <c r="AM129" i="12"/>
  <c r="AK129" i="12"/>
  <c r="AI129" i="12"/>
  <c r="AG129" i="12"/>
  <c r="AE129" i="12"/>
  <c r="AC129" i="12"/>
  <c r="AA129" i="12"/>
  <c r="Y129" i="12"/>
  <c r="W129" i="12"/>
  <c r="U129" i="12"/>
  <c r="S129" i="12"/>
  <c r="Q129" i="12"/>
  <c r="O129" i="12"/>
  <c r="M129" i="12"/>
  <c r="K129" i="12"/>
  <c r="I129" i="12"/>
  <c r="G129" i="12"/>
  <c r="E129" i="12"/>
  <c r="AQ128" i="12"/>
  <c r="AO128" i="12"/>
  <c r="AM128" i="12"/>
  <c r="AK128" i="12"/>
  <c r="AI128" i="12"/>
  <c r="AG128" i="12"/>
  <c r="AE128" i="12"/>
  <c r="AC128" i="12"/>
  <c r="AA128" i="12"/>
  <c r="Y128" i="12"/>
  <c r="W128" i="12"/>
  <c r="U128" i="12"/>
  <c r="S128" i="12"/>
  <c r="Q128" i="12"/>
  <c r="O128" i="12"/>
  <c r="M128" i="12"/>
  <c r="K128" i="12"/>
  <c r="I128" i="12"/>
  <c r="G128" i="12"/>
  <c r="E128" i="12"/>
  <c r="AQ127" i="12"/>
  <c r="AO127" i="12"/>
  <c r="AM127" i="12"/>
  <c r="AK127" i="12"/>
  <c r="AI127" i="12"/>
  <c r="AG127" i="12"/>
  <c r="AE127" i="12"/>
  <c r="AC127" i="12"/>
  <c r="AA127" i="12"/>
  <c r="Y127" i="12"/>
  <c r="W127" i="12"/>
  <c r="U127" i="12"/>
  <c r="S127" i="12"/>
  <c r="Q127" i="12"/>
  <c r="O127" i="12"/>
  <c r="M127" i="12"/>
  <c r="K127" i="12"/>
  <c r="I127" i="12"/>
  <c r="G127" i="12"/>
  <c r="E127" i="12"/>
  <c r="AQ126" i="12"/>
  <c r="AO126" i="12"/>
  <c r="AM126" i="12"/>
  <c r="AK126" i="12"/>
  <c r="AI126" i="12"/>
  <c r="AG126" i="12"/>
  <c r="AE126" i="12"/>
  <c r="AC126" i="12"/>
  <c r="AA126" i="12"/>
  <c r="Y126" i="12"/>
  <c r="W126" i="12"/>
  <c r="U126" i="12"/>
  <c r="S126" i="12"/>
  <c r="Q126" i="12"/>
  <c r="O126" i="12"/>
  <c r="M126" i="12"/>
  <c r="K126" i="12"/>
  <c r="I126" i="12"/>
  <c r="G126" i="12"/>
  <c r="E126" i="12"/>
  <c r="AQ125" i="12"/>
  <c r="AO125" i="12"/>
  <c r="AM125" i="12"/>
  <c r="AK125" i="12"/>
  <c r="AI125" i="12"/>
  <c r="AG125" i="12"/>
  <c r="AE125" i="12"/>
  <c r="AC125" i="12"/>
  <c r="AA125" i="12"/>
  <c r="Y125" i="12"/>
  <c r="W125" i="12"/>
  <c r="U125" i="12"/>
  <c r="S125" i="12"/>
  <c r="Q125" i="12"/>
  <c r="O125" i="12"/>
  <c r="M125" i="12"/>
  <c r="K125" i="12"/>
  <c r="I125" i="12"/>
  <c r="G125" i="12"/>
  <c r="E125" i="12"/>
  <c r="AQ124" i="12"/>
  <c r="AO124" i="12"/>
  <c r="AM124" i="12"/>
  <c r="AK124" i="12"/>
  <c r="AI124" i="12"/>
  <c r="AG124" i="12"/>
  <c r="AE124" i="12"/>
  <c r="AC124" i="12"/>
  <c r="AA124" i="12"/>
  <c r="Y124" i="12"/>
  <c r="W124" i="12"/>
  <c r="U124" i="12"/>
  <c r="S124" i="12"/>
  <c r="Q124" i="12"/>
  <c r="O124" i="12"/>
  <c r="M124" i="12"/>
  <c r="K124" i="12"/>
  <c r="I124" i="12"/>
  <c r="G124" i="12"/>
  <c r="E124" i="12"/>
  <c r="AQ123" i="12"/>
  <c r="AO123" i="12"/>
  <c r="AM123" i="12"/>
  <c r="AK123" i="12"/>
  <c r="AI123" i="12"/>
  <c r="AG123" i="12"/>
  <c r="AE123" i="12"/>
  <c r="AC123" i="12"/>
  <c r="AA123" i="12"/>
  <c r="Y123" i="12"/>
  <c r="W123" i="12"/>
  <c r="U123" i="12"/>
  <c r="S123" i="12"/>
  <c r="Q123" i="12"/>
  <c r="O123" i="12"/>
  <c r="M123" i="12"/>
  <c r="K123" i="12"/>
  <c r="I123" i="12"/>
  <c r="G123" i="12"/>
  <c r="E123" i="12"/>
  <c r="AQ122" i="12"/>
  <c r="AO122" i="12"/>
  <c r="AM122" i="12"/>
  <c r="AK122" i="12"/>
  <c r="AI122" i="12"/>
  <c r="AG122" i="12"/>
  <c r="AE122" i="12"/>
  <c r="AC122" i="12"/>
  <c r="AA122" i="12"/>
  <c r="Y122" i="12"/>
  <c r="W122" i="12"/>
  <c r="U122" i="12"/>
  <c r="S122" i="12"/>
  <c r="Q122" i="12"/>
  <c r="O122" i="12"/>
  <c r="M122" i="12"/>
  <c r="K122" i="12"/>
  <c r="I122" i="12"/>
  <c r="G122" i="12"/>
  <c r="E122" i="12"/>
  <c r="AQ121" i="12"/>
  <c r="AO121" i="12"/>
  <c r="AM121" i="12"/>
  <c r="AK121" i="12"/>
  <c r="AI121" i="12"/>
  <c r="AG121" i="12"/>
  <c r="AE121" i="12"/>
  <c r="AC121" i="12"/>
  <c r="AA121" i="12"/>
  <c r="Y121" i="12"/>
  <c r="W121" i="12"/>
  <c r="U121" i="12"/>
  <c r="S121" i="12"/>
  <c r="Q121" i="12"/>
  <c r="O121" i="12"/>
  <c r="M121" i="12"/>
  <c r="K121" i="12"/>
  <c r="I121" i="12"/>
  <c r="G121" i="12"/>
  <c r="E121" i="12"/>
  <c r="AQ120" i="12"/>
  <c r="AO120" i="12"/>
  <c r="AM120" i="12"/>
  <c r="AK120" i="12"/>
  <c r="AI120" i="12"/>
  <c r="AG120" i="12"/>
  <c r="AE120" i="12"/>
  <c r="AC120" i="12"/>
  <c r="AA120" i="12"/>
  <c r="Y120" i="12"/>
  <c r="W120" i="12"/>
  <c r="U120" i="12"/>
  <c r="S120" i="12"/>
  <c r="Q120" i="12"/>
  <c r="O120" i="12"/>
  <c r="M120" i="12"/>
  <c r="K120" i="12"/>
  <c r="I120" i="12"/>
  <c r="G120" i="12"/>
  <c r="E120" i="12"/>
  <c r="AQ119" i="12"/>
  <c r="AO119" i="12"/>
  <c r="AM119" i="12"/>
  <c r="AK119" i="12"/>
  <c r="AI119" i="12"/>
  <c r="AG119" i="12"/>
  <c r="AE119" i="12"/>
  <c r="AC119" i="12"/>
  <c r="AA119" i="12"/>
  <c r="Y119" i="12"/>
  <c r="W119" i="12"/>
  <c r="U119" i="12"/>
  <c r="S119" i="12"/>
  <c r="Q119" i="12"/>
  <c r="O119" i="12"/>
  <c r="M119" i="12"/>
  <c r="K119" i="12"/>
  <c r="I119" i="12"/>
  <c r="G119" i="12"/>
  <c r="E119" i="12"/>
  <c r="AQ118" i="12"/>
  <c r="AO118" i="12"/>
  <c r="AM118" i="12"/>
  <c r="AK118" i="12"/>
  <c r="AI118" i="12"/>
  <c r="AG118" i="12"/>
  <c r="AE118" i="12"/>
  <c r="AC118" i="12"/>
  <c r="AA118" i="12"/>
  <c r="Y118" i="12"/>
  <c r="W118" i="12"/>
  <c r="U118" i="12"/>
  <c r="S118" i="12"/>
  <c r="Q118" i="12"/>
  <c r="O118" i="12"/>
  <c r="M118" i="12"/>
  <c r="K118" i="12"/>
  <c r="I118" i="12"/>
  <c r="G118" i="12"/>
  <c r="E118" i="12"/>
  <c r="AQ117" i="12"/>
  <c r="AO117" i="12"/>
  <c r="AM117" i="12"/>
  <c r="AK117" i="12"/>
  <c r="AI117" i="12"/>
  <c r="AG117" i="12"/>
  <c r="AE117" i="12"/>
  <c r="AC117" i="12"/>
  <c r="AA117" i="12"/>
  <c r="Y117" i="12"/>
  <c r="W117" i="12"/>
  <c r="U117" i="12"/>
  <c r="S117" i="12"/>
  <c r="Q117" i="12"/>
  <c r="O117" i="12"/>
  <c r="M117" i="12"/>
  <c r="K117" i="12"/>
  <c r="I117" i="12"/>
  <c r="G117" i="12"/>
  <c r="E117" i="12"/>
  <c r="AQ116" i="12"/>
  <c r="AO116" i="12"/>
  <c r="AM116" i="12"/>
  <c r="AK116" i="12"/>
  <c r="AI116" i="12"/>
  <c r="AG116" i="12"/>
  <c r="AE116" i="12"/>
  <c r="AC116" i="12"/>
  <c r="AA116" i="12"/>
  <c r="Y116" i="12"/>
  <c r="W116" i="12"/>
  <c r="U116" i="12"/>
  <c r="S116" i="12"/>
  <c r="Q116" i="12"/>
  <c r="O116" i="12"/>
  <c r="M116" i="12"/>
  <c r="K116" i="12"/>
  <c r="I116" i="12"/>
  <c r="G116" i="12"/>
  <c r="E116" i="12"/>
  <c r="AQ115" i="12"/>
  <c r="AO115" i="12"/>
  <c r="AM115" i="12"/>
  <c r="AK115" i="12"/>
  <c r="AI115" i="12"/>
  <c r="AG115" i="12"/>
  <c r="AE115" i="12"/>
  <c r="AC115" i="12"/>
  <c r="AA115" i="12"/>
  <c r="Y115" i="12"/>
  <c r="W115" i="12"/>
  <c r="U115" i="12"/>
  <c r="S115" i="12"/>
  <c r="Q115" i="12"/>
  <c r="O115" i="12"/>
  <c r="M115" i="12"/>
  <c r="K115" i="12"/>
  <c r="I115" i="12"/>
  <c r="G115" i="12"/>
  <c r="E115" i="12"/>
  <c r="AQ114" i="12"/>
  <c r="AO114" i="12"/>
  <c r="AM114" i="12"/>
  <c r="AK114" i="12"/>
  <c r="AI114" i="12"/>
  <c r="AG114" i="12"/>
  <c r="AE114" i="12"/>
  <c r="AC114" i="12"/>
  <c r="AA114" i="12"/>
  <c r="Y114" i="12"/>
  <c r="W114" i="12"/>
  <c r="U114" i="12"/>
  <c r="S114" i="12"/>
  <c r="Q114" i="12"/>
  <c r="O114" i="12"/>
  <c r="M114" i="12"/>
  <c r="K114" i="12"/>
  <c r="I114" i="12"/>
  <c r="G114" i="12"/>
  <c r="E114" i="12"/>
  <c r="AQ113" i="12"/>
  <c r="AO113" i="12"/>
  <c r="AM113" i="12"/>
  <c r="AK113" i="12"/>
  <c r="AI113" i="12"/>
  <c r="AG113" i="12"/>
  <c r="AE113" i="12"/>
  <c r="AC113" i="12"/>
  <c r="AA113" i="12"/>
  <c r="Y113" i="12"/>
  <c r="W113" i="12"/>
  <c r="U113" i="12"/>
  <c r="S113" i="12"/>
  <c r="Q113" i="12"/>
  <c r="O113" i="12"/>
  <c r="M113" i="12"/>
  <c r="K113" i="12"/>
  <c r="I113" i="12"/>
  <c r="G113" i="12"/>
  <c r="E113" i="12"/>
  <c r="AQ112" i="12"/>
  <c r="AO112" i="12"/>
  <c r="AM112" i="12"/>
  <c r="AK112" i="12"/>
  <c r="AI112" i="12"/>
  <c r="AG112" i="12"/>
  <c r="AE112" i="12"/>
  <c r="AC112" i="12"/>
  <c r="AA112" i="12"/>
  <c r="Y112" i="12"/>
  <c r="W112" i="12"/>
  <c r="U112" i="12"/>
  <c r="S112" i="12"/>
  <c r="Q112" i="12"/>
  <c r="O112" i="12"/>
  <c r="M112" i="12"/>
  <c r="K112" i="12"/>
  <c r="I112" i="12"/>
  <c r="G112" i="12"/>
  <c r="E112" i="12"/>
  <c r="AQ111" i="12"/>
  <c r="AO111" i="12"/>
  <c r="AM111" i="12"/>
  <c r="AK111" i="12"/>
  <c r="AI111" i="12"/>
  <c r="AG111" i="12"/>
  <c r="AE111" i="12"/>
  <c r="AC111" i="12"/>
  <c r="AA111" i="12"/>
  <c r="Y111" i="12"/>
  <c r="W111" i="12"/>
  <c r="U111" i="12"/>
  <c r="S111" i="12"/>
  <c r="Q111" i="12"/>
  <c r="O111" i="12"/>
  <c r="M111" i="12"/>
  <c r="K111" i="12"/>
  <c r="I111" i="12"/>
  <c r="G111" i="12"/>
  <c r="E111" i="12"/>
  <c r="AQ110" i="12"/>
  <c r="AO110" i="12"/>
  <c r="AM110" i="12"/>
  <c r="AK110" i="12"/>
  <c r="AI110" i="12"/>
  <c r="AG110" i="12"/>
  <c r="AE110" i="12"/>
  <c r="AC110" i="12"/>
  <c r="AA110" i="12"/>
  <c r="Y110" i="12"/>
  <c r="W110" i="12"/>
  <c r="U110" i="12"/>
  <c r="S110" i="12"/>
  <c r="Q110" i="12"/>
  <c r="O110" i="12"/>
  <c r="M110" i="12"/>
  <c r="K110" i="12"/>
  <c r="I110" i="12"/>
  <c r="G110" i="12"/>
  <c r="E110" i="12"/>
  <c r="AQ109" i="12"/>
  <c r="AO109" i="12"/>
  <c r="AM109" i="12"/>
  <c r="AK109" i="12"/>
  <c r="AI109" i="12"/>
  <c r="AG109" i="12"/>
  <c r="AE109" i="12"/>
  <c r="AC109" i="12"/>
  <c r="AA109" i="12"/>
  <c r="Y109" i="12"/>
  <c r="W109" i="12"/>
  <c r="U109" i="12"/>
  <c r="S109" i="12"/>
  <c r="Q109" i="12"/>
  <c r="O109" i="12"/>
  <c r="M109" i="12"/>
  <c r="K109" i="12"/>
  <c r="I109" i="12"/>
  <c r="G109" i="12"/>
  <c r="E109" i="12"/>
  <c r="AQ108" i="12"/>
  <c r="AO108" i="12"/>
  <c r="AM108" i="12"/>
  <c r="AK108" i="12"/>
  <c r="AI108" i="12"/>
  <c r="AG108" i="12"/>
  <c r="AE108" i="12"/>
  <c r="AC108" i="12"/>
  <c r="AA108" i="12"/>
  <c r="Y108" i="12"/>
  <c r="W108" i="12"/>
  <c r="U108" i="12"/>
  <c r="S108" i="12"/>
  <c r="Q108" i="12"/>
  <c r="O108" i="12"/>
  <c r="M108" i="12"/>
  <c r="K108" i="12"/>
  <c r="I108" i="12"/>
  <c r="G108" i="12"/>
  <c r="E108" i="12"/>
  <c r="AQ107" i="12"/>
  <c r="AO107" i="12"/>
  <c r="AM107" i="12"/>
  <c r="AK107" i="12"/>
  <c r="AI107" i="12"/>
  <c r="AG107" i="12"/>
  <c r="AE107" i="12"/>
  <c r="AC107" i="12"/>
  <c r="AA107" i="12"/>
  <c r="Y107" i="12"/>
  <c r="W107" i="12"/>
  <c r="U107" i="12"/>
  <c r="S107" i="12"/>
  <c r="Q107" i="12"/>
  <c r="O107" i="12"/>
  <c r="M107" i="12"/>
  <c r="K107" i="12"/>
  <c r="I107" i="12"/>
  <c r="G107" i="12"/>
  <c r="E107" i="12"/>
  <c r="AQ106" i="12"/>
  <c r="AO106" i="12"/>
  <c r="AM106" i="12"/>
  <c r="AK106" i="12"/>
  <c r="AI106" i="12"/>
  <c r="AG106" i="12"/>
  <c r="AE106" i="12"/>
  <c r="AC106" i="12"/>
  <c r="AA106" i="12"/>
  <c r="Y106" i="12"/>
  <c r="W106" i="12"/>
  <c r="U106" i="12"/>
  <c r="S106" i="12"/>
  <c r="Q106" i="12"/>
  <c r="O106" i="12"/>
  <c r="M106" i="12"/>
  <c r="K106" i="12"/>
  <c r="I106" i="12"/>
  <c r="G106" i="12"/>
  <c r="E106" i="12"/>
  <c r="AQ105" i="12"/>
  <c r="AO105" i="12"/>
  <c r="AM105" i="12"/>
  <c r="AK105" i="12"/>
  <c r="AI105" i="12"/>
  <c r="AG105" i="12"/>
  <c r="AE105" i="12"/>
  <c r="AC105" i="12"/>
  <c r="AA105" i="12"/>
  <c r="Y105" i="12"/>
  <c r="W105" i="12"/>
  <c r="U105" i="12"/>
  <c r="S105" i="12"/>
  <c r="Q105" i="12"/>
  <c r="O105" i="12"/>
  <c r="M105" i="12"/>
  <c r="K105" i="12"/>
  <c r="I105" i="12"/>
  <c r="G105" i="12"/>
  <c r="E105" i="12"/>
  <c r="AQ104" i="12"/>
  <c r="AO104" i="12"/>
  <c r="AM104" i="12"/>
  <c r="AK104" i="12"/>
  <c r="AI104" i="12"/>
  <c r="AG104" i="12"/>
  <c r="AE104" i="12"/>
  <c r="AC104" i="12"/>
  <c r="AA104" i="12"/>
  <c r="Y104" i="12"/>
  <c r="W104" i="12"/>
  <c r="U104" i="12"/>
  <c r="S104" i="12"/>
  <c r="Q104" i="12"/>
  <c r="O104" i="12"/>
  <c r="M104" i="12"/>
  <c r="K104" i="12"/>
  <c r="I104" i="12"/>
  <c r="G104" i="12"/>
  <c r="E104" i="12"/>
  <c r="AQ103" i="12"/>
  <c r="AO103" i="12"/>
  <c r="AM103" i="12"/>
  <c r="AK103" i="12"/>
  <c r="AI103" i="12"/>
  <c r="AG103" i="12"/>
  <c r="AE103" i="12"/>
  <c r="AC103" i="12"/>
  <c r="AA103" i="12"/>
  <c r="Y103" i="12"/>
  <c r="W103" i="12"/>
  <c r="U103" i="12"/>
  <c r="S103" i="12"/>
  <c r="Q103" i="12"/>
  <c r="O103" i="12"/>
  <c r="M103" i="12"/>
  <c r="K103" i="12"/>
  <c r="I103" i="12"/>
  <c r="G103" i="12"/>
  <c r="E103" i="12"/>
  <c r="AQ102" i="12"/>
  <c r="AO102" i="12"/>
  <c r="AM102" i="12"/>
  <c r="AK102" i="12"/>
  <c r="AI102" i="12"/>
  <c r="AG102" i="12"/>
  <c r="AE102" i="12"/>
  <c r="AC102" i="12"/>
  <c r="AA102" i="12"/>
  <c r="Y102" i="12"/>
  <c r="W102" i="12"/>
  <c r="U102" i="12"/>
  <c r="S102" i="12"/>
  <c r="Q102" i="12"/>
  <c r="O102" i="12"/>
  <c r="M102" i="12"/>
  <c r="K102" i="12"/>
  <c r="I102" i="12"/>
  <c r="G102" i="12"/>
  <c r="E102" i="12"/>
  <c r="AQ101" i="12"/>
  <c r="AO101" i="12"/>
  <c r="AM101" i="12"/>
  <c r="AK101" i="12"/>
  <c r="AI101" i="12"/>
  <c r="AG101" i="12"/>
  <c r="AE101" i="12"/>
  <c r="AC101" i="12"/>
  <c r="AA101" i="12"/>
  <c r="Y101" i="12"/>
  <c r="W101" i="12"/>
  <c r="U101" i="12"/>
  <c r="S101" i="12"/>
  <c r="Q101" i="12"/>
  <c r="O101" i="12"/>
  <c r="M101" i="12"/>
  <c r="K101" i="12"/>
  <c r="I101" i="12"/>
  <c r="G101" i="12"/>
  <c r="E101" i="12"/>
  <c r="AQ100" i="12"/>
  <c r="AO100" i="12"/>
  <c r="AM100" i="12"/>
  <c r="AK100" i="12"/>
  <c r="AI100" i="12"/>
  <c r="AG100" i="12"/>
  <c r="AE100" i="12"/>
  <c r="AC100" i="12"/>
  <c r="AA100" i="12"/>
  <c r="Y100" i="12"/>
  <c r="W100" i="12"/>
  <c r="U100" i="12"/>
  <c r="S100" i="12"/>
  <c r="Q100" i="12"/>
  <c r="O100" i="12"/>
  <c r="M100" i="12"/>
  <c r="K100" i="12"/>
  <c r="I100" i="12"/>
  <c r="G100" i="12"/>
  <c r="E100" i="12"/>
  <c r="AQ99" i="12"/>
  <c r="AO99" i="12"/>
  <c r="AM99" i="12"/>
  <c r="AK99" i="12"/>
  <c r="AI99" i="12"/>
  <c r="AG99" i="12"/>
  <c r="AE99" i="12"/>
  <c r="AC99" i="12"/>
  <c r="AA99" i="12"/>
  <c r="Y99" i="12"/>
  <c r="W99" i="12"/>
  <c r="U99" i="12"/>
  <c r="S99" i="12"/>
  <c r="Q99" i="12"/>
  <c r="O99" i="12"/>
  <c r="M99" i="12"/>
  <c r="K99" i="12"/>
  <c r="I99" i="12"/>
  <c r="G99" i="12"/>
  <c r="E99" i="12"/>
  <c r="AQ98" i="12"/>
  <c r="AO98" i="12"/>
  <c r="AM98" i="12"/>
  <c r="AK98" i="12"/>
  <c r="AI98" i="12"/>
  <c r="AG98" i="12"/>
  <c r="AE98" i="12"/>
  <c r="AC98" i="12"/>
  <c r="AA98" i="12"/>
  <c r="Y98" i="12"/>
  <c r="W98" i="12"/>
  <c r="U98" i="12"/>
  <c r="S98" i="12"/>
  <c r="Q98" i="12"/>
  <c r="O98" i="12"/>
  <c r="M98" i="12"/>
  <c r="K98" i="12"/>
  <c r="I98" i="12"/>
  <c r="G98" i="12"/>
  <c r="E98" i="12"/>
  <c r="AQ97" i="12"/>
  <c r="AO97" i="12"/>
  <c r="AM97" i="12"/>
  <c r="AK97" i="12"/>
  <c r="AI97" i="12"/>
  <c r="AG97" i="12"/>
  <c r="AE97" i="12"/>
  <c r="AC97" i="12"/>
  <c r="AA97" i="12"/>
  <c r="Y97" i="12"/>
  <c r="W97" i="12"/>
  <c r="U97" i="12"/>
  <c r="S97" i="12"/>
  <c r="Q97" i="12"/>
  <c r="O97" i="12"/>
  <c r="M97" i="12"/>
  <c r="K97" i="12"/>
  <c r="I97" i="12"/>
  <c r="G97" i="12"/>
  <c r="E97" i="12"/>
  <c r="AQ96" i="12"/>
  <c r="AO96" i="12"/>
  <c r="AM96" i="12"/>
  <c r="AK96" i="12"/>
  <c r="AI96" i="12"/>
  <c r="AG96" i="12"/>
  <c r="AE96" i="12"/>
  <c r="AC96" i="12"/>
  <c r="AA96" i="12"/>
  <c r="Y96" i="12"/>
  <c r="W96" i="12"/>
  <c r="U96" i="12"/>
  <c r="S96" i="12"/>
  <c r="Q96" i="12"/>
  <c r="O96" i="12"/>
  <c r="M96" i="12"/>
  <c r="K96" i="12"/>
  <c r="I96" i="12"/>
  <c r="G96" i="12"/>
  <c r="E96" i="12"/>
  <c r="AO95" i="12"/>
  <c r="AM95" i="12"/>
  <c r="AK95" i="12"/>
  <c r="AI95" i="12"/>
  <c r="AG95" i="12"/>
  <c r="AE95" i="12"/>
  <c r="AC95" i="12"/>
  <c r="AA95" i="12"/>
  <c r="Y95" i="12"/>
  <c r="W95" i="12"/>
  <c r="U95" i="12"/>
  <c r="S95" i="12"/>
  <c r="Q95" i="12"/>
  <c r="O95" i="12"/>
  <c r="M95" i="12"/>
  <c r="K95" i="12"/>
  <c r="I95" i="12"/>
  <c r="G95" i="12"/>
  <c r="E95" i="12"/>
  <c r="AQ94" i="12"/>
  <c r="AO94" i="12"/>
  <c r="AM94" i="12"/>
  <c r="AK94" i="12"/>
  <c r="AI94" i="12"/>
  <c r="AG94" i="12"/>
  <c r="AE94" i="12"/>
  <c r="AC94" i="12"/>
  <c r="AA94" i="12"/>
  <c r="Y94" i="12"/>
  <c r="W94" i="12"/>
  <c r="U94" i="12"/>
  <c r="S94" i="12"/>
  <c r="Q94" i="12"/>
  <c r="O94" i="12"/>
  <c r="M94" i="12"/>
  <c r="K94" i="12"/>
  <c r="I94" i="12"/>
  <c r="G94" i="12"/>
  <c r="E94" i="12"/>
  <c r="AO93" i="12"/>
  <c r="AM93" i="12"/>
  <c r="AK93" i="12"/>
  <c r="AI93" i="12"/>
  <c r="AG93" i="12"/>
  <c r="AE93" i="12"/>
  <c r="AC93" i="12"/>
  <c r="AA93" i="12"/>
  <c r="Y93" i="12"/>
  <c r="W93" i="12"/>
  <c r="U93" i="12"/>
  <c r="S93" i="12"/>
  <c r="Q93" i="12"/>
  <c r="O93" i="12"/>
  <c r="M93" i="12"/>
  <c r="K93" i="12"/>
  <c r="I93" i="12"/>
  <c r="G93" i="12"/>
  <c r="E93" i="12"/>
  <c r="AO92" i="12"/>
  <c r="AM92" i="12"/>
  <c r="AK92" i="12"/>
  <c r="AI92" i="12"/>
  <c r="AG92" i="12"/>
  <c r="AE92" i="12"/>
  <c r="AC92" i="12"/>
  <c r="AA92" i="12"/>
  <c r="Y92" i="12"/>
  <c r="W92" i="12"/>
  <c r="U92" i="12"/>
  <c r="S92" i="12"/>
  <c r="Q92" i="12"/>
  <c r="O92" i="12"/>
  <c r="M92" i="12"/>
  <c r="K92" i="12"/>
  <c r="I92" i="12"/>
  <c r="G92" i="12"/>
  <c r="E92" i="12"/>
  <c r="AQ91" i="12"/>
  <c r="AO91" i="12"/>
  <c r="AM91" i="12"/>
  <c r="AK91" i="12"/>
  <c r="AI91" i="12"/>
  <c r="AG91" i="12"/>
  <c r="AE91" i="12"/>
  <c r="AC91" i="12"/>
  <c r="AA91" i="12"/>
  <c r="Y91" i="12"/>
  <c r="W91" i="12"/>
  <c r="U91" i="12"/>
  <c r="S91" i="12"/>
  <c r="Q91" i="12"/>
  <c r="O91" i="12"/>
  <c r="M91" i="12"/>
  <c r="K91" i="12"/>
  <c r="I91" i="12"/>
  <c r="G91" i="12"/>
  <c r="E91" i="12"/>
  <c r="AQ90" i="12"/>
  <c r="AO90" i="12"/>
  <c r="AM90" i="12"/>
  <c r="AK90" i="12"/>
  <c r="AI90" i="12"/>
  <c r="AG90" i="12"/>
  <c r="AE90" i="12"/>
  <c r="AC90" i="12"/>
  <c r="AA90" i="12"/>
  <c r="Y90" i="12"/>
  <c r="W90" i="12"/>
  <c r="U90" i="12"/>
  <c r="S90" i="12"/>
  <c r="Q90" i="12"/>
  <c r="O90" i="12"/>
  <c r="M90" i="12"/>
  <c r="K90" i="12"/>
  <c r="I90" i="12"/>
  <c r="G90" i="12"/>
  <c r="E90" i="12"/>
  <c r="AQ89" i="12"/>
  <c r="AO89" i="12"/>
  <c r="AM89" i="12"/>
  <c r="AK89" i="12"/>
  <c r="AI89" i="12"/>
  <c r="AG89" i="12"/>
  <c r="AE89" i="12"/>
  <c r="AC89" i="12"/>
  <c r="AA89" i="12"/>
  <c r="Y89" i="12"/>
  <c r="W89" i="12"/>
  <c r="U89" i="12"/>
  <c r="S89" i="12"/>
  <c r="Q89" i="12"/>
  <c r="O89" i="12"/>
  <c r="M89" i="12"/>
  <c r="K89" i="12"/>
  <c r="I89" i="12"/>
  <c r="G89" i="12"/>
  <c r="E89" i="12"/>
  <c r="AQ88" i="12"/>
  <c r="AO88" i="12"/>
  <c r="AM88" i="12"/>
  <c r="AK88" i="12"/>
  <c r="AI88" i="12"/>
  <c r="AG88" i="12"/>
  <c r="AE88" i="12"/>
  <c r="AC88" i="12"/>
  <c r="AA88" i="12"/>
  <c r="Y88" i="12"/>
  <c r="W88" i="12"/>
  <c r="U88" i="12"/>
  <c r="S88" i="12"/>
  <c r="Q88" i="12"/>
  <c r="O88" i="12"/>
  <c r="M88" i="12"/>
  <c r="K88" i="12"/>
  <c r="I88" i="12"/>
  <c r="G88" i="12"/>
  <c r="E88" i="12"/>
  <c r="AQ87" i="12"/>
  <c r="AO87" i="12"/>
  <c r="AM87" i="12"/>
  <c r="AK87" i="12"/>
  <c r="AI87" i="12"/>
  <c r="AG87" i="12"/>
  <c r="AE87" i="12"/>
  <c r="AC87" i="12"/>
  <c r="AA87" i="12"/>
  <c r="Y87" i="12"/>
  <c r="W87" i="12"/>
  <c r="U87" i="12"/>
  <c r="S87" i="12"/>
  <c r="Q87" i="12"/>
  <c r="O87" i="12"/>
  <c r="M87" i="12"/>
  <c r="K87" i="12"/>
  <c r="I87" i="12"/>
  <c r="G87" i="12"/>
  <c r="E87" i="12"/>
  <c r="AQ86" i="12"/>
  <c r="AO86" i="12"/>
  <c r="AM86" i="12"/>
  <c r="AK86" i="12"/>
  <c r="AI86" i="12"/>
  <c r="AG86" i="12"/>
  <c r="AE86" i="12"/>
  <c r="AC86" i="12"/>
  <c r="AA86" i="12"/>
  <c r="Y86" i="12"/>
  <c r="W86" i="12"/>
  <c r="U86" i="12"/>
  <c r="S86" i="12"/>
  <c r="Q86" i="12"/>
  <c r="O86" i="12"/>
  <c r="M86" i="12"/>
  <c r="K86" i="12"/>
  <c r="I86" i="12"/>
  <c r="G86" i="12"/>
  <c r="E86" i="12"/>
  <c r="AQ85" i="12"/>
  <c r="AO85" i="12"/>
  <c r="AM85" i="12"/>
  <c r="AK85" i="12"/>
  <c r="AI85" i="12"/>
  <c r="AG85" i="12"/>
  <c r="AE85" i="12"/>
  <c r="AC85" i="12"/>
  <c r="AA85" i="12"/>
  <c r="Y85" i="12"/>
  <c r="W85" i="12"/>
  <c r="U85" i="12"/>
  <c r="S85" i="12"/>
  <c r="Q85" i="12"/>
  <c r="O85" i="12"/>
  <c r="M85" i="12"/>
  <c r="K85" i="12"/>
  <c r="I85" i="12"/>
  <c r="G85" i="12"/>
  <c r="E85" i="12"/>
  <c r="AQ84" i="12"/>
  <c r="AO84" i="12"/>
  <c r="AM84" i="12"/>
  <c r="AK84" i="12"/>
  <c r="AI84" i="12"/>
  <c r="AG84" i="12"/>
  <c r="AE84" i="12"/>
  <c r="AC84" i="12"/>
  <c r="AA84" i="12"/>
  <c r="Y84" i="12"/>
  <c r="W84" i="12"/>
  <c r="U84" i="12"/>
  <c r="S84" i="12"/>
  <c r="Q84" i="12"/>
  <c r="O84" i="12"/>
  <c r="M84" i="12"/>
  <c r="K84" i="12"/>
  <c r="I84" i="12"/>
  <c r="G84" i="12"/>
  <c r="E84" i="12"/>
  <c r="AQ83" i="12"/>
  <c r="AO83" i="12"/>
  <c r="AM83" i="12"/>
  <c r="AK83" i="12"/>
  <c r="AI83" i="12"/>
  <c r="AG83" i="12"/>
  <c r="AE83" i="12"/>
  <c r="AC83" i="12"/>
  <c r="AA83" i="12"/>
  <c r="Y83" i="12"/>
  <c r="W83" i="12"/>
  <c r="U83" i="12"/>
  <c r="S83" i="12"/>
  <c r="Q83" i="12"/>
  <c r="O83" i="12"/>
  <c r="M83" i="12"/>
  <c r="K83" i="12"/>
  <c r="I83" i="12"/>
  <c r="G83" i="12"/>
  <c r="E83" i="12"/>
  <c r="AQ82" i="12"/>
  <c r="AO82" i="12"/>
  <c r="AM82" i="12"/>
  <c r="AK82" i="12"/>
  <c r="AI82" i="12"/>
  <c r="AG82" i="12"/>
  <c r="AE82" i="12"/>
  <c r="AC82" i="12"/>
  <c r="AA82" i="12"/>
  <c r="Y82" i="12"/>
  <c r="W82" i="12"/>
  <c r="U82" i="12"/>
  <c r="S82" i="12"/>
  <c r="Q82" i="12"/>
  <c r="O82" i="12"/>
  <c r="M82" i="12"/>
  <c r="K82" i="12"/>
  <c r="I82" i="12"/>
  <c r="G82" i="12"/>
  <c r="E82" i="12"/>
  <c r="AQ81" i="12"/>
  <c r="AO81" i="12"/>
  <c r="AM81" i="12"/>
  <c r="AK81" i="12"/>
  <c r="AI81" i="12"/>
  <c r="AG81" i="12"/>
  <c r="AE81" i="12"/>
  <c r="AC81" i="12"/>
  <c r="AA81" i="12"/>
  <c r="Y81" i="12"/>
  <c r="W81" i="12"/>
  <c r="U81" i="12"/>
  <c r="S81" i="12"/>
  <c r="Q81" i="12"/>
  <c r="O81" i="12"/>
  <c r="M81" i="12"/>
  <c r="K81" i="12"/>
  <c r="I81" i="12"/>
  <c r="G81" i="12"/>
  <c r="E81" i="12"/>
  <c r="AQ80" i="12"/>
  <c r="AO80" i="12"/>
  <c r="AM80" i="12"/>
  <c r="AK80" i="12"/>
  <c r="AI80" i="12"/>
  <c r="AG80" i="12"/>
  <c r="AE80" i="12"/>
  <c r="AC80" i="12"/>
  <c r="AA80" i="12"/>
  <c r="Y80" i="12"/>
  <c r="W80" i="12"/>
  <c r="U80" i="12"/>
  <c r="S80" i="12"/>
  <c r="Q80" i="12"/>
  <c r="O80" i="12"/>
  <c r="M80" i="12"/>
  <c r="K80" i="12"/>
  <c r="I80" i="12"/>
  <c r="G80" i="12"/>
  <c r="E80" i="12"/>
  <c r="AQ79" i="12"/>
  <c r="AO79" i="12"/>
  <c r="AM79" i="12"/>
  <c r="AK79" i="12"/>
  <c r="AI79" i="12"/>
  <c r="AG79" i="12"/>
  <c r="AE79" i="12"/>
  <c r="AC79" i="12"/>
  <c r="AA79" i="12"/>
  <c r="Y79" i="12"/>
  <c r="W79" i="12"/>
  <c r="U79" i="12"/>
  <c r="S79" i="12"/>
  <c r="Q79" i="12"/>
  <c r="O79" i="12"/>
  <c r="M79" i="12"/>
  <c r="K79" i="12"/>
  <c r="I79" i="12"/>
  <c r="G79" i="12"/>
  <c r="E79" i="12"/>
  <c r="AQ78" i="12"/>
  <c r="AO78" i="12"/>
  <c r="AM78" i="12"/>
  <c r="AK78" i="12"/>
  <c r="AI78" i="12"/>
  <c r="AG78" i="12"/>
  <c r="AE78" i="12"/>
  <c r="AC78" i="12"/>
  <c r="AA78" i="12"/>
  <c r="Y78" i="12"/>
  <c r="W78" i="12"/>
  <c r="U78" i="12"/>
  <c r="S78" i="12"/>
  <c r="Q78" i="12"/>
  <c r="O78" i="12"/>
  <c r="M78" i="12"/>
  <c r="K78" i="12"/>
  <c r="I78" i="12"/>
  <c r="G78" i="12"/>
  <c r="E78" i="12"/>
  <c r="AQ77" i="12"/>
  <c r="AO77" i="12"/>
  <c r="AM77" i="12"/>
  <c r="AK77" i="12"/>
  <c r="AI77" i="12"/>
  <c r="AG77" i="12"/>
  <c r="AE77" i="12"/>
  <c r="AC77" i="12"/>
  <c r="AA77" i="12"/>
  <c r="Y77" i="12"/>
  <c r="W77" i="12"/>
  <c r="U77" i="12"/>
  <c r="S77" i="12"/>
  <c r="Q77" i="12"/>
  <c r="O77" i="12"/>
  <c r="M77" i="12"/>
  <c r="K77" i="12"/>
  <c r="I77" i="12"/>
  <c r="G77" i="12"/>
  <c r="E77" i="12"/>
  <c r="AQ76" i="12"/>
  <c r="AO76" i="12"/>
  <c r="AM76" i="12"/>
  <c r="AK76" i="12"/>
  <c r="AI76" i="12"/>
  <c r="AG76" i="12"/>
  <c r="AE76" i="12"/>
  <c r="AC76" i="12"/>
  <c r="AA76" i="12"/>
  <c r="Y76" i="12"/>
  <c r="W76" i="12"/>
  <c r="U76" i="12"/>
  <c r="S76" i="12"/>
  <c r="Q76" i="12"/>
  <c r="O76" i="12"/>
  <c r="M76" i="12"/>
  <c r="K76" i="12"/>
  <c r="I76" i="12"/>
  <c r="G76" i="12"/>
  <c r="E76" i="12"/>
  <c r="AQ75" i="12"/>
  <c r="AO75" i="12"/>
  <c r="AM75" i="12"/>
  <c r="AK75" i="12"/>
  <c r="AI75" i="12"/>
  <c r="AG75" i="12"/>
  <c r="AE75" i="12"/>
  <c r="AC75" i="12"/>
  <c r="AA75" i="12"/>
  <c r="Y75" i="12"/>
  <c r="W75" i="12"/>
  <c r="U75" i="12"/>
  <c r="S75" i="12"/>
  <c r="Q75" i="12"/>
  <c r="O75" i="12"/>
  <c r="M75" i="12"/>
  <c r="K75" i="12"/>
  <c r="I75" i="12"/>
  <c r="G75" i="12"/>
  <c r="E75" i="12"/>
  <c r="AQ74" i="12"/>
  <c r="AO74" i="12"/>
  <c r="AM74" i="12"/>
  <c r="AK74" i="12"/>
  <c r="AI74" i="12"/>
  <c r="AG74" i="12"/>
  <c r="AE74" i="12"/>
  <c r="AC74" i="12"/>
  <c r="AA74" i="12"/>
  <c r="Y74" i="12"/>
  <c r="W74" i="12"/>
  <c r="U74" i="12"/>
  <c r="S74" i="12"/>
  <c r="Q74" i="12"/>
  <c r="O74" i="12"/>
  <c r="M74" i="12"/>
  <c r="K74" i="12"/>
  <c r="I74" i="12"/>
  <c r="G74" i="12"/>
  <c r="E74" i="12"/>
  <c r="AQ73" i="12"/>
  <c r="AO73" i="12"/>
  <c r="AM73" i="12"/>
  <c r="AK73" i="12"/>
  <c r="AI73" i="12"/>
  <c r="AG73" i="12"/>
  <c r="AE73" i="12"/>
  <c r="AC73" i="12"/>
  <c r="AA73" i="12"/>
  <c r="Y73" i="12"/>
  <c r="W73" i="12"/>
  <c r="U73" i="12"/>
  <c r="S73" i="12"/>
  <c r="Q73" i="12"/>
  <c r="O73" i="12"/>
  <c r="M73" i="12"/>
  <c r="K73" i="12"/>
  <c r="I73" i="12"/>
  <c r="G73" i="12"/>
  <c r="E73" i="12"/>
  <c r="AQ72" i="12"/>
  <c r="AO72" i="12"/>
  <c r="AM72" i="12"/>
  <c r="AK72" i="12"/>
  <c r="AI72" i="12"/>
  <c r="AG72" i="12"/>
  <c r="AE72" i="12"/>
  <c r="AC72" i="12"/>
  <c r="AA72" i="12"/>
  <c r="Y72" i="12"/>
  <c r="W72" i="12"/>
  <c r="U72" i="12"/>
  <c r="S72" i="12"/>
  <c r="Q72" i="12"/>
  <c r="O72" i="12"/>
  <c r="M72" i="12"/>
  <c r="K72" i="12"/>
  <c r="I72" i="12"/>
  <c r="G72" i="12"/>
  <c r="E72" i="12"/>
  <c r="AQ71" i="12"/>
  <c r="AO71" i="12"/>
  <c r="AM71" i="12"/>
  <c r="AK71" i="12"/>
  <c r="AI71" i="12"/>
  <c r="AG71" i="12"/>
  <c r="AE71" i="12"/>
  <c r="AC71" i="12"/>
  <c r="AA71" i="12"/>
  <c r="Y71" i="12"/>
  <c r="W71" i="12"/>
  <c r="U71" i="12"/>
  <c r="S71" i="12"/>
  <c r="Q71" i="12"/>
  <c r="O71" i="12"/>
  <c r="M71" i="12"/>
  <c r="K71" i="12"/>
  <c r="I71" i="12"/>
  <c r="G71" i="12"/>
  <c r="E71" i="12"/>
  <c r="AQ70" i="12"/>
  <c r="AO70" i="12"/>
  <c r="AM70" i="12"/>
  <c r="AK70" i="12"/>
  <c r="AI70" i="12"/>
  <c r="AG70" i="12"/>
  <c r="AE70" i="12"/>
  <c r="AC70" i="12"/>
  <c r="AA70" i="12"/>
  <c r="Y70" i="12"/>
  <c r="W70" i="12"/>
  <c r="U70" i="12"/>
  <c r="S70" i="12"/>
  <c r="Q70" i="12"/>
  <c r="O70" i="12"/>
  <c r="M70" i="12"/>
  <c r="K70" i="12"/>
  <c r="I70" i="12"/>
  <c r="G70" i="12"/>
  <c r="E70" i="12"/>
  <c r="AQ69" i="12"/>
  <c r="AO69" i="12"/>
  <c r="AM69" i="12"/>
  <c r="AK69" i="12"/>
  <c r="AI69" i="12"/>
  <c r="AG69" i="12"/>
  <c r="AE69" i="12"/>
  <c r="AC69" i="12"/>
  <c r="AA69" i="12"/>
  <c r="Y69" i="12"/>
  <c r="W69" i="12"/>
  <c r="U69" i="12"/>
  <c r="S69" i="12"/>
  <c r="Q69" i="12"/>
  <c r="O69" i="12"/>
  <c r="M69" i="12"/>
  <c r="K69" i="12"/>
  <c r="I69" i="12"/>
  <c r="G69" i="12"/>
  <c r="E69" i="12"/>
  <c r="AQ68" i="12"/>
  <c r="AO68" i="12"/>
  <c r="AM68" i="12"/>
  <c r="AK68" i="12"/>
  <c r="AI68" i="12"/>
  <c r="AG68" i="12"/>
  <c r="AE68" i="12"/>
  <c r="AC68" i="12"/>
  <c r="AA68" i="12"/>
  <c r="Y68" i="12"/>
  <c r="W68" i="12"/>
  <c r="U68" i="12"/>
  <c r="S68" i="12"/>
  <c r="Q68" i="12"/>
  <c r="O68" i="12"/>
  <c r="M68" i="12"/>
  <c r="K68" i="12"/>
  <c r="I68" i="12"/>
  <c r="G68" i="12"/>
  <c r="E68" i="12"/>
  <c r="AQ67" i="12"/>
  <c r="AO67" i="12"/>
  <c r="AM67" i="12"/>
  <c r="AK67" i="12"/>
  <c r="AI67" i="12"/>
  <c r="AG67" i="12"/>
  <c r="AE67" i="12"/>
  <c r="AC67" i="12"/>
  <c r="AA67" i="12"/>
  <c r="Y67" i="12"/>
  <c r="W67" i="12"/>
  <c r="U67" i="12"/>
  <c r="S67" i="12"/>
  <c r="Q67" i="12"/>
  <c r="O67" i="12"/>
  <c r="M67" i="12"/>
  <c r="K67" i="12"/>
  <c r="I67" i="12"/>
  <c r="G67" i="12"/>
  <c r="E67" i="12"/>
  <c r="AQ66" i="12"/>
  <c r="AO66" i="12"/>
  <c r="AM66" i="12"/>
  <c r="AK66" i="12"/>
  <c r="AI66" i="12"/>
  <c r="AG66" i="12"/>
  <c r="AE66" i="12"/>
  <c r="AC66" i="12"/>
  <c r="AA66" i="12"/>
  <c r="Y66" i="12"/>
  <c r="W66" i="12"/>
  <c r="U66" i="12"/>
  <c r="S66" i="12"/>
  <c r="Q66" i="12"/>
  <c r="O66" i="12"/>
  <c r="M66" i="12"/>
  <c r="K66" i="12"/>
  <c r="I66" i="12"/>
  <c r="G66" i="12"/>
  <c r="E66" i="12"/>
  <c r="AQ65" i="12"/>
  <c r="AO65" i="12"/>
  <c r="AM65" i="12"/>
  <c r="AK65" i="12"/>
  <c r="AI65" i="12"/>
  <c r="AG65" i="12"/>
  <c r="AE65" i="12"/>
  <c r="AC65" i="12"/>
  <c r="AA65" i="12"/>
  <c r="Y65" i="12"/>
  <c r="W65" i="12"/>
  <c r="U65" i="12"/>
  <c r="S65" i="12"/>
  <c r="Q65" i="12"/>
  <c r="O65" i="12"/>
  <c r="M65" i="12"/>
  <c r="K65" i="12"/>
  <c r="I65" i="12"/>
  <c r="G65" i="12"/>
  <c r="E65" i="12"/>
  <c r="AQ64" i="12"/>
  <c r="AO64" i="12"/>
  <c r="AM64" i="12"/>
  <c r="AK64" i="12"/>
  <c r="AI64" i="12"/>
  <c r="AG64" i="12"/>
  <c r="AE64" i="12"/>
  <c r="AC64" i="12"/>
  <c r="AA64" i="12"/>
  <c r="Y64" i="12"/>
  <c r="W64" i="12"/>
  <c r="U64" i="12"/>
  <c r="S64" i="12"/>
  <c r="Q64" i="12"/>
  <c r="O64" i="12"/>
  <c r="M64" i="12"/>
  <c r="K64" i="12"/>
  <c r="I64" i="12"/>
  <c r="G64" i="12"/>
  <c r="E64" i="12"/>
  <c r="AQ63" i="12"/>
  <c r="AO63" i="12"/>
  <c r="AM63" i="12"/>
  <c r="AK63" i="12"/>
  <c r="AI63" i="12"/>
  <c r="AG63" i="12"/>
  <c r="AE63" i="12"/>
  <c r="AC63" i="12"/>
  <c r="AA63" i="12"/>
  <c r="Y63" i="12"/>
  <c r="W63" i="12"/>
  <c r="U63" i="12"/>
  <c r="S63" i="12"/>
  <c r="Q63" i="12"/>
  <c r="O63" i="12"/>
  <c r="M63" i="12"/>
  <c r="K63" i="12"/>
  <c r="I63" i="12"/>
  <c r="G63" i="12"/>
  <c r="E63" i="12"/>
  <c r="AQ62" i="12"/>
  <c r="AO62" i="12"/>
  <c r="AM62" i="12"/>
  <c r="AK62" i="12"/>
  <c r="AI62" i="12"/>
  <c r="AG62" i="12"/>
  <c r="AE62" i="12"/>
  <c r="AC62" i="12"/>
  <c r="AA62" i="12"/>
  <c r="Y62" i="12"/>
  <c r="W62" i="12"/>
  <c r="U62" i="12"/>
  <c r="S62" i="12"/>
  <c r="Q62" i="12"/>
  <c r="O62" i="12"/>
  <c r="M62" i="12"/>
  <c r="K62" i="12"/>
  <c r="I62" i="12"/>
  <c r="G62" i="12"/>
  <c r="E62" i="12"/>
  <c r="AQ61" i="12"/>
  <c r="AO61" i="12"/>
  <c r="AM61" i="12"/>
  <c r="AK61" i="12"/>
  <c r="AI61" i="12"/>
  <c r="AG61" i="12"/>
  <c r="AE61" i="12"/>
  <c r="AC61" i="12"/>
  <c r="AA61" i="12"/>
  <c r="Y61" i="12"/>
  <c r="W61" i="12"/>
  <c r="U61" i="12"/>
  <c r="S61" i="12"/>
  <c r="Q61" i="12"/>
  <c r="O61" i="12"/>
  <c r="M61" i="12"/>
  <c r="K61" i="12"/>
  <c r="I61" i="12"/>
  <c r="G61" i="12"/>
  <c r="E61" i="12"/>
  <c r="AQ60" i="12"/>
  <c r="AO60" i="12"/>
  <c r="AM60" i="12"/>
  <c r="AK60" i="12"/>
  <c r="AI60" i="12"/>
  <c r="AG60" i="12"/>
  <c r="AE60" i="12"/>
  <c r="AC60" i="12"/>
  <c r="AA60" i="12"/>
  <c r="Y60" i="12"/>
  <c r="W60" i="12"/>
  <c r="U60" i="12"/>
  <c r="S60" i="12"/>
  <c r="Q60" i="12"/>
  <c r="O60" i="12"/>
  <c r="M60" i="12"/>
  <c r="K60" i="12"/>
  <c r="I60" i="12"/>
  <c r="G60" i="12"/>
  <c r="E60" i="12"/>
  <c r="AQ59" i="12"/>
  <c r="AO59" i="12"/>
  <c r="AM59" i="12"/>
  <c r="AK59" i="12"/>
  <c r="AI59" i="12"/>
  <c r="AG59" i="12"/>
  <c r="AE59" i="12"/>
  <c r="AC59" i="12"/>
  <c r="AA59" i="12"/>
  <c r="Y59" i="12"/>
  <c r="W59" i="12"/>
  <c r="U59" i="12"/>
  <c r="S59" i="12"/>
  <c r="Q59" i="12"/>
  <c r="O59" i="12"/>
  <c r="M59" i="12"/>
  <c r="K59" i="12"/>
  <c r="I59" i="12"/>
  <c r="G59" i="12"/>
  <c r="E59" i="12"/>
  <c r="AQ58" i="12"/>
  <c r="AO58" i="12"/>
  <c r="AM58" i="12"/>
  <c r="AK58" i="12"/>
  <c r="AI58" i="12"/>
  <c r="AG58" i="12"/>
  <c r="AE58" i="12"/>
  <c r="AC58" i="12"/>
  <c r="AA58" i="12"/>
  <c r="Y58" i="12"/>
  <c r="W58" i="12"/>
  <c r="U58" i="12"/>
  <c r="S58" i="12"/>
  <c r="Q58" i="12"/>
  <c r="O58" i="12"/>
  <c r="M58" i="12"/>
  <c r="K58" i="12"/>
  <c r="I58" i="12"/>
  <c r="G58" i="12"/>
  <c r="E58" i="12"/>
  <c r="AQ57" i="12"/>
  <c r="AO57" i="12"/>
  <c r="AM57" i="12"/>
  <c r="AK57" i="12"/>
  <c r="AI57" i="12"/>
  <c r="AG57" i="12"/>
  <c r="AE57" i="12"/>
  <c r="AC57" i="12"/>
  <c r="AA57" i="12"/>
  <c r="Y57" i="12"/>
  <c r="W57" i="12"/>
  <c r="U57" i="12"/>
  <c r="S57" i="12"/>
  <c r="Q57" i="12"/>
  <c r="O57" i="12"/>
  <c r="M57" i="12"/>
  <c r="K57" i="12"/>
  <c r="I57" i="12"/>
  <c r="G57" i="12"/>
  <c r="E57" i="12"/>
  <c r="AQ56" i="12"/>
  <c r="AO56" i="12"/>
  <c r="AM56" i="12"/>
  <c r="AK56" i="12"/>
  <c r="AI56" i="12"/>
  <c r="AG56" i="12"/>
  <c r="AE56" i="12"/>
  <c r="AC56" i="12"/>
  <c r="AA56" i="12"/>
  <c r="Y56" i="12"/>
  <c r="W56" i="12"/>
  <c r="U56" i="12"/>
  <c r="S56" i="12"/>
  <c r="Q56" i="12"/>
  <c r="O56" i="12"/>
  <c r="M56" i="12"/>
  <c r="K56" i="12"/>
  <c r="I56" i="12"/>
  <c r="G56" i="12"/>
  <c r="E56" i="12"/>
  <c r="AQ55" i="12"/>
  <c r="AO55" i="12"/>
  <c r="AM55" i="12"/>
  <c r="AK55" i="12"/>
  <c r="AI55" i="12"/>
  <c r="AG55" i="12"/>
  <c r="AE55" i="12"/>
  <c r="AC55" i="12"/>
  <c r="AA55" i="12"/>
  <c r="Y55" i="12"/>
  <c r="W55" i="12"/>
  <c r="U55" i="12"/>
  <c r="S55" i="12"/>
  <c r="Q55" i="12"/>
  <c r="O55" i="12"/>
  <c r="M55" i="12"/>
  <c r="K55" i="12"/>
  <c r="I55" i="12"/>
  <c r="G55" i="12"/>
  <c r="E55" i="12"/>
  <c r="AQ54" i="12"/>
  <c r="AO54" i="12"/>
  <c r="AM54" i="12"/>
  <c r="AK54" i="12"/>
  <c r="AI54" i="12"/>
  <c r="AG54" i="12"/>
  <c r="AE54" i="12"/>
  <c r="AC54" i="12"/>
  <c r="AA54" i="12"/>
  <c r="Y54" i="12"/>
  <c r="W54" i="12"/>
  <c r="U54" i="12"/>
  <c r="S54" i="12"/>
  <c r="Q54" i="12"/>
  <c r="O54" i="12"/>
  <c r="M54" i="12"/>
  <c r="K54" i="12"/>
  <c r="I54" i="12"/>
  <c r="G54" i="12"/>
  <c r="E54" i="12"/>
  <c r="AQ53" i="12"/>
  <c r="AO53" i="12"/>
  <c r="AM53" i="12"/>
  <c r="AK53" i="12"/>
  <c r="AI53" i="12"/>
  <c r="AG53" i="12"/>
  <c r="AE53" i="12"/>
  <c r="AC53" i="12"/>
  <c r="AA53" i="12"/>
  <c r="Y53" i="12"/>
  <c r="W53" i="12"/>
  <c r="U53" i="12"/>
  <c r="S53" i="12"/>
  <c r="Q53" i="12"/>
  <c r="O53" i="12"/>
  <c r="M53" i="12"/>
  <c r="K53" i="12"/>
  <c r="I53" i="12"/>
  <c r="G53" i="12"/>
  <c r="E53" i="12"/>
  <c r="AQ52" i="12"/>
  <c r="AO52" i="12"/>
  <c r="AM52" i="12"/>
  <c r="AK52" i="12"/>
  <c r="AI52" i="12"/>
  <c r="AG52" i="12"/>
  <c r="AE52" i="12"/>
  <c r="AC52" i="12"/>
  <c r="AA52" i="12"/>
  <c r="Y52" i="12"/>
  <c r="W52" i="12"/>
  <c r="U52" i="12"/>
  <c r="S52" i="12"/>
  <c r="Q52" i="12"/>
  <c r="O52" i="12"/>
  <c r="M52" i="12"/>
  <c r="K52" i="12"/>
  <c r="I52" i="12"/>
  <c r="G52" i="12"/>
  <c r="E52" i="12"/>
  <c r="AQ51" i="12"/>
  <c r="AO51" i="12"/>
  <c r="AM51" i="12"/>
  <c r="AK51" i="12"/>
  <c r="AI51" i="12"/>
  <c r="AG51" i="12"/>
  <c r="AE51" i="12"/>
  <c r="AC51" i="12"/>
  <c r="AA51" i="12"/>
  <c r="Y51" i="12"/>
  <c r="W51" i="12"/>
  <c r="U51" i="12"/>
  <c r="S51" i="12"/>
  <c r="Q51" i="12"/>
  <c r="O51" i="12"/>
  <c r="M51" i="12"/>
  <c r="K51" i="12"/>
  <c r="I51" i="12"/>
  <c r="G51" i="12"/>
  <c r="E51" i="12"/>
  <c r="AQ50" i="12"/>
  <c r="AO50" i="12"/>
  <c r="AM50" i="12"/>
  <c r="AK50" i="12"/>
  <c r="AI50" i="12"/>
  <c r="AG50" i="12"/>
  <c r="AE50" i="12"/>
  <c r="AC50" i="12"/>
  <c r="AA50" i="12"/>
  <c r="Y50" i="12"/>
  <c r="W50" i="12"/>
  <c r="U50" i="12"/>
  <c r="S50" i="12"/>
  <c r="Q50" i="12"/>
  <c r="O50" i="12"/>
  <c r="M50" i="12"/>
  <c r="K50" i="12"/>
  <c r="I50" i="12"/>
  <c r="G50" i="12"/>
  <c r="E50" i="12"/>
  <c r="AQ49" i="12"/>
  <c r="AO49" i="12"/>
  <c r="AM49" i="12"/>
  <c r="AK49" i="12"/>
  <c r="AI49" i="12"/>
  <c r="AG49" i="12"/>
  <c r="AE49" i="12"/>
  <c r="AC49" i="12"/>
  <c r="AA49" i="12"/>
  <c r="Y49" i="12"/>
  <c r="W49" i="12"/>
  <c r="U49" i="12"/>
  <c r="S49" i="12"/>
  <c r="Q49" i="12"/>
  <c r="O49" i="12"/>
  <c r="M49" i="12"/>
  <c r="K49" i="12"/>
  <c r="I49" i="12"/>
  <c r="G49" i="12"/>
  <c r="E49" i="12"/>
  <c r="AQ48" i="12"/>
  <c r="AO48" i="12"/>
  <c r="AM48" i="12"/>
  <c r="AK48" i="12"/>
  <c r="AI48" i="12"/>
  <c r="AG48" i="12"/>
  <c r="AE48" i="12"/>
  <c r="AC48" i="12"/>
  <c r="AA48" i="12"/>
  <c r="Y48" i="12"/>
  <c r="W48" i="12"/>
  <c r="U48" i="12"/>
  <c r="S48" i="12"/>
  <c r="Q48" i="12"/>
  <c r="O48" i="12"/>
  <c r="M48" i="12"/>
  <c r="K48" i="12"/>
  <c r="I48" i="12"/>
  <c r="G48" i="12"/>
  <c r="E48" i="12"/>
  <c r="AQ47" i="12"/>
  <c r="AO47" i="12"/>
  <c r="AM47" i="12"/>
  <c r="AK47" i="12"/>
  <c r="AI47" i="12"/>
  <c r="AG47" i="12"/>
  <c r="AE47" i="12"/>
  <c r="AC47" i="12"/>
  <c r="AA47" i="12"/>
  <c r="Y47" i="12"/>
  <c r="W47" i="12"/>
  <c r="U47" i="12"/>
  <c r="S47" i="12"/>
  <c r="Q47" i="12"/>
  <c r="O47" i="12"/>
  <c r="M47" i="12"/>
  <c r="K47" i="12"/>
  <c r="I47" i="12"/>
  <c r="G47" i="12"/>
  <c r="E47" i="12"/>
  <c r="AQ46" i="12"/>
  <c r="AO46" i="12"/>
  <c r="AM46" i="12"/>
  <c r="AK46" i="12"/>
  <c r="AI46" i="12"/>
  <c r="AG46" i="12"/>
  <c r="AE46" i="12"/>
  <c r="AC46" i="12"/>
  <c r="AA46" i="12"/>
  <c r="Y46" i="12"/>
  <c r="W46" i="12"/>
  <c r="U46" i="12"/>
  <c r="S46" i="12"/>
  <c r="Q46" i="12"/>
  <c r="O46" i="12"/>
  <c r="M46" i="12"/>
  <c r="K46" i="12"/>
  <c r="I46" i="12"/>
  <c r="G46" i="12"/>
  <c r="E46" i="12"/>
  <c r="AQ45" i="12"/>
  <c r="AO45" i="12"/>
  <c r="AM45" i="12"/>
  <c r="AK45" i="12"/>
  <c r="AI45" i="12"/>
  <c r="AG45" i="12"/>
  <c r="AE45" i="12"/>
  <c r="AC45" i="12"/>
  <c r="AA45" i="12"/>
  <c r="Y45" i="12"/>
  <c r="W45" i="12"/>
  <c r="U45" i="12"/>
  <c r="S45" i="12"/>
  <c r="Q45" i="12"/>
  <c r="O45" i="12"/>
  <c r="M45" i="12"/>
  <c r="K45" i="12"/>
  <c r="I45" i="12"/>
  <c r="G45" i="12"/>
  <c r="E45" i="12"/>
  <c r="AQ44" i="12"/>
  <c r="AO44" i="12"/>
  <c r="AM44" i="12"/>
  <c r="AK44" i="12"/>
  <c r="AI44" i="12"/>
  <c r="AG44" i="12"/>
  <c r="AE44" i="12"/>
  <c r="AC44" i="12"/>
  <c r="AA44" i="12"/>
  <c r="Y44" i="12"/>
  <c r="W44" i="12"/>
  <c r="U44" i="12"/>
  <c r="S44" i="12"/>
  <c r="Q44" i="12"/>
  <c r="O44" i="12"/>
  <c r="M44" i="12"/>
  <c r="K44" i="12"/>
  <c r="I44" i="12"/>
  <c r="G44" i="12"/>
  <c r="E44" i="12"/>
  <c r="AQ43" i="12"/>
  <c r="AO43" i="12"/>
  <c r="AM43" i="12"/>
  <c r="AK43" i="12"/>
  <c r="AI43" i="12"/>
  <c r="AG43" i="12"/>
  <c r="AE43" i="12"/>
  <c r="AC43" i="12"/>
  <c r="AA43" i="12"/>
  <c r="Y43" i="12"/>
  <c r="W43" i="12"/>
  <c r="U43" i="12"/>
  <c r="S43" i="12"/>
  <c r="Q43" i="12"/>
  <c r="O43" i="12"/>
  <c r="M43" i="12"/>
  <c r="K43" i="12"/>
  <c r="I43" i="12"/>
  <c r="G43" i="12"/>
  <c r="E43" i="12"/>
  <c r="AQ42" i="12"/>
  <c r="AO42" i="12"/>
  <c r="AM42" i="12"/>
  <c r="AK42" i="12"/>
  <c r="AI42" i="12"/>
  <c r="AG42" i="12"/>
  <c r="AE42" i="12"/>
  <c r="AC42" i="12"/>
  <c r="AA42" i="12"/>
  <c r="Y42" i="12"/>
  <c r="W42" i="12"/>
  <c r="U42" i="12"/>
  <c r="S42" i="12"/>
  <c r="Q42" i="12"/>
  <c r="O42" i="12"/>
  <c r="M42" i="12"/>
  <c r="K42" i="12"/>
  <c r="I42" i="12"/>
  <c r="G42" i="12"/>
  <c r="E42" i="12"/>
  <c r="AQ41" i="12"/>
  <c r="AO41" i="12"/>
  <c r="AM41" i="12"/>
  <c r="AK41" i="12"/>
  <c r="AI41" i="12"/>
  <c r="AG41" i="12"/>
  <c r="AE41" i="12"/>
  <c r="AC41" i="12"/>
  <c r="AA41" i="12"/>
  <c r="Y41" i="12"/>
  <c r="W41" i="12"/>
  <c r="U41" i="12"/>
  <c r="S41" i="12"/>
  <c r="Q41" i="12"/>
  <c r="O41" i="12"/>
  <c r="M41" i="12"/>
  <c r="K41" i="12"/>
  <c r="I41" i="12"/>
  <c r="G41" i="12"/>
  <c r="E41" i="12"/>
  <c r="AQ40" i="12"/>
  <c r="AO40" i="12"/>
  <c r="AM40" i="12"/>
  <c r="AK40" i="12"/>
  <c r="AI40" i="12"/>
  <c r="AG40" i="12"/>
  <c r="AE40" i="12"/>
  <c r="AC40" i="12"/>
  <c r="AA40" i="12"/>
  <c r="Y40" i="12"/>
  <c r="W40" i="12"/>
  <c r="U40" i="12"/>
  <c r="S40" i="12"/>
  <c r="Q40" i="12"/>
  <c r="O40" i="12"/>
  <c r="M40" i="12"/>
  <c r="K40" i="12"/>
  <c r="I40" i="12"/>
  <c r="G40" i="12"/>
  <c r="E40" i="12"/>
  <c r="AQ39" i="12"/>
  <c r="AO39" i="12"/>
  <c r="AM39" i="12"/>
  <c r="AK39" i="12"/>
  <c r="AI39" i="12"/>
  <c r="AG39" i="12"/>
  <c r="AE39" i="12"/>
  <c r="AC39" i="12"/>
  <c r="AA39" i="12"/>
  <c r="Y39" i="12"/>
  <c r="W39" i="12"/>
  <c r="U39" i="12"/>
  <c r="S39" i="12"/>
  <c r="Q39" i="12"/>
  <c r="O39" i="12"/>
  <c r="M39" i="12"/>
  <c r="K39" i="12"/>
  <c r="I39" i="12"/>
  <c r="G39" i="12"/>
  <c r="E39" i="12"/>
  <c r="AQ38" i="12"/>
  <c r="AO38" i="12"/>
  <c r="AM38" i="12"/>
  <c r="AK38" i="12"/>
  <c r="AI38" i="12"/>
  <c r="AG38" i="12"/>
  <c r="AE38" i="12"/>
  <c r="AC38" i="12"/>
  <c r="AA38" i="12"/>
  <c r="Y38" i="12"/>
  <c r="W38" i="12"/>
  <c r="U38" i="12"/>
  <c r="S38" i="12"/>
  <c r="Q38" i="12"/>
  <c r="O38" i="12"/>
  <c r="M38" i="12"/>
  <c r="K38" i="12"/>
  <c r="I38" i="12"/>
  <c r="G38" i="12"/>
  <c r="E38" i="12"/>
  <c r="AQ37" i="12"/>
  <c r="AO37" i="12"/>
  <c r="AM37" i="12"/>
  <c r="AK37" i="12"/>
  <c r="AI37" i="12"/>
  <c r="AG37" i="12"/>
  <c r="AE37" i="12"/>
  <c r="AC37" i="12"/>
  <c r="AA37" i="12"/>
  <c r="Y37" i="12"/>
  <c r="W37" i="12"/>
  <c r="U37" i="12"/>
  <c r="S37" i="12"/>
  <c r="Q37" i="12"/>
  <c r="O37" i="12"/>
  <c r="M37" i="12"/>
  <c r="K37" i="12"/>
  <c r="I37" i="12"/>
  <c r="G37" i="12"/>
  <c r="E37" i="12"/>
  <c r="AQ36" i="12"/>
  <c r="AO36" i="12"/>
  <c r="AM36" i="12"/>
  <c r="AK36" i="12"/>
  <c r="AI36" i="12"/>
  <c r="AG36" i="12"/>
  <c r="AE36" i="12"/>
  <c r="AC36" i="12"/>
  <c r="AA36" i="12"/>
  <c r="Y36" i="12"/>
  <c r="W36" i="12"/>
  <c r="U36" i="12"/>
  <c r="S36" i="12"/>
  <c r="Q36" i="12"/>
  <c r="O36" i="12"/>
  <c r="M36" i="12"/>
  <c r="K36" i="12"/>
  <c r="I36" i="12"/>
  <c r="G36" i="12"/>
  <c r="E36" i="12"/>
  <c r="AQ35" i="12"/>
  <c r="AO35" i="12"/>
  <c r="AM35" i="12"/>
  <c r="AK35" i="12"/>
  <c r="AI35" i="12"/>
  <c r="AG35" i="12"/>
  <c r="AE35" i="12"/>
  <c r="AC35" i="12"/>
  <c r="AA35" i="12"/>
  <c r="Y35" i="12"/>
  <c r="W35" i="12"/>
  <c r="U35" i="12"/>
  <c r="S35" i="12"/>
  <c r="Q35" i="12"/>
  <c r="O35" i="12"/>
  <c r="M35" i="12"/>
  <c r="K35" i="12"/>
  <c r="I35" i="12"/>
  <c r="G35" i="12"/>
  <c r="E35" i="12"/>
  <c r="AQ34" i="12"/>
  <c r="AO34" i="12"/>
  <c r="AM34" i="12"/>
  <c r="AK34" i="12"/>
  <c r="AI34" i="12"/>
  <c r="AG34" i="12"/>
  <c r="AE34" i="12"/>
  <c r="AC34" i="12"/>
  <c r="AA34" i="12"/>
  <c r="Y34" i="12"/>
  <c r="W34" i="12"/>
  <c r="U34" i="12"/>
  <c r="S34" i="12"/>
  <c r="Q34" i="12"/>
  <c r="O34" i="12"/>
  <c r="M34" i="12"/>
  <c r="K34" i="12"/>
  <c r="I34" i="12"/>
  <c r="G34" i="12"/>
  <c r="E34" i="12"/>
  <c r="AQ33" i="12"/>
  <c r="AO33" i="12"/>
  <c r="AM33" i="12"/>
  <c r="AK33" i="12"/>
  <c r="AI33" i="12"/>
  <c r="AG33" i="12"/>
  <c r="AE33" i="12"/>
  <c r="AC33" i="12"/>
  <c r="AA33" i="12"/>
  <c r="Y33" i="12"/>
  <c r="W33" i="12"/>
  <c r="U33" i="12"/>
  <c r="S33" i="12"/>
  <c r="Q33" i="12"/>
  <c r="O33" i="12"/>
  <c r="M33" i="12"/>
  <c r="K33" i="12"/>
  <c r="I33" i="12"/>
  <c r="G33" i="12"/>
  <c r="E33" i="12"/>
  <c r="AQ32" i="12"/>
  <c r="AO32" i="12"/>
  <c r="AM32" i="12"/>
  <c r="AK32" i="12"/>
  <c r="AI32" i="12"/>
  <c r="AG32" i="12"/>
  <c r="AE32" i="12"/>
  <c r="AC32" i="12"/>
  <c r="AA32" i="12"/>
  <c r="Y32" i="12"/>
  <c r="W32" i="12"/>
  <c r="U32" i="12"/>
  <c r="S32" i="12"/>
  <c r="Q32" i="12"/>
  <c r="O32" i="12"/>
  <c r="M32" i="12"/>
  <c r="K32" i="12"/>
  <c r="I32" i="12"/>
  <c r="G32" i="12"/>
  <c r="E32" i="12"/>
  <c r="AQ31" i="12"/>
  <c r="AO31" i="12"/>
  <c r="AM31" i="12"/>
  <c r="AK31" i="12"/>
  <c r="AI31" i="12"/>
  <c r="AG31" i="12"/>
  <c r="AE31" i="12"/>
  <c r="AC31" i="12"/>
  <c r="AA31" i="12"/>
  <c r="Y31" i="12"/>
  <c r="W31" i="12"/>
  <c r="U31" i="12"/>
  <c r="S31" i="12"/>
  <c r="Q31" i="12"/>
  <c r="O31" i="12"/>
  <c r="M31" i="12"/>
  <c r="K31" i="12"/>
  <c r="I31" i="12"/>
  <c r="G31" i="12"/>
  <c r="E31" i="12"/>
  <c r="AQ30" i="12"/>
  <c r="AO30" i="12"/>
  <c r="AM30" i="12"/>
  <c r="AK30" i="12"/>
  <c r="AI30" i="12"/>
  <c r="AG30" i="12"/>
  <c r="AE30" i="12"/>
  <c r="AC30" i="12"/>
  <c r="AA30" i="12"/>
  <c r="Y30" i="12"/>
  <c r="W30" i="12"/>
  <c r="U30" i="12"/>
  <c r="S30" i="12"/>
  <c r="Q30" i="12"/>
  <c r="O30" i="12"/>
  <c r="M30" i="12"/>
  <c r="K30" i="12"/>
  <c r="I30" i="12"/>
  <c r="G30" i="12"/>
  <c r="E30" i="12"/>
  <c r="AQ29" i="12"/>
  <c r="AO29" i="12"/>
  <c r="AM29" i="12"/>
  <c r="AK29" i="12"/>
  <c r="AI29" i="12"/>
  <c r="AG29" i="12"/>
  <c r="AE29" i="12"/>
  <c r="AC29" i="12"/>
  <c r="AA29" i="12"/>
  <c r="Y29" i="12"/>
  <c r="W29" i="12"/>
  <c r="U29" i="12"/>
  <c r="S29" i="12"/>
  <c r="Q29" i="12"/>
  <c r="O29" i="12"/>
  <c r="M29" i="12"/>
  <c r="K29" i="12"/>
  <c r="I29" i="12"/>
  <c r="G29" i="12"/>
  <c r="E29" i="12"/>
  <c r="AQ28" i="12"/>
  <c r="AO28" i="12"/>
  <c r="AM28" i="12"/>
  <c r="AK28" i="12"/>
  <c r="AI28" i="12"/>
  <c r="AG28" i="12"/>
  <c r="AE28" i="12"/>
  <c r="AC28" i="12"/>
  <c r="AA28" i="12"/>
  <c r="Y28" i="12"/>
  <c r="W28" i="12"/>
  <c r="U28" i="12"/>
  <c r="S28" i="12"/>
  <c r="Q28" i="12"/>
  <c r="O28" i="12"/>
  <c r="M28" i="12"/>
  <c r="K28" i="12"/>
  <c r="I28" i="12"/>
  <c r="G28" i="12"/>
  <c r="E28" i="12"/>
  <c r="AQ27" i="12"/>
  <c r="AO27" i="12"/>
  <c r="AM27" i="12"/>
  <c r="AK27" i="12"/>
  <c r="AI27" i="12"/>
  <c r="AG27" i="12"/>
  <c r="AE27" i="12"/>
  <c r="AC27" i="12"/>
  <c r="AA27" i="12"/>
  <c r="Y27" i="12"/>
  <c r="W27" i="12"/>
  <c r="U27" i="12"/>
  <c r="S27" i="12"/>
  <c r="Q27" i="12"/>
  <c r="O27" i="12"/>
  <c r="M27" i="12"/>
  <c r="K27" i="12"/>
  <c r="I27" i="12"/>
  <c r="G27" i="12"/>
  <c r="E27" i="12"/>
  <c r="AQ26" i="12"/>
  <c r="AO26" i="12"/>
  <c r="AM26" i="12"/>
  <c r="AK26" i="12"/>
  <c r="AI26" i="12"/>
  <c r="AG26" i="12"/>
  <c r="AE26" i="12"/>
  <c r="AC26" i="12"/>
  <c r="AA26" i="12"/>
  <c r="Y26" i="12"/>
  <c r="W26" i="12"/>
  <c r="U26" i="12"/>
  <c r="S26" i="12"/>
  <c r="Q26" i="12"/>
  <c r="O26" i="12"/>
  <c r="M26" i="12"/>
  <c r="K26" i="12"/>
  <c r="I26" i="12"/>
  <c r="G26" i="12"/>
  <c r="E26" i="12"/>
  <c r="AQ25" i="12"/>
  <c r="AO25" i="12"/>
  <c r="AM25" i="12"/>
  <c r="AK25" i="12"/>
  <c r="AI25" i="12"/>
  <c r="AG25" i="12"/>
  <c r="AE25" i="12"/>
  <c r="AC25" i="12"/>
  <c r="AA25" i="12"/>
  <c r="Y25" i="12"/>
  <c r="W25" i="12"/>
  <c r="U25" i="12"/>
  <c r="S25" i="12"/>
  <c r="Q25" i="12"/>
  <c r="O25" i="12"/>
  <c r="M25" i="12"/>
  <c r="K25" i="12"/>
  <c r="I25" i="12"/>
  <c r="G25" i="12"/>
  <c r="E25" i="12"/>
  <c r="AQ24" i="12"/>
  <c r="AO24" i="12"/>
  <c r="AM24" i="12"/>
  <c r="AK24" i="12"/>
  <c r="AI24" i="12"/>
  <c r="AG24" i="12"/>
  <c r="AE24" i="12"/>
  <c r="AC24" i="12"/>
  <c r="AA24" i="12"/>
  <c r="Y24" i="12"/>
  <c r="W24" i="12"/>
  <c r="U24" i="12"/>
  <c r="S24" i="12"/>
  <c r="Q24" i="12"/>
  <c r="O24" i="12"/>
  <c r="M24" i="12"/>
  <c r="K24" i="12"/>
  <c r="I24" i="12"/>
  <c r="G24" i="12"/>
  <c r="E24" i="12"/>
  <c r="AQ23" i="12"/>
  <c r="AO23" i="12"/>
  <c r="AM23" i="12"/>
  <c r="AK23" i="12"/>
  <c r="AI23" i="12"/>
  <c r="AG23" i="12"/>
  <c r="AE23" i="12"/>
  <c r="AC23" i="12"/>
  <c r="AA23" i="12"/>
  <c r="Y23" i="12"/>
  <c r="W23" i="12"/>
  <c r="U23" i="12"/>
  <c r="S23" i="12"/>
  <c r="Q23" i="12"/>
  <c r="O23" i="12"/>
  <c r="M23" i="12"/>
  <c r="K23" i="12"/>
  <c r="I23" i="12"/>
  <c r="G23" i="12"/>
  <c r="E23" i="12"/>
  <c r="AQ22" i="12"/>
  <c r="AO22" i="12"/>
  <c r="AM22" i="12"/>
  <c r="AK22" i="12"/>
  <c r="AI22" i="12"/>
  <c r="AG22" i="12"/>
  <c r="AE22" i="12"/>
  <c r="AC22" i="12"/>
  <c r="AA22" i="12"/>
  <c r="Y22" i="12"/>
  <c r="W22" i="12"/>
  <c r="U22" i="12"/>
  <c r="S22" i="12"/>
  <c r="Q22" i="12"/>
  <c r="O22" i="12"/>
  <c r="M22" i="12"/>
  <c r="K22" i="12"/>
  <c r="I22" i="12"/>
  <c r="G22" i="12"/>
  <c r="E22" i="12"/>
  <c r="AQ21" i="12"/>
  <c r="AO21" i="12"/>
  <c r="AM21" i="12"/>
  <c r="AK21" i="12"/>
  <c r="AI21" i="12"/>
  <c r="AG21" i="12"/>
  <c r="AE21" i="12"/>
  <c r="AC21" i="12"/>
  <c r="AA21" i="12"/>
  <c r="Y21" i="12"/>
  <c r="W21" i="12"/>
  <c r="U21" i="12"/>
  <c r="S21" i="12"/>
  <c r="Q21" i="12"/>
  <c r="O21" i="12"/>
  <c r="M21" i="12"/>
  <c r="K21" i="12"/>
  <c r="I21" i="12"/>
  <c r="G21" i="12"/>
  <c r="E21" i="12"/>
  <c r="AQ20" i="12"/>
  <c r="AO20" i="12"/>
  <c r="AM20" i="12"/>
  <c r="AK20" i="12"/>
  <c r="AI20" i="12"/>
  <c r="AG20" i="12"/>
  <c r="AE20" i="12"/>
  <c r="AC20" i="12"/>
  <c r="AA20" i="12"/>
  <c r="Y20" i="12"/>
  <c r="W20" i="12"/>
  <c r="U20" i="12"/>
  <c r="S20" i="12"/>
  <c r="Q20" i="12"/>
  <c r="O20" i="12"/>
  <c r="M20" i="12"/>
  <c r="K20" i="12"/>
  <c r="I20" i="12"/>
  <c r="G20" i="12"/>
  <c r="E20" i="12"/>
  <c r="AQ19" i="12"/>
  <c r="AO19" i="12"/>
  <c r="AM19" i="12"/>
  <c r="AK19" i="12"/>
  <c r="AI19" i="12"/>
  <c r="AG19" i="12"/>
  <c r="AE19" i="12"/>
  <c r="AC19" i="12"/>
  <c r="AA19" i="12"/>
  <c r="Y19" i="12"/>
  <c r="W19" i="12"/>
  <c r="U19" i="12"/>
  <c r="S19" i="12"/>
  <c r="Q19" i="12"/>
  <c r="O19" i="12"/>
  <c r="M19" i="12"/>
  <c r="K19" i="12"/>
  <c r="I19" i="12"/>
  <c r="G19" i="12"/>
  <c r="E19" i="12"/>
  <c r="AQ18" i="12"/>
  <c r="AO18" i="12"/>
  <c r="AM18" i="12"/>
  <c r="AK18" i="12"/>
  <c r="AI18" i="12"/>
  <c r="AG18" i="12"/>
  <c r="AE18" i="12"/>
  <c r="AC18" i="12"/>
  <c r="AA18" i="12"/>
  <c r="Y18" i="12"/>
  <c r="W18" i="12"/>
  <c r="U18" i="12"/>
  <c r="S18" i="12"/>
  <c r="Q18" i="12"/>
  <c r="O18" i="12"/>
  <c r="M18" i="12"/>
  <c r="K18" i="12"/>
  <c r="I18" i="12"/>
  <c r="G18" i="12"/>
  <c r="E18" i="12"/>
  <c r="AQ17" i="12"/>
  <c r="AO17" i="12"/>
  <c r="AM17" i="12"/>
  <c r="AK17" i="12"/>
  <c r="AI17" i="12"/>
  <c r="AG17" i="12"/>
  <c r="AE17" i="12"/>
  <c r="AC17" i="12"/>
  <c r="AA17" i="12"/>
  <c r="Y17" i="12"/>
  <c r="W17" i="12"/>
  <c r="U17" i="12"/>
  <c r="S17" i="12"/>
  <c r="Q17" i="12"/>
  <c r="O17" i="12"/>
  <c r="M17" i="12"/>
  <c r="K17" i="12"/>
  <c r="I17" i="12"/>
  <c r="G17" i="12"/>
  <c r="E17" i="12"/>
  <c r="AQ16" i="12"/>
  <c r="AO16" i="12"/>
  <c r="AM16" i="12"/>
  <c r="AK16" i="12"/>
  <c r="AI16" i="12"/>
  <c r="AG16" i="12"/>
  <c r="AE16" i="12"/>
  <c r="AC16" i="12"/>
  <c r="AA16" i="12"/>
  <c r="Y16" i="12"/>
  <c r="W16" i="12"/>
  <c r="U16" i="12"/>
  <c r="S16" i="12"/>
  <c r="Q16" i="12"/>
  <c r="O16" i="12"/>
  <c r="M16" i="12"/>
  <c r="K16" i="12"/>
  <c r="I16" i="12"/>
  <c r="G16" i="12"/>
  <c r="E16" i="12"/>
  <c r="AQ15" i="12"/>
  <c r="AO15" i="12"/>
  <c r="AM15" i="12"/>
  <c r="AK15" i="12"/>
  <c r="AI15" i="12"/>
  <c r="AG15" i="12"/>
  <c r="AE15" i="12"/>
  <c r="AC15" i="12"/>
  <c r="AA15" i="12"/>
  <c r="Y15" i="12"/>
  <c r="W15" i="12"/>
  <c r="U15" i="12"/>
  <c r="S15" i="12"/>
  <c r="Q15" i="12"/>
  <c r="O15" i="12"/>
  <c r="M15" i="12"/>
  <c r="K15" i="12"/>
  <c r="I15" i="12"/>
  <c r="G15" i="12"/>
  <c r="E15" i="12"/>
  <c r="AQ14" i="12"/>
  <c r="AO14" i="12"/>
  <c r="AM14" i="12"/>
  <c r="AK14" i="12"/>
  <c r="AI14" i="12"/>
  <c r="AG14" i="12"/>
  <c r="AE14" i="12"/>
  <c r="AC14" i="12"/>
  <c r="AA14" i="12"/>
  <c r="Y14" i="12"/>
  <c r="W14" i="12"/>
  <c r="U14" i="12"/>
  <c r="S14" i="12"/>
  <c r="Q14" i="12"/>
  <c r="O14" i="12"/>
  <c r="M14" i="12"/>
  <c r="K14" i="12"/>
  <c r="I14" i="12"/>
  <c r="G14" i="12"/>
  <c r="E14" i="12"/>
  <c r="AQ13" i="12"/>
  <c r="AO13" i="12"/>
  <c r="AM13" i="12"/>
  <c r="AM6" i="12" s="1"/>
  <c r="AK13" i="12"/>
  <c r="AI13" i="12"/>
  <c r="AG13" i="12"/>
  <c r="AE13" i="12"/>
  <c r="AC13" i="12"/>
  <c r="AC1" i="12" s="1"/>
  <c r="AC3" i="12" s="1"/>
  <c r="AA13" i="12"/>
  <c r="AA1" i="12" s="1"/>
  <c r="AA2" i="12" s="1"/>
  <c r="Y13" i="12"/>
  <c r="W13" i="12"/>
  <c r="W1" i="12" s="1"/>
  <c r="W3" i="12" s="1"/>
  <c r="U13" i="12"/>
  <c r="S13" i="12"/>
  <c r="Q13" i="12"/>
  <c r="O13" i="12"/>
  <c r="M13" i="12"/>
  <c r="K13" i="12"/>
  <c r="I13" i="12"/>
  <c r="G13" i="12"/>
  <c r="G1" i="12" s="1"/>
  <c r="G3" i="12" s="1"/>
  <c r="E13" i="12"/>
  <c r="AQ12" i="12"/>
  <c r="AO12" i="12"/>
  <c r="AM12" i="12"/>
  <c r="AK12" i="12"/>
  <c r="AK1" i="12" s="1"/>
  <c r="AK2" i="12" s="1"/>
  <c r="AI12" i="12"/>
  <c r="AI1" i="12" s="1"/>
  <c r="AI3" i="12" s="1"/>
  <c r="AG12" i="12"/>
  <c r="AG1" i="12" s="1"/>
  <c r="AG3" i="12" s="1"/>
  <c r="AE12" i="12"/>
  <c r="AC12" i="12"/>
  <c r="AA12" i="12"/>
  <c r="Y12" i="12"/>
  <c r="W12" i="12"/>
  <c r="U12" i="12"/>
  <c r="U1" i="12" s="1"/>
  <c r="U2" i="12" s="1"/>
  <c r="S12" i="12"/>
  <c r="S1" i="12" s="1"/>
  <c r="S3" i="12" s="1"/>
  <c r="Q12" i="12"/>
  <c r="O12" i="12"/>
  <c r="M12" i="12"/>
  <c r="K12" i="12"/>
  <c r="I12" i="12"/>
  <c r="G12" i="12"/>
  <c r="E12" i="12"/>
  <c r="E1" i="12" s="1"/>
  <c r="E2" i="12" s="1"/>
  <c r="AQ10" i="12"/>
  <c r="AO10" i="12"/>
  <c r="AM10" i="12"/>
  <c r="AK10" i="12"/>
  <c r="AI10" i="12"/>
  <c r="AG10" i="12"/>
  <c r="AE10" i="12"/>
  <c r="AC10" i="12"/>
  <c r="AA10" i="12"/>
  <c r="Y10" i="12"/>
  <c r="W10" i="12"/>
  <c r="U10" i="12"/>
  <c r="S10" i="12"/>
  <c r="Q10" i="12"/>
  <c r="O10" i="12"/>
  <c r="M10" i="12"/>
  <c r="K10" i="12"/>
  <c r="I10" i="12"/>
  <c r="G10" i="12"/>
  <c r="E10" i="12"/>
  <c r="M1" i="12"/>
  <c r="M3" i="12" s="1"/>
  <c r="Q1" i="12" l="1"/>
  <c r="Q3" i="12" s="1"/>
  <c r="K1" i="12"/>
  <c r="K2" i="12" s="1"/>
  <c r="AM1" i="12"/>
  <c r="AM3" i="12"/>
  <c r="AM5" i="12"/>
  <c r="AQ1" i="12"/>
  <c r="M2" i="12"/>
  <c r="M5" i="12" s="1"/>
  <c r="AC2" i="12"/>
  <c r="E3" i="12"/>
  <c r="E4" i="12" s="1"/>
  <c r="U3" i="12"/>
  <c r="U4" i="12" s="1"/>
  <c r="AK3" i="12"/>
  <c r="AK4" i="12" s="1"/>
  <c r="I1" i="12"/>
  <c r="I2" i="12" s="1"/>
  <c r="Y1" i="12"/>
  <c r="Y2" i="12" s="1"/>
  <c r="AO1" i="12"/>
  <c r="AO2" i="12" s="1"/>
  <c r="AG2" i="12"/>
  <c r="AG5" i="12" s="1"/>
  <c r="AI2" i="12"/>
  <c r="AA3" i="12"/>
  <c r="AA5" i="12" s="1"/>
  <c r="S2" i="12"/>
  <c r="O1" i="12"/>
  <c r="O2" i="12" s="1"/>
  <c r="AE1" i="12"/>
  <c r="AE2" i="12" s="1"/>
  <c r="G2" i="12"/>
  <c r="G5" i="12" s="1"/>
  <c r="W2" i="12"/>
  <c r="W5" i="12" s="1"/>
  <c r="AM2" i="12"/>
  <c r="AM4" i="12"/>
  <c r="AR92" i="10"/>
  <c r="AR93" i="10" s="1"/>
  <c r="K3" i="12" l="1"/>
  <c r="K4" i="12" s="1"/>
  <c r="Q2" i="12"/>
  <c r="Q5" i="12" s="1"/>
  <c r="AQ2" i="12"/>
  <c r="AQ3" i="12"/>
  <c r="AE3" i="12"/>
  <c r="AE6" i="12" s="1"/>
  <c r="M6" i="12"/>
  <c r="AO3" i="12"/>
  <c r="AO4" i="12" s="1"/>
  <c r="M4" i="12"/>
  <c r="I3" i="12"/>
  <c r="I4" i="12" s="1"/>
  <c r="E5" i="12"/>
  <c r="C50" i="4" s="1"/>
  <c r="E6" i="12"/>
  <c r="AA6" i="12"/>
  <c r="U6" i="12"/>
  <c r="AI5" i="12"/>
  <c r="AI6" i="12"/>
  <c r="AI4" i="12"/>
  <c r="AC5" i="12"/>
  <c r="AC6" i="12"/>
  <c r="AC4" i="12"/>
  <c r="AG6" i="12"/>
  <c r="G6" i="12"/>
  <c r="W4" i="12"/>
  <c r="AG4" i="12"/>
  <c r="AK5" i="12"/>
  <c r="AA4" i="12"/>
  <c r="G4" i="12"/>
  <c r="S5" i="12"/>
  <c r="S6" i="12"/>
  <c r="S4" i="12"/>
  <c r="AK6" i="12"/>
  <c r="O3" i="12"/>
  <c r="O5" i="12" s="1"/>
  <c r="Y3" i="12"/>
  <c r="Y5" i="12" s="1"/>
  <c r="U5" i="12"/>
  <c r="W6" i="12"/>
  <c r="C34" i="11"/>
  <c r="C33" i="11"/>
  <c r="C32" i="11"/>
  <c r="C31" i="11"/>
  <c r="C30" i="11"/>
  <c r="C29" i="11"/>
  <c r="C28" i="11"/>
  <c r="C27" i="11"/>
  <c r="C26" i="11"/>
  <c r="C25" i="11"/>
  <c r="C24" i="11"/>
  <c r="C23" i="11"/>
  <c r="C22" i="11"/>
  <c r="C21" i="11"/>
  <c r="C20" i="11"/>
  <c r="C19" i="11"/>
  <c r="C18" i="11"/>
  <c r="C17" i="11"/>
  <c r="C16" i="11"/>
  <c r="C15" i="11"/>
  <c r="C14" i="11"/>
  <c r="C13" i="11"/>
  <c r="C12" i="11"/>
  <c r="C11" i="11"/>
  <c r="C10" i="11"/>
  <c r="C9" i="11"/>
  <c r="C8" i="11"/>
  <c r="C7" i="11"/>
  <c r="C6" i="11"/>
  <c r="C5" i="11"/>
  <c r="H51" i="4"/>
  <c r="H50" i="4"/>
  <c r="K5" i="12" l="1"/>
  <c r="I7" i="11"/>
  <c r="I15" i="11"/>
  <c r="I23" i="11"/>
  <c r="I31" i="11"/>
  <c r="I12" i="11"/>
  <c r="I20" i="11"/>
  <c r="I28" i="11"/>
  <c r="I16" i="11"/>
  <c r="I24" i="11"/>
  <c r="I32" i="11"/>
  <c r="I6" i="11"/>
  <c r="I22" i="11"/>
  <c r="I11" i="11"/>
  <c r="I27" i="11"/>
  <c r="I29" i="11"/>
  <c r="I30" i="11"/>
  <c r="I10" i="11"/>
  <c r="I5" i="11"/>
  <c r="I18" i="11"/>
  <c r="I17" i="11"/>
  <c r="AE5" i="12"/>
  <c r="K6" i="12"/>
  <c r="AQ4" i="12"/>
  <c r="AQ5" i="12"/>
  <c r="Q4" i="12"/>
  <c r="Q6" i="12"/>
  <c r="AO5" i="12"/>
  <c r="AO6" i="12"/>
  <c r="AQ6" i="12"/>
  <c r="AE4" i="12"/>
  <c r="I5" i="12"/>
  <c r="I6" i="12"/>
  <c r="O6" i="12"/>
  <c r="Y4" i="12"/>
  <c r="Y6" i="12"/>
  <c r="O4" i="12"/>
  <c r="C50" i="11"/>
  <c r="C6" i="4"/>
  <c r="I13" i="11"/>
  <c r="I25" i="11"/>
  <c r="C51" i="11"/>
  <c r="C5" i="4"/>
  <c r="I9" i="11"/>
  <c r="I14" i="11"/>
  <c r="I26" i="11"/>
  <c r="I33" i="11"/>
  <c r="I21" i="11"/>
  <c r="C7" i="4"/>
  <c r="I34" i="11"/>
  <c r="C38" i="11"/>
  <c r="I8" i="11"/>
  <c r="C48" i="11"/>
  <c r="C49" i="11"/>
  <c r="I19" i="11"/>
  <c r="B92" i="10"/>
  <c r="AQ294" i="10"/>
  <c r="AO294" i="10"/>
  <c r="AM294" i="10"/>
  <c r="AK294" i="10"/>
  <c r="AI294" i="10"/>
  <c r="AG294" i="10"/>
  <c r="AE294" i="10"/>
  <c r="AC294" i="10"/>
  <c r="AA294" i="10"/>
  <c r="Y294" i="10"/>
  <c r="W294" i="10"/>
  <c r="U294" i="10"/>
  <c r="S294" i="10"/>
  <c r="Q294" i="10"/>
  <c r="O294" i="10"/>
  <c r="M294" i="10"/>
  <c r="K294" i="10"/>
  <c r="I294" i="10"/>
  <c r="G294" i="10"/>
  <c r="E294" i="10"/>
  <c r="AQ293" i="10"/>
  <c r="AO293" i="10"/>
  <c r="AM293" i="10"/>
  <c r="AK293" i="10"/>
  <c r="AI293" i="10"/>
  <c r="AG293" i="10"/>
  <c r="AE293" i="10"/>
  <c r="AC293" i="10"/>
  <c r="AA293" i="10"/>
  <c r="Y293" i="10"/>
  <c r="W293" i="10"/>
  <c r="U293" i="10"/>
  <c r="S293" i="10"/>
  <c r="Q293" i="10"/>
  <c r="O293" i="10"/>
  <c r="M293" i="10"/>
  <c r="K293" i="10"/>
  <c r="I293" i="10"/>
  <c r="G293" i="10"/>
  <c r="E293" i="10"/>
  <c r="AQ292" i="10"/>
  <c r="AO292" i="10"/>
  <c r="AM292" i="10"/>
  <c r="AK292" i="10"/>
  <c r="AI292" i="10"/>
  <c r="AG292" i="10"/>
  <c r="AE292" i="10"/>
  <c r="AC292" i="10"/>
  <c r="AA292" i="10"/>
  <c r="Y292" i="10"/>
  <c r="W292" i="10"/>
  <c r="U292" i="10"/>
  <c r="S292" i="10"/>
  <c r="Q292" i="10"/>
  <c r="O292" i="10"/>
  <c r="M292" i="10"/>
  <c r="K292" i="10"/>
  <c r="I292" i="10"/>
  <c r="G292" i="10"/>
  <c r="E292" i="10"/>
  <c r="AQ291" i="10"/>
  <c r="AO291" i="10"/>
  <c r="AM291" i="10"/>
  <c r="AK291" i="10"/>
  <c r="AI291" i="10"/>
  <c r="AG291" i="10"/>
  <c r="AE291" i="10"/>
  <c r="AC291" i="10"/>
  <c r="AA291" i="10"/>
  <c r="Y291" i="10"/>
  <c r="W291" i="10"/>
  <c r="U291" i="10"/>
  <c r="S291" i="10"/>
  <c r="Q291" i="10"/>
  <c r="O291" i="10"/>
  <c r="M291" i="10"/>
  <c r="K291" i="10"/>
  <c r="I291" i="10"/>
  <c r="G291" i="10"/>
  <c r="E291" i="10"/>
  <c r="AQ290" i="10"/>
  <c r="AO290" i="10"/>
  <c r="AM290" i="10"/>
  <c r="AK290" i="10"/>
  <c r="AI290" i="10"/>
  <c r="AG290" i="10"/>
  <c r="AE290" i="10"/>
  <c r="AC290" i="10"/>
  <c r="AA290" i="10"/>
  <c r="Y290" i="10"/>
  <c r="W290" i="10"/>
  <c r="U290" i="10"/>
  <c r="S290" i="10"/>
  <c r="Q290" i="10"/>
  <c r="O290" i="10"/>
  <c r="M290" i="10"/>
  <c r="K290" i="10"/>
  <c r="I290" i="10"/>
  <c r="G290" i="10"/>
  <c r="E290" i="10"/>
  <c r="AQ289" i="10"/>
  <c r="AO289" i="10"/>
  <c r="AM289" i="10"/>
  <c r="AK289" i="10"/>
  <c r="AI289" i="10"/>
  <c r="AG289" i="10"/>
  <c r="AE289" i="10"/>
  <c r="AC289" i="10"/>
  <c r="AA289" i="10"/>
  <c r="Y289" i="10"/>
  <c r="W289" i="10"/>
  <c r="U289" i="10"/>
  <c r="S289" i="10"/>
  <c r="Q289" i="10"/>
  <c r="O289" i="10"/>
  <c r="M289" i="10"/>
  <c r="K289" i="10"/>
  <c r="I289" i="10"/>
  <c r="G289" i="10"/>
  <c r="E289" i="10"/>
  <c r="AQ288" i="10"/>
  <c r="AO288" i="10"/>
  <c r="AM288" i="10"/>
  <c r="AK288" i="10"/>
  <c r="AI288" i="10"/>
  <c r="AG288" i="10"/>
  <c r="AE288" i="10"/>
  <c r="AC288" i="10"/>
  <c r="AA288" i="10"/>
  <c r="Y288" i="10"/>
  <c r="W288" i="10"/>
  <c r="U288" i="10"/>
  <c r="S288" i="10"/>
  <c r="Q288" i="10"/>
  <c r="O288" i="10"/>
  <c r="M288" i="10"/>
  <c r="K288" i="10"/>
  <c r="I288" i="10"/>
  <c r="G288" i="10"/>
  <c r="E288" i="10"/>
  <c r="AQ287" i="10"/>
  <c r="AO287" i="10"/>
  <c r="AM287" i="10"/>
  <c r="AK287" i="10"/>
  <c r="AI287" i="10"/>
  <c r="AG287" i="10"/>
  <c r="AE287" i="10"/>
  <c r="AC287" i="10"/>
  <c r="AA287" i="10"/>
  <c r="Y287" i="10"/>
  <c r="W287" i="10"/>
  <c r="U287" i="10"/>
  <c r="S287" i="10"/>
  <c r="Q287" i="10"/>
  <c r="O287" i="10"/>
  <c r="M287" i="10"/>
  <c r="K287" i="10"/>
  <c r="I287" i="10"/>
  <c r="G287" i="10"/>
  <c r="E287" i="10"/>
  <c r="AQ286" i="10"/>
  <c r="AO286" i="10"/>
  <c r="AM286" i="10"/>
  <c r="AK286" i="10"/>
  <c r="AI286" i="10"/>
  <c r="AG286" i="10"/>
  <c r="AE286" i="10"/>
  <c r="AC286" i="10"/>
  <c r="AA286" i="10"/>
  <c r="Y286" i="10"/>
  <c r="W286" i="10"/>
  <c r="U286" i="10"/>
  <c r="S286" i="10"/>
  <c r="Q286" i="10"/>
  <c r="O286" i="10"/>
  <c r="M286" i="10"/>
  <c r="K286" i="10"/>
  <c r="I286" i="10"/>
  <c r="G286" i="10"/>
  <c r="E286" i="10"/>
  <c r="AQ285" i="10"/>
  <c r="AO285" i="10"/>
  <c r="AM285" i="10"/>
  <c r="AK285" i="10"/>
  <c r="AI285" i="10"/>
  <c r="AG285" i="10"/>
  <c r="AE285" i="10"/>
  <c r="AC285" i="10"/>
  <c r="AA285" i="10"/>
  <c r="Y285" i="10"/>
  <c r="W285" i="10"/>
  <c r="U285" i="10"/>
  <c r="S285" i="10"/>
  <c r="Q285" i="10"/>
  <c r="O285" i="10"/>
  <c r="M285" i="10"/>
  <c r="K285" i="10"/>
  <c r="I285" i="10"/>
  <c r="G285" i="10"/>
  <c r="E285" i="10"/>
  <c r="AQ284" i="10"/>
  <c r="AO284" i="10"/>
  <c r="AM284" i="10"/>
  <c r="AK284" i="10"/>
  <c r="AI284" i="10"/>
  <c r="AG284" i="10"/>
  <c r="AE284" i="10"/>
  <c r="AC284" i="10"/>
  <c r="AA284" i="10"/>
  <c r="Y284" i="10"/>
  <c r="W284" i="10"/>
  <c r="U284" i="10"/>
  <c r="S284" i="10"/>
  <c r="Q284" i="10"/>
  <c r="O284" i="10"/>
  <c r="M284" i="10"/>
  <c r="K284" i="10"/>
  <c r="I284" i="10"/>
  <c r="G284" i="10"/>
  <c r="E284" i="10"/>
  <c r="AQ283" i="10"/>
  <c r="AO283" i="10"/>
  <c r="AM283" i="10"/>
  <c r="AK283" i="10"/>
  <c r="AI283" i="10"/>
  <c r="AG283" i="10"/>
  <c r="AE283" i="10"/>
  <c r="AC283" i="10"/>
  <c r="AA283" i="10"/>
  <c r="Y283" i="10"/>
  <c r="W283" i="10"/>
  <c r="U283" i="10"/>
  <c r="S283" i="10"/>
  <c r="Q283" i="10"/>
  <c r="O283" i="10"/>
  <c r="M283" i="10"/>
  <c r="K283" i="10"/>
  <c r="I283" i="10"/>
  <c r="G283" i="10"/>
  <c r="E283" i="10"/>
  <c r="AQ282" i="10"/>
  <c r="AO282" i="10"/>
  <c r="AM282" i="10"/>
  <c r="AK282" i="10"/>
  <c r="AI282" i="10"/>
  <c r="AG282" i="10"/>
  <c r="AE282" i="10"/>
  <c r="AC282" i="10"/>
  <c r="AA282" i="10"/>
  <c r="Y282" i="10"/>
  <c r="W282" i="10"/>
  <c r="U282" i="10"/>
  <c r="S282" i="10"/>
  <c r="Q282" i="10"/>
  <c r="O282" i="10"/>
  <c r="M282" i="10"/>
  <c r="K282" i="10"/>
  <c r="I282" i="10"/>
  <c r="G282" i="10"/>
  <c r="E282" i="10"/>
  <c r="AQ281" i="10"/>
  <c r="AO281" i="10"/>
  <c r="AM281" i="10"/>
  <c r="AK281" i="10"/>
  <c r="AI281" i="10"/>
  <c r="AG281" i="10"/>
  <c r="AE281" i="10"/>
  <c r="AC281" i="10"/>
  <c r="AA281" i="10"/>
  <c r="Y281" i="10"/>
  <c r="W281" i="10"/>
  <c r="U281" i="10"/>
  <c r="S281" i="10"/>
  <c r="Q281" i="10"/>
  <c r="O281" i="10"/>
  <c r="M281" i="10"/>
  <c r="K281" i="10"/>
  <c r="I281" i="10"/>
  <c r="G281" i="10"/>
  <c r="E281" i="10"/>
  <c r="AQ280" i="10"/>
  <c r="AO280" i="10"/>
  <c r="AM280" i="10"/>
  <c r="AK280" i="10"/>
  <c r="AI280" i="10"/>
  <c r="AG280" i="10"/>
  <c r="AE280" i="10"/>
  <c r="AC280" i="10"/>
  <c r="AA280" i="10"/>
  <c r="Y280" i="10"/>
  <c r="W280" i="10"/>
  <c r="U280" i="10"/>
  <c r="S280" i="10"/>
  <c r="Q280" i="10"/>
  <c r="O280" i="10"/>
  <c r="M280" i="10"/>
  <c r="K280" i="10"/>
  <c r="I280" i="10"/>
  <c r="G280" i="10"/>
  <c r="E280" i="10"/>
  <c r="AQ279" i="10"/>
  <c r="AO279" i="10"/>
  <c r="AM279" i="10"/>
  <c r="AK279" i="10"/>
  <c r="AI279" i="10"/>
  <c r="AG279" i="10"/>
  <c r="AE279" i="10"/>
  <c r="AC279" i="10"/>
  <c r="AA279" i="10"/>
  <c r="Y279" i="10"/>
  <c r="W279" i="10"/>
  <c r="U279" i="10"/>
  <c r="S279" i="10"/>
  <c r="Q279" i="10"/>
  <c r="O279" i="10"/>
  <c r="M279" i="10"/>
  <c r="K279" i="10"/>
  <c r="I279" i="10"/>
  <c r="G279" i="10"/>
  <c r="E279" i="10"/>
  <c r="AQ278" i="10"/>
  <c r="AO278" i="10"/>
  <c r="AM278" i="10"/>
  <c r="AK278" i="10"/>
  <c r="AI278" i="10"/>
  <c r="AG278" i="10"/>
  <c r="AE278" i="10"/>
  <c r="AC278" i="10"/>
  <c r="AA278" i="10"/>
  <c r="Y278" i="10"/>
  <c r="W278" i="10"/>
  <c r="U278" i="10"/>
  <c r="S278" i="10"/>
  <c r="Q278" i="10"/>
  <c r="O278" i="10"/>
  <c r="M278" i="10"/>
  <c r="K278" i="10"/>
  <c r="I278" i="10"/>
  <c r="G278" i="10"/>
  <c r="E278" i="10"/>
  <c r="AQ277" i="10"/>
  <c r="AO277" i="10"/>
  <c r="AM277" i="10"/>
  <c r="AK277" i="10"/>
  <c r="AI277" i="10"/>
  <c r="AG277" i="10"/>
  <c r="AE277" i="10"/>
  <c r="AC277" i="10"/>
  <c r="AA277" i="10"/>
  <c r="Y277" i="10"/>
  <c r="W277" i="10"/>
  <c r="U277" i="10"/>
  <c r="S277" i="10"/>
  <c r="Q277" i="10"/>
  <c r="O277" i="10"/>
  <c r="M277" i="10"/>
  <c r="K277" i="10"/>
  <c r="I277" i="10"/>
  <c r="G277" i="10"/>
  <c r="E277" i="10"/>
  <c r="AQ276" i="10"/>
  <c r="AO276" i="10"/>
  <c r="AM276" i="10"/>
  <c r="AK276" i="10"/>
  <c r="AI276" i="10"/>
  <c r="AG276" i="10"/>
  <c r="AE276" i="10"/>
  <c r="AC276" i="10"/>
  <c r="AA276" i="10"/>
  <c r="Y276" i="10"/>
  <c r="W276" i="10"/>
  <c r="U276" i="10"/>
  <c r="S276" i="10"/>
  <c r="Q276" i="10"/>
  <c r="O276" i="10"/>
  <c r="M276" i="10"/>
  <c r="K276" i="10"/>
  <c r="I276" i="10"/>
  <c r="G276" i="10"/>
  <c r="E276" i="10"/>
  <c r="AQ275" i="10"/>
  <c r="AO275" i="10"/>
  <c r="AM275" i="10"/>
  <c r="AK275" i="10"/>
  <c r="AI275" i="10"/>
  <c r="AG275" i="10"/>
  <c r="AE275" i="10"/>
  <c r="AC275" i="10"/>
  <c r="AA275" i="10"/>
  <c r="Y275" i="10"/>
  <c r="W275" i="10"/>
  <c r="U275" i="10"/>
  <c r="S275" i="10"/>
  <c r="Q275" i="10"/>
  <c r="O275" i="10"/>
  <c r="M275" i="10"/>
  <c r="K275" i="10"/>
  <c r="I275" i="10"/>
  <c r="G275" i="10"/>
  <c r="E275" i="10"/>
  <c r="AQ274" i="10"/>
  <c r="AO274" i="10"/>
  <c r="AM274" i="10"/>
  <c r="AK274" i="10"/>
  <c r="AI274" i="10"/>
  <c r="AG274" i="10"/>
  <c r="AE274" i="10"/>
  <c r="AC274" i="10"/>
  <c r="AA274" i="10"/>
  <c r="Y274" i="10"/>
  <c r="W274" i="10"/>
  <c r="U274" i="10"/>
  <c r="S274" i="10"/>
  <c r="Q274" i="10"/>
  <c r="O274" i="10"/>
  <c r="M274" i="10"/>
  <c r="K274" i="10"/>
  <c r="I274" i="10"/>
  <c r="G274" i="10"/>
  <c r="E274" i="10"/>
  <c r="AQ273" i="10"/>
  <c r="AO273" i="10"/>
  <c r="AM273" i="10"/>
  <c r="AK273" i="10"/>
  <c r="AI273" i="10"/>
  <c r="AG273" i="10"/>
  <c r="AE273" i="10"/>
  <c r="AC273" i="10"/>
  <c r="AA273" i="10"/>
  <c r="Y273" i="10"/>
  <c r="W273" i="10"/>
  <c r="U273" i="10"/>
  <c r="S273" i="10"/>
  <c r="Q273" i="10"/>
  <c r="O273" i="10"/>
  <c r="M273" i="10"/>
  <c r="K273" i="10"/>
  <c r="I273" i="10"/>
  <c r="G273" i="10"/>
  <c r="E273" i="10"/>
  <c r="AQ272" i="10"/>
  <c r="AO272" i="10"/>
  <c r="AM272" i="10"/>
  <c r="AK272" i="10"/>
  <c r="AI272" i="10"/>
  <c r="AG272" i="10"/>
  <c r="AE272" i="10"/>
  <c r="AC272" i="10"/>
  <c r="AA272" i="10"/>
  <c r="Y272" i="10"/>
  <c r="W272" i="10"/>
  <c r="U272" i="10"/>
  <c r="S272" i="10"/>
  <c r="Q272" i="10"/>
  <c r="O272" i="10"/>
  <c r="M272" i="10"/>
  <c r="K272" i="10"/>
  <c r="I272" i="10"/>
  <c r="G272" i="10"/>
  <c r="E272" i="10"/>
  <c r="AQ271" i="10"/>
  <c r="AO271" i="10"/>
  <c r="AM271" i="10"/>
  <c r="AK271" i="10"/>
  <c r="AI271" i="10"/>
  <c r="AG271" i="10"/>
  <c r="AE271" i="10"/>
  <c r="AC271" i="10"/>
  <c r="AA271" i="10"/>
  <c r="Y271" i="10"/>
  <c r="W271" i="10"/>
  <c r="U271" i="10"/>
  <c r="S271" i="10"/>
  <c r="Q271" i="10"/>
  <c r="O271" i="10"/>
  <c r="M271" i="10"/>
  <c r="K271" i="10"/>
  <c r="I271" i="10"/>
  <c r="G271" i="10"/>
  <c r="E271" i="10"/>
  <c r="AQ270" i="10"/>
  <c r="AO270" i="10"/>
  <c r="AM270" i="10"/>
  <c r="AK270" i="10"/>
  <c r="AI270" i="10"/>
  <c r="AG270" i="10"/>
  <c r="AE270" i="10"/>
  <c r="AC270" i="10"/>
  <c r="AA270" i="10"/>
  <c r="Y270" i="10"/>
  <c r="W270" i="10"/>
  <c r="U270" i="10"/>
  <c r="S270" i="10"/>
  <c r="Q270" i="10"/>
  <c r="O270" i="10"/>
  <c r="M270" i="10"/>
  <c r="K270" i="10"/>
  <c r="I270" i="10"/>
  <c r="G270" i="10"/>
  <c r="E270" i="10"/>
  <c r="AQ269" i="10"/>
  <c r="AO269" i="10"/>
  <c r="AM269" i="10"/>
  <c r="AK269" i="10"/>
  <c r="AI269" i="10"/>
  <c r="AG269" i="10"/>
  <c r="AE269" i="10"/>
  <c r="AC269" i="10"/>
  <c r="AA269" i="10"/>
  <c r="Y269" i="10"/>
  <c r="W269" i="10"/>
  <c r="U269" i="10"/>
  <c r="S269" i="10"/>
  <c r="Q269" i="10"/>
  <c r="O269" i="10"/>
  <c r="M269" i="10"/>
  <c r="K269" i="10"/>
  <c r="I269" i="10"/>
  <c r="G269" i="10"/>
  <c r="E269" i="10"/>
  <c r="AQ268" i="10"/>
  <c r="AO268" i="10"/>
  <c r="AM268" i="10"/>
  <c r="AK268" i="10"/>
  <c r="AI268" i="10"/>
  <c r="AG268" i="10"/>
  <c r="AE268" i="10"/>
  <c r="AC268" i="10"/>
  <c r="AA268" i="10"/>
  <c r="Y268" i="10"/>
  <c r="W268" i="10"/>
  <c r="U268" i="10"/>
  <c r="S268" i="10"/>
  <c r="Q268" i="10"/>
  <c r="O268" i="10"/>
  <c r="M268" i="10"/>
  <c r="K268" i="10"/>
  <c r="I268" i="10"/>
  <c r="G268" i="10"/>
  <c r="E268" i="10"/>
  <c r="AQ267" i="10"/>
  <c r="AO267" i="10"/>
  <c r="AM267" i="10"/>
  <c r="AK267" i="10"/>
  <c r="AI267" i="10"/>
  <c r="AG267" i="10"/>
  <c r="AE267" i="10"/>
  <c r="AC267" i="10"/>
  <c r="AA267" i="10"/>
  <c r="Y267" i="10"/>
  <c r="W267" i="10"/>
  <c r="U267" i="10"/>
  <c r="S267" i="10"/>
  <c r="Q267" i="10"/>
  <c r="O267" i="10"/>
  <c r="M267" i="10"/>
  <c r="K267" i="10"/>
  <c r="I267" i="10"/>
  <c r="G267" i="10"/>
  <c r="E267" i="10"/>
  <c r="AQ266" i="10"/>
  <c r="AO266" i="10"/>
  <c r="AM266" i="10"/>
  <c r="AK266" i="10"/>
  <c r="AI266" i="10"/>
  <c r="AG266" i="10"/>
  <c r="AE266" i="10"/>
  <c r="AC266" i="10"/>
  <c r="AA266" i="10"/>
  <c r="Y266" i="10"/>
  <c r="W266" i="10"/>
  <c r="U266" i="10"/>
  <c r="S266" i="10"/>
  <c r="Q266" i="10"/>
  <c r="O266" i="10"/>
  <c r="M266" i="10"/>
  <c r="K266" i="10"/>
  <c r="I266" i="10"/>
  <c r="G266" i="10"/>
  <c r="E266" i="10"/>
  <c r="AQ265" i="10"/>
  <c r="AO265" i="10"/>
  <c r="AM265" i="10"/>
  <c r="AK265" i="10"/>
  <c r="AI265" i="10"/>
  <c r="AG265" i="10"/>
  <c r="AE265" i="10"/>
  <c r="AC265" i="10"/>
  <c r="AA265" i="10"/>
  <c r="Y265" i="10"/>
  <c r="W265" i="10"/>
  <c r="U265" i="10"/>
  <c r="S265" i="10"/>
  <c r="Q265" i="10"/>
  <c r="O265" i="10"/>
  <c r="M265" i="10"/>
  <c r="K265" i="10"/>
  <c r="I265" i="10"/>
  <c r="G265" i="10"/>
  <c r="E265" i="10"/>
  <c r="AQ264" i="10"/>
  <c r="AO264" i="10"/>
  <c r="AM264" i="10"/>
  <c r="AK264" i="10"/>
  <c r="AI264" i="10"/>
  <c r="AG264" i="10"/>
  <c r="AE264" i="10"/>
  <c r="AC264" i="10"/>
  <c r="AA264" i="10"/>
  <c r="Y264" i="10"/>
  <c r="W264" i="10"/>
  <c r="U264" i="10"/>
  <c r="S264" i="10"/>
  <c r="Q264" i="10"/>
  <c r="O264" i="10"/>
  <c r="M264" i="10"/>
  <c r="K264" i="10"/>
  <c r="I264" i="10"/>
  <c r="G264" i="10"/>
  <c r="E264" i="10"/>
  <c r="AQ263" i="10"/>
  <c r="AO263" i="10"/>
  <c r="AM263" i="10"/>
  <c r="AK263" i="10"/>
  <c r="AI263" i="10"/>
  <c r="AG263" i="10"/>
  <c r="AE263" i="10"/>
  <c r="AC263" i="10"/>
  <c r="AA263" i="10"/>
  <c r="Y263" i="10"/>
  <c r="W263" i="10"/>
  <c r="U263" i="10"/>
  <c r="S263" i="10"/>
  <c r="Q263" i="10"/>
  <c r="O263" i="10"/>
  <c r="M263" i="10"/>
  <c r="K263" i="10"/>
  <c r="I263" i="10"/>
  <c r="G263" i="10"/>
  <c r="E263" i="10"/>
  <c r="AQ262" i="10"/>
  <c r="AO262" i="10"/>
  <c r="AM262" i="10"/>
  <c r="AK262" i="10"/>
  <c r="AI262" i="10"/>
  <c r="AG262" i="10"/>
  <c r="AE262" i="10"/>
  <c r="AC262" i="10"/>
  <c r="AA262" i="10"/>
  <c r="Y262" i="10"/>
  <c r="W262" i="10"/>
  <c r="U262" i="10"/>
  <c r="S262" i="10"/>
  <c r="Q262" i="10"/>
  <c r="O262" i="10"/>
  <c r="M262" i="10"/>
  <c r="K262" i="10"/>
  <c r="I262" i="10"/>
  <c r="G262" i="10"/>
  <c r="E262" i="10"/>
  <c r="AQ261" i="10"/>
  <c r="AO261" i="10"/>
  <c r="AM261" i="10"/>
  <c r="AK261" i="10"/>
  <c r="AI261" i="10"/>
  <c r="AG261" i="10"/>
  <c r="AE261" i="10"/>
  <c r="AC261" i="10"/>
  <c r="AA261" i="10"/>
  <c r="Y261" i="10"/>
  <c r="W261" i="10"/>
  <c r="U261" i="10"/>
  <c r="S261" i="10"/>
  <c r="Q261" i="10"/>
  <c r="O261" i="10"/>
  <c r="M261" i="10"/>
  <c r="K261" i="10"/>
  <c r="I261" i="10"/>
  <c r="G261" i="10"/>
  <c r="E261" i="10"/>
  <c r="AQ260" i="10"/>
  <c r="AO260" i="10"/>
  <c r="AM260" i="10"/>
  <c r="AK260" i="10"/>
  <c r="AI260" i="10"/>
  <c r="AG260" i="10"/>
  <c r="AE260" i="10"/>
  <c r="AC260" i="10"/>
  <c r="AA260" i="10"/>
  <c r="Y260" i="10"/>
  <c r="W260" i="10"/>
  <c r="U260" i="10"/>
  <c r="S260" i="10"/>
  <c r="Q260" i="10"/>
  <c r="O260" i="10"/>
  <c r="M260" i="10"/>
  <c r="K260" i="10"/>
  <c r="I260" i="10"/>
  <c r="G260" i="10"/>
  <c r="E260" i="10"/>
  <c r="AQ259" i="10"/>
  <c r="AO259" i="10"/>
  <c r="AM259" i="10"/>
  <c r="AK259" i="10"/>
  <c r="AI259" i="10"/>
  <c r="AG259" i="10"/>
  <c r="AE259" i="10"/>
  <c r="AC259" i="10"/>
  <c r="AA259" i="10"/>
  <c r="Y259" i="10"/>
  <c r="W259" i="10"/>
  <c r="U259" i="10"/>
  <c r="S259" i="10"/>
  <c r="Q259" i="10"/>
  <c r="O259" i="10"/>
  <c r="M259" i="10"/>
  <c r="K259" i="10"/>
  <c r="I259" i="10"/>
  <c r="G259" i="10"/>
  <c r="E259" i="10"/>
  <c r="AQ258" i="10"/>
  <c r="AO258" i="10"/>
  <c r="AM258" i="10"/>
  <c r="AK258" i="10"/>
  <c r="AI258" i="10"/>
  <c r="AG258" i="10"/>
  <c r="AE258" i="10"/>
  <c r="AC258" i="10"/>
  <c r="AA258" i="10"/>
  <c r="Y258" i="10"/>
  <c r="W258" i="10"/>
  <c r="U258" i="10"/>
  <c r="S258" i="10"/>
  <c r="Q258" i="10"/>
  <c r="O258" i="10"/>
  <c r="M258" i="10"/>
  <c r="K258" i="10"/>
  <c r="I258" i="10"/>
  <c r="G258" i="10"/>
  <c r="E258" i="10"/>
  <c r="AQ257" i="10"/>
  <c r="AO257" i="10"/>
  <c r="AM257" i="10"/>
  <c r="AK257" i="10"/>
  <c r="AI257" i="10"/>
  <c r="AG257" i="10"/>
  <c r="AE257" i="10"/>
  <c r="AC257" i="10"/>
  <c r="AA257" i="10"/>
  <c r="Y257" i="10"/>
  <c r="W257" i="10"/>
  <c r="U257" i="10"/>
  <c r="S257" i="10"/>
  <c r="Q257" i="10"/>
  <c r="O257" i="10"/>
  <c r="M257" i="10"/>
  <c r="K257" i="10"/>
  <c r="I257" i="10"/>
  <c r="G257" i="10"/>
  <c r="E257" i="10"/>
  <c r="AQ256" i="10"/>
  <c r="AO256" i="10"/>
  <c r="AM256" i="10"/>
  <c r="AK256" i="10"/>
  <c r="AI256" i="10"/>
  <c r="AG256" i="10"/>
  <c r="AE256" i="10"/>
  <c r="AC256" i="10"/>
  <c r="AA256" i="10"/>
  <c r="Y256" i="10"/>
  <c r="W256" i="10"/>
  <c r="U256" i="10"/>
  <c r="S256" i="10"/>
  <c r="Q256" i="10"/>
  <c r="O256" i="10"/>
  <c r="M256" i="10"/>
  <c r="K256" i="10"/>
  <c r="I256" i="10"/>
  <c r="G256" i="10"/>
  <c r="E256" i="10"/>
  <c r="AQ255" i="10"/>
  <c r="AO255" i="10"/>
  <c r="AM255" i="10"/>
  <c r="AK255" i="10"/>
  <c r="AI255" i="10"/>
  <c r="AG255" i="10"/>
  <c r="AE255" i="10"/>
  <c r="AC255" i="10"/>
  <c r="AA255" i="10"/>
  <c r="Y255" i="10"/>
  <c r="W255" i="10"/>
  <c r="U255" i="10"/>
  <c r="S255" i="10"/>
  <c r="Q255" i="10"/>
  <c r="O255" i="10"/>
  <c r="M255" i="10"/>
  <c r="K255" i="10"/>
  <c r="I255" i="10"/>
  <c r="G255" i="10"/>
  <c r="E255" i="10"/>
  <c r="AQ254" i="10"/>
  <c r="AO254" i="10"/>
  <c r="AM254" i="10"/>
  <c r="AK254" i="10"/>
  <c r="AI254" i="10"/>
  <c r="AG254" i="10"/>
  <c r="AE254" i="10"/>
  <c r="AC254" i="10"/>
  <c r="AA254" i="10"/>
  <c r="Y254" i="10"/>
  <c r="W254" i="10"/>
  <c r="U254" i="10"/>
  <c r="S254" i="10"/>
  <c r="Q254" i="10"/>
  <c r="O254" i="10"/>
  <c r="M254" i="10"/>
  <c r="K254" i="10"/>
  <c r="I254" i="10"/>
  <c r="G254" i="10"/>
  <c r="E254" i="10"/>
  <c r="AQ253" i="10"/>
  <c r="AO253" i="10"/>
  <c r="AM253" i="10"/>
  <c r="AK253" i="10"/>
  <c r="AI253" i="10"/>
  <c r="AG253" i="10"/>
  <c r="AE253" i="10"/>
  <c r="AC253" i="10"/>
  <c r="AA253" i="10"/>
  <c r="Y253" i="10"/>
  <c r="W253" i="10"/>
  <c r="U253" i="10"/>
  <c r="S253" i="10"/>
  <c r="Q253" i="10"/>
  <c r="O253" i="10"/>
  <c r="M253" i="10"/>
  <c r="K253" i="10"/>
  <c r="I253" i="10"/>
  <c r="G253" i="10"/>
  <c r="E253" i="10"/>
  <c r="AQ252" i="10"/>
  <c r="AO252" i="10"/>
  <c r="AM252" i="10"/>
  <c r="AK252" i="10"/>
  <c r="AI252" i="10"/>
  <c r="AG252" i="10"/>
  <c r="AE252" i="10"/>
  <c r="AC252" i="10"/>
  <c r="AA252" i="10"/>
  <c r="Y252" i="10"/>
  <c r="W252" i="10"/>
  <c r="U252" i="10"/>
  <c r="S252" i="10"/>
  <c r="Q252" i="10"/>
  <c r="O252" i="10"/>
  <c r="M252" i="10"/>
  <c r="K252" i="10"/>
  <c r="I252" i="10"/>
  <c r="G252" i="10"/>
  <c r="E252" i="10"/>
  <c r="AQ251" i="10"/>
  <c r="AO251" i="10"/>
  <c r="AM251" i="10"/>
  <c r="AK251" i="10"/>
  <c r="AI251" i="10"/>
  <c r="AG251" i="10"/>
  <c r="AE251" i="10"/>
  <c r="AC251" i="10"/>
  <c r="AA251" i="10"/>
  <c r="Y251" i="10"/>
  <c r="W251" i="10"/>
  <c r="U251" i="10"/>
  <c r="S251" i="10"/>
  <c r="Q251" i="10"/>
  <c r="O251" i="10"/>
  <c r="M251" i="10"/>
  <c r="K251" i="10"/>
  <c r="I251" i="10"/>
  <c r="G251" i="10"/>
  <c r="E251" i="10"/>
  <c r="AQ250" i="10"/>
  <c r="AO250" i="10"/>
  <c r="AM250" i="10"/>
  <c r="AK250" i="10"/>
  <c r="AI250" i="10"/>
  <c r="AG250" i="10"/>
  <c r="AE250" i="10"/>
  <c r="AC250" i="10"/>
  <c r="AA250" i="10"/>
  <c r="Y250" i="10"/>
  <c r="W250" i="10"/>
  <c r="U250" i="10"/>
  <c r="S250" i="10"/>
  <c r="Q250" i="10"/>
  <c r="O250" i="10"/>
  <c r="M250" i="10"/>
  <c r="K250" i="10"/>
  <c r="I250" i="10"/>
  <c r="G250" i="10"/>
  <c r="E250" i="10"/>
  <c r="AQ249" i="10"/>
  <c r="AO249" i="10"/>
  <c r="AM249" i="10"/>
  <c r="AK249" i="10"/>
  <c r="AI249" i="10"/>
  <c r="AG249" i="10"/>
  <c r="AE249" i="10"/>
  <c r="AC249" i="10"/>
  <c r="AA249" i="10"/>
  <c r="Y249" i="10"/>
  <c r="W249" i="10"/>
  <c r="U249" i="10"/>
  <c r="S249" i="10"/>
  <c r="Q249" i="10"/>
  <c r="O249" i="10"/>
  <c r="M249" i="10"/>
  <c r="K249" i="10"/>
  <c r="I249" i="10"/>
  <c r="G249" i="10"/>
  <c r="E249" i="10"/>
  <c r="AQ248" i="10"/>
  <c r="AO248" i="10"/>
  <c r="AM248" i="10"/>
  <c r="AK248" i="10"/>
  <c r="AI248" i="10"/>
  <c r="AG248" i="10"/>
  <c r="AE248" i="10"/>
  <c r="AC248" i="10"/>
  <c r="AA248" i="10"/>
  <c r="Y248" i="10"/>
  <c r="W248" i="10"/>
  <c r="U248" i="10"/>
  <c r="S248" i="10"/>
  <c r="Q248" i="10"/>
  <c r="O248" i="10"/>
  <c r="M248" i="10"/>
  <c r="K248" i="10"/>
  <c r="I248" i="10"/>
  <c r="G248" i="10"/>
  <c r="E248" i="10"/>
  <c r="AQ247" i="10"/>
  <c r="AO247" i="10"/>
  <c r="AM247" i="10"/>
  <c r="AK247" i="10"/>
  <c r="AI247" i="10"/>
  <c r="AG247" i="10"/>
  <c r="AE247" i="10"/>
  <c r="AC247" i="10"/>
  <c r="AA247" i="10"/>
  <c r="Y247" i="10"/>
  <c r="W247" i="10"/>
  <c r="U247" i="10"/>
  <c r="S247" i="10"/>
  <c r="Q247" i="10"/>
  <c r="O247" i="10"/>
  <c r="M247" i="10"/>
  <c r="K247" i="10"/>
  <c r="I247" i="10"/>
  <c r="G247" i="10"/>
  <c r="E247" i="10"/>
  <c r="AQ246" i="10"/>
  <c r="AO246" i="10"/>
  <c r="AM246" i="10"/>
  <c r="AK246" i="10"/>
  <c r="AI246" i="10"/>
  <c r="AG246" i="10"/>
  <c r="AE246" i="10"/>
  <c r="AC246" i="10"/>
  <c r="AA246" i="10"/>
  <c r="Y246" i="10"/>
  <c r="W246" i="10"/>
  <c r="U246" i="10"/>
  <c r="S246" i="10"/>
  <c r="Q246" i="10"/>
  <c r="O246" i="10"/>
  <c r="M246" i="10"/>
  <c r="K246" i="10"/>
  <c r="I246" i="10"/>
  <c r="G246" i="10"/>
  <c r="E246" i="10"/>
  <c r="AQ245" i="10"/>
  <c r="AO245" i="10"/>
  <c r="AM245" i="10"/>
  <c r="AK245" i="10"/>
  <c r="AI245" i="10"/>
  <c r="AG245" i="10"/>
  <c r="AE245" i="10"/>
  <c r="AC245" i="10"/>
  <c r="AA245" i="10"/>
  <c r="Y245" i="10"/>
  <c r="W245" i="10"/>
  <c r="U245" i="10"/>
  <c r="S245" i="10"/>
  <c r="Q245" i="10"/>
  <c r="O245" i="10"/>
  <c r="M245" i="10"/>
  <c r="K245" i="10"/>
  <c r="I245" i="10"/>
  <c r="G245" i="10"/>
  <c r="E245" i="10"/>
  <c r="AQ244" i="10"/>
  <c r="AO244" i="10"/>
  <c r="AM244" i="10"/>
  <c r="AK244" i="10"/>
  <c r="AI244" i="10"/>
  <c r="AG244" i="10"/>
  <c r="AE244" i="10"/>
  <c r="AC244" i="10"/>
  <c r="AA244" i="10"/>
  <c r="Y244" i="10"/>
  <c r="W244" i="10"/>
  <c r="U244" i="10"/>
  <c r="S244" i="10"/>
  <c r="Q244" i="10"/>
  <c r="O244" i="10"/>
  <c r="M244" i="10"/>
  <c r="K244" i="10"/>
  <c r="I244" i="10"/>
  <c r="G244" i="10"/>
  <c r="E244" i="10"/>
  <c r="AQ243" i="10"/>
  <c r="AO243" i="10"/>
  <c r="AM243" i="10"/>
  <c r="AK243" i="10"/>
  <c r="AI243" i="10"/>
  <c r="AG243" i="10"/>
  <c r="AE243" i="10"/>
  <c r="AC243" i="10"/>
  <c r="AA243" i="10"/>
  <c r="Y243" i="10"/>
  <c r="W243" i="10"/>
  <c r="U243" i="10"/>
  <c r="S243" i="10"/>
  <c r="Q243" i="10"/>
  <c r="O243" i="10"/>
  <c r="M243" i="10"/>
  <c r="K243" i="10"/>
  <c r="I243" i="10"/>
  <c r="G243" i="10"/>
  <c r="E243" i="10"/>
  <c r="AQ242" i="10"/>
  <c r="AO242" i="10"/>
  <c r="AM242" i="10"/>
  <c r="AK242" i="10"/>
  <c r="AI242" i="10"/>
  <c r="AG242" i="10"/>
  <c r="AE242" i="10"/>
  <c r="AC242" i="10"/>
  <c r="AA242" i="10"/>
  <c r="Y242" i="10"/>
  <c r="W242" i="10"/>
  <c r="U242" i="10"/>
  <c r="S242" i="10"/>
  <c r="Q242" i="10"/>
  <c r="O242" i="10"/>
  <c r="M242" i="10"/>
  <c r="K242" i="10"/>
  <c r="I242" i="10"/>
  <c r="G242" i="10"/>
  <c r="E242" i="10"/>
  <c r="AQ241" i="10"/>
  <c r="AO241" i="10"/>
  <c r="AM241" i="10"/>
  <c r="AK241" i="10"/>
  <c r="AI241" i="10"/>
  <c r="AG241" i="10"/>
  <c r="AE241" i="10"/>
  <c r="AC241" i="10"/>
  <c r="AA241" i="10"/>
  <c r="Y241" i="10"/>
  <c r="W241" i="10"/>
  <c r="U241" i="10"/>
  <c r="S241" i="10"/>
  <c r="Q241" i="10"/>
  <c r="O241" i="10"/>
  <c r="M241" i="10"/>
  <c r="K241" i="10"/>
  <c r="I241" i="10"/>
  <c r="G241" i="10"/>
  <c r="E241" i="10"/>
  <c r="AQ240" i="10"/>
  <c r="AO240" i="10"/>
  <c r="AM240" i="10"/>
  <c r="AK240" i="10"/>
  <c r="AI240" i="10"/>
  <c r="AG240" i="10"/>
  <c r="AE240" i="10"/>
  <c r="AC240" i="10"/>
  <c r="AA240" i="10"/>
  <c r="Y240" i="10"/>
  <c r="W240" i="10"/>
  <c r="U240" i="10"/>
  <c r="S240" i="10"/>
  <c r="Q240" i="10"/>
  <c r="O240" i="10"/>
  <c r="M240" i="10"/>
  <c r="K240" i="10"/>
  <c r="I240" i="10"/>
  <c r="G240" i="10"/>
  <c r="E240" i="10"/>
  <c r="AQ239" i="10"/>
  <c r="AO239" i="10"/>
  <c r="AM239" i="10"/>
  <c r="AK239" i="10"/>
  <c r="AI239" i="10"/>
  <c r="AG239" i="10"/>
  <c r="AE239" i="10"/>
  <c r="AC239" i="10"/>
  <c r="AA239" i="10"/>
  <c r="Y239" i="10"/>
  <c r="W239" i="10"/>
  <c r="U239" i="10"/>
  <c r="S239" i="10"/>
  <c r="Q239" i="10"/>
  <c r="O239" i="10"/>
  <c r="M239" i="10"/>
  <c r="K239" i="10"/>
  <c r="I239" i="10"/>
  <c r="G239" i="10"/>
  <c r="E239" i="10"/>
  <c r="AQ238" i="10"/>
  <c r="AO238" i="10"/>
  <c r="AM238" i="10"/>
  <c r="AK238" i="10"/>
  <c r="AI238" i="10"/>
  <c r="AG238" i="10"/>
  <c r="AE238" i="10"/>
  <c r="AC238" i="10"/>
  <c r="AA238" i="10"/>
  <c r="Y238" i="10"/>
  <c r="W238" i="10"/>
  <c r="U238" i="10"/>
  <c r="S238" i="10"/>
  <c r="Q238" i="10"/>
  <c r="O238" i="10"/>
  <c r="M238" i="10"/>
  <c r="K238" i="10"/>
  <c r="I238" i="10"/>
  <c r="G238" i="10"/>
  <c r="E238" i="10"/>
  <c r="AQ237" i="10"/>
  <c r="AO237" i="10"/>
  <c r="AM237" i="10"/>
  <c r="AK237" i="10"/>
  <c r="AI237" i="10"/>
  <c r="AG237" i="10"/>
  <c r="AE237" i="10"/>
  <c r="AC237" i="10"/>
  <c r="AA237" i="10"/>
  <c r="Y237" i="10"/>
  <c r="W237" i="10"/>
  <c r="U237" i="10"/>
  <c r="S237" i="10"/>
  <c r="Q237" i="10"/>
  <c r="O237" i="10"/>
  <c r="M237" i="10"/>
  <c r="K237" i="10"/>
  <c r="I237" i="10"/>
  <c r="G237" i="10"/>
  <c r="E237" i="10"/>
  <c r="AQ236" i="10"/>
  <c r="AO236" i="10"/>
  <c r="AM236" i="10"/>
  <c r="AK236" i="10"/>
  <c r="AI236" i="10"/>
  <c r="AG236" i="10"/>
  <c r="AE236" i="10"/>
  <c r="AC236" i="10"/>
  <c r="AA236" i="10"/>
  <c r="Y236" i="10"/>
  <c r="W236" i="10"/>
  <c r="U236" i="10"/>
  <c r="S236" i="10"/>
  <c r="Q236" i="10"/>
  <c r="O236" i="10"/>
  <c r="M236" i="10"/>
  <c r="K236" i="10"/>
  <c r="I236" i="10"/>
  <c r="G236" i="10"/>
  <c r="E236" i="10"/>
  <c r="AQ235" i="10"/>
  <c r="AO235" i="10"/>
  <c r="AM235" i="10"/>
  <c r="AK235" i="10"/>
  <c r="AI235" i="10"/>
  <c r="AG235" i="10"/>
  <c r="AE235" i="10"/>
  <c r="AC235" i="10"/>
  <c r="AA235" i="10"/>
  <c r="Y235" i="10"/>
  <c r="W235" i="10"/>
  <c r="U235" i="10"/>
  <c r="S235" i="10"/>
  <c r="Q235" i="10"/>
  <c r="O235" i="10"/>
  <c r="M235" i="10"/>
  <c r="K235" i="10"/>
  <c r="I235" i="10"/>
  <c r="G235" i="10"/>
  <c r="E235" i="10"/>
  <c r="AQ234" i="10"/>
  <c r="AO234" i="10"/>
  <c r="AM234" i="10"/>
  <c r="AK234" i="10"/>
  <c r="AI234" i="10"/>
  <c r="AG234" i="10"/>
  <c r="AE234" i="10"/>
  <c r="AC234" i="10"/>
  <c r="AA234" i="10"/>
  <c r="Y234" i="10"/>
  <c r="W234" i="10"/>
  <c r="U234" i="10"/>
  <c r="S234" i="10"/>
  <c r="Q234" i="10"/>
  <c r="O234" i="10"/>
  <c r="M234" i="10"/>
  <c r="K234" i="10"/>
  <c r="I234" i="10"/>
  <c r="G234" i="10"/>
  <c r="E234" i="10"/>
  <c r="AQ233" i="10"/>
  <c r="AO233" i="10"/>
  <c r="AM233" i="10"/>
  <c r="AK233" i="10"/>
  <c r="AI233" i="10"/>
  <c r="AG233" i="10"/>
  <c r="AE233" i="10"/>
  <c r="AC233" i="10"/>
  <c r="AA233" i="10"/>
  <c r="Y233" i="10"/>
  <c r="W233" i="10"/>
  <c r="U233" i="10"/>
  <c r="S233" i="10"/>
  <c r="Q233" i="10"/>
  <c r="O233" i="10"/>
  <c r="M233" i="10"/>
  <c r="K233" i="10"/>
  <c r="I233" i="10"/>
  <c r="G233" i="10"/>
  <c r="E233" i="10"/>
  <c r="AQ232" i="10"/>
  <c r="AO232" i="10"/>
  <c r="AM232" i="10"/>
  <c r="AK232" i="10"/>
  <c r="AI232" i="10"/>
  <c r="AG232" i="10"/>
  <c r="AE232" i="10"/>
  <c r="AC232" i="10"/>
  <c r="AA232" i="10"/>
  <c r="Y232" i="10"/>
  <c r="W232" i="10"/>
  <c r="U232" i="10"/>
  <c r="S232" i="10"/>
  <c r="Q232" i="10"/>
  <c r="O232" i="10"/>
  <c r="M232" i="10"/>
  <c r="K232" i="10"/>
  <c r="I232" i="10"/>
  <c r="G232" i="10"/>
  <c r="E232" i="10"/>
  <c r="AQ231" i="10"/>
  <c r="AO231" i="10"/>
  <c r="AM231" i="10"/>
  <c r="AK231" i="10"/>
  <c r="AI231" i="10"/>
  <c r="AG231" i="10"/>
  <c r="AE231" i="10"/>
  <c r="AC231" i="10"/>
  <c r="AA231" i="10"/>
  <c r="Y231" i="10"/>
  <c r="W231" i="10"/>
  <c r="U231" i="10"/>
  <c r="S231" i="10"/>
  <c r="Q231" i="10"/>
  <c r="O231" i="10"/>
  <c r="M231" i="10"/>
  <c r="K231" i="10"/>
  <c r="I231" i="10"/>
  <c r="G231" i="10"/>
  <c r="E231" i="10"/>
  <c r="AQ230" i="10"/>
  <c r="AO230" i="10"/>
  <c r="AM230" i="10"/>
  <c r="AK230" i="10"/>
  <c r="AI230" i="10"/>
  <c r="AG230" i="10"/>
  <c r="AE230" i="10"/>
  <c r="AC230" i="10"/>
  <c r="AA230" i="10"/>
  <c r="Y230" i="10"/>
  <c r="W230" i="10"/>
  <c r="U230" i="10"/>
  <c r="S230" i="10"/>
  <c r="Q230" i="10"/>
  <c r="O230" i="10"/>
  <c r="M230" i="10"/>
  <c r="K230" i="10"/>
  <c r="I230" i="10"/>
  <c r="G230" i="10"/>
  <c r="E230" i="10"/>
  <c r="AQ229" i="10"/>
  <c r="AO229" i="10"/>
  <c r="AM229" i="10"/>
  <c r="AK229" i="10"/>
  <c r="AI229" i="10"/>
  <c r="AG229" i="10"/>
  <c r="AE229" i="10"/>
  <c r="AC229" i="10"/>
  <c r="AA229" i="10"/>
  <c r="Y229" i="10"/>
  <c r="W229" i="10"/>
  <c r="U229" i="10"/>
  <c r="S229" i="10"/>
  <c r="Q229" i="10"/>
  <c r="O229" i="10"/>
  <c r="M229" i="10"/>
  <c r="K229" i="10"/>
  <c r="I229" i="10"/>
  <c r="G229" i="10"/>
  <c r="E229" i="10"/>
  <c r="AQ228" i="10"/>
  <c r="AO228" i="10"/>
  <c r="AM228" i="10"/>
  <c r="AK228" i="10"/>
  <c r="AI228" i="10"/>
  <c r="AG228" i="10"/>
  <c r="AE228" i="10"/>
  <c r="AC228" i="10"/>
  <c r="AA228" i="10"/>
  <c r="Y228" i="10"/>
  <c r="W228" i="10"/>
  <c r="U228" i="10"/>
  <c r="S228" i="10"/>
  <c r="Q228" i="10"/>
  <c r="O228" i="10"/>
  <c r="M228" i="10"/>
  <c r="K228" i="10"/>
  <c r="I228" i="10"/>
  <c r="G228" i="10"/>
  <c r="E228" i="10"/>
  <c r="AQ227" i="10"/>
  <c r="AO227" i="10"/>
  <c r="AM227" i="10"/>
  <c r="AK227" i="10"/>
  <c r="AI227" i="10"/>
  <c r="AG227" i="10"/>
  <c r="AE227" i="10"/>
  <c r="AC227" i="10"/>
  <c r="AA227" i="10"/>
  <c r="Y227" i="10"/>
  <c r="W227" i="10"/>
  <c r="U227" i="10"/>
  <c r="S227" i="10"/>
  <c r="Q227" i="10"/>
  <c r="O227" i="10"/>
  <c r="M227" i="10"/>
  <c r="K227" i="10"/>
  <c r="I227" i="10"/>
  <c r="G227" i="10"/>
  <c r="E227" i="10"/>
  <c r="AQ226" i="10"/>
  <c r="AO226" i="10"/>
  <c r="AM226" i="10"/>
  <c r="AK226" i="10"/>
  <c r="AI226" i="10"/>
  <c r="AG226" i="10"/>
  <c r="AE226" i="10"/>
  <c r="AC226" i="10"/>
  <c r="AA226" i="10"/>
  <c r="Y226" i="10"/>
  <c r="W226" i="10"/>
  <c r="U226" i="10"/>
  <c r="S226" i="10"/>
  <c r="Q226" i="10"/>
  <c r="O226" i="10"/>
  <c r="M226" i="10"/>
  <c r="K226" i="10"/>
  <c r="I226" i="10"/>
  <c r="G226" i="10"/>
  <c r="E226" i="10"/>
  <c r="AQ225" i="10"/>
  <c r="AO225" i="10"/>
  <c r="AM225" i="10"/>
  <c r="AK225" i="10"/>
  <c r="AI225" i="10"/>
  <c r="AG225" i="10"/>
  <c r="AE225" i="10"/>
  <c r="AC225" i="10"/>
  <c r="AA225" i="10"/>
  <c r="Y225" i="10"/>
  <c r="W225" i="10"/>
  <c r="U225" i="10"/>
  <c r="S225" i="10"/>
  <c r="Q225" i="10"/>
  <c r="O225" i="10"/>
  <c r="M225" i="10"/>
  <c r="K225" i="10"/>
  <c r="I225" i="10"/>
  <c r="G225" i="10"/>
  <c r="E225" i="10"/>
  <c r="AQ224" i="10"/>
  <c r="AO224" i="10"/>
  <c r="AM224" i="10"/>
  <c r="AK224" i="10"/>
  <c r="AI224" i="10"/>
  <c r="AG224" i="10"/>
  <c r="AE224" i="10"/>
  <c r="AC224" i="10"/>
  <c r="AA224" i="10"/>
  <c r="Y224" i="10"/>
  <c r="W224" i="10"/>
  <c r="U224" i="10"/>
  <c r="S224" i="10"/>
  <c r="Q224" i="10"/>
  <c r="O224" i="10"/>
  <c r="M224" i="10"/>
  <c r="K224" i="10"/>
  <c r="I224" i="10"/>
  <c r="G224" i="10"/>
  <c r="E224" i="10"/>
  <c r="AQ223" i="10"/>
  <c r="AO223" i="10"/>
  <c r="AM223" i="10"/>
  <c r="AK223" i="10"/>
  <c r="AI223" i="10"/>
  <c r="AG223" i="10"/>
  <c r="AE223" i="10"/>
  <c r="AC223" i="10"/>
  <c r="AA223" i="10"/>
  <c r="Y223" i="10"/>
  <c r="W223" i="10"/>
  <c r="U223" i="10"/>
  <c r="S223" i="10"/>
  <c r="Q223" i="10"/>
  <c r="O223" i="10"/>
  <c r="M223" i="10"/>
  <c r="K223" i="10"/>
  <c r="I223" i="10"/>
  <c r="G223" i="10"/>
  <c r="E223" i="10"/>
  <c r="AQ222" i="10"/>
  <c r="AO222" i="10"/>
  <c r="AM222" i="10"/>
  <c r="AK222" i="10"/>
  <c r="AI222" i="10"/>
  <c r="AG222" i="10"/>
  <c r="AE222" i="10"/>
  <c r="AC222" i="10"/>
  <c r="AA222" i="10"/>
  <c r="Y222" i="10"/>
  <c r="W222" i="10"/>
  <c r="U222" i="10"/>
  <c r="S222" i="10"/>
  <c r="Q222" i="10"/>
  <c r="O222" i="10"/>
  <c r="M222" i="10"/>
  <c r="K222" i="10"/>
  <c r="I222" i="10"/>
  <c r="G222" i="10"/>
  <c r="E222" i="10"/>
  <c r="AQ221" i="10"/>
  <c r="AO221" i="10"/>
  <c r="AM221" i="10"/>
  <c r="AK221" i="10"/>
  <c r="AI221" i="10"/>
  <c r="AG221" i="10"/>
  <c r="AE221" i="10"/>
  <c r="AC221" i="10"/>
  <c r="AA221" i="10"/>
  <c r="Y221" i="10"/>
  <c r="W221" i="10"/>
  <c r="U221" i="10"/>
  <c r="S221" i="10"/>
  <c r="Q221" i="10"/>
  <c r="O221" i="10"/>
  <c r="M221" i="10"/>
  <c r="K221" i="10"/>
  <c r="I221" i="10"/>
  <c r="G221" i="10"/>
  <c r="E221" i="10"/>
  <c r="AQ220" i="10"/>
  <c r="AO220" i="10"/>
  <c r="AM220" i="10"/>
  <c r="AK220" i="10"/>
  <c r="AI220" i="10"/>
  <c r="AG220" i="10"/>
  <c r="AE220" i="10"/>
  <c r="AC220" i="10"/>
  <c r="AA220" i="10"/>
  <c r="Y220" i="10"/>
  <c r="W220" i="10"/>
  <c r="U220" i="10"/>
  <c r="S220" i="10"/>
  <c r="Q220" i="10"/>
  <c r="O220" i="10"/>
  <c r="M220" i="10"/>
  <c r="K220" i="10"/>
  <c r="I220" i="10"/>
  <c r="G220" i="10"/>
  <c r="E220" i="10"/>
  <c r="AQ219" i="10"/>
  <c r="AO219" i="10"/>
  <c r="AM219" i="10"/>
  <c r="AK219" i="10"/>
  <c r="AI219" i="10"/>
  <c r="AG219" i="10"/>
  <c r="AE219" i="10"/>
  <c r="AC219" i="10"/>
  <c r="AA219" i="10"/>
  <c r="Y219" i="10"/>
  <c r="W219" i="10"/>
  <c r="U219" i="10"/>
  <c r="S219" i="10"/>
  <c r="Q219" i="10"/>
  <c r="O219" i="10"/>
  <c r="M219" i="10"/>
  <c r="K219" i="10"/>
  <c r="I219" i="10"/>
  <c r="G219" i="10"/>
  <c r="E219" i="10"/>
  <c r="AQ218" i="10"/>
  <c r="AO218" i="10"/>
  <c r="AM218" i="10"/>
  <c r="AK218" i="10"/>
  <c r="AI218" i="10"/>
  <c r="AG218" i="10"/>
  <c r="AE218" i="10"/>
  <c r="AC218" i="10"/>
  <c r="AA218" i="10"/>
  <c r="Y218" i="10"/>
  <c r="W218" i="10"/>
  <c r="U218" i="10"/>
  <c r="S218" i="10"/>
  <c r="Q218" i="10"/>
  <c r="O218" i="10"/>
  <c r="M218" i="10"/>
  <c r="K218" i="10"/>
  <c r="I218" i="10"/>
  <c r="G218" i="10"/>
  <c r="E218" i="10"/>
  <c r="AQ217" i="10"/>
  <c r="AO217" i="10"/>
  <c r="AM217" i="10"/>
  <c r="AK217" i="10"/>
  <c r="AI217" i="10"/>
  <c r="AG217" i="10"/>
  <c r="AE217" i="10"/>
  <c r="AC217" i="10"/>
  <c r="AA217" i="10"/>
  <c r="Y217" i="10"/>
  <c r="W217" i="10"/>
  <c r="U217" i="10"/>
  <c r="S217" i="10"/>
  <c r="Q217" i="10"/>
  <c r="O217" i="10"/>
  <c r="M217" i="10"/>
  <c r="K217" i="10"/>
  <c r="I217" i="10"/>
  <c r="G217" i="10"/>
  <c r="E217" i="10"/>
  <c r="AQ216" i="10"/>
  <c r="AO216" i="10"/>
  <c r="AM216" i="10"/>
  <c r="AK216" i="10"/>
  <c r="AI216" i="10"/>
  <c r="AG216" i="10"/>
  <c r="AE216" i="10"/>
  <c r="AC216" i="10"/>
  <c r="AA216" i="10"/>
  <c r="Y216" i="10"/>
  <c r="W216" i="10"/>
  <c r="U216" i="10"/>
  <c r="S216" i="10"/>
  <c r="Q216" i="10"/>
  <c r="O216" i="10"/>
  <c r="M216" i="10"/>
  <c r="K216" i="10"/>
  <c r="I216" i="10"/>
  <c r="G216" i="10"/>
  <c r="E216" i="10"/>
  <c r="AQ215" i="10"/>
  <c r="AO215" i="10"/>
  <c r="AM215" i="10"/>
  <c r="AK215" i="10"/>
  <c r="AI215" i="10"/>
  <c r="AG215" i="10"/>
  <c r="AE215" i="10"/>
  <c r="AC215" i="10"/>
  <c r="AA215" i="10"/>
  <c r="Y215" i="10"/>
  <c r="W215" i="10"/>
  <c r="U215" i="10"/>
  <c r="S215" i="10"/>
  <c r="Q215" i="10"/>
  <c r="O215" i="10"/>
  <c r="M215" i="10"/>
  <c r="K215" i="10"/>
  <c r="I215" i="10"/>
  <c r="G215" i="10"/>
  <c r="E215" i="10"/>
  <c r="AQ214" i="10"/>
  <c r="AO214" i="10"/>
  <c r="AM214" i="10"/>
  <c r="AK214" i="10"/>
  <c r="AI214" i="10"/>
  <c r="AG214" i="10"/>
  <c r="AE214" i="10"/>
  <c r="AC214" i="10"/>
  <c r="AA214" i="10"/>
  <c r="Y214" i="10"/>
  <c r="W214" i="10"/>
  <c r="U214" i="10"/>
  <c r="S214" i="10"/>
  <c r="Q214" i="10"/>
  <c r="O214" i="10"/>
  <c r="M214" i="10"/>
  <c r="K214" i="10"/>
  <c r="I214" i="10"/>
  <c r="G214" i="10"/>
  <c r="E214" i="10"/>
  <c r="AQ213" i="10"/>
  <c r="AO213" i="10"/>
  <c r="AM213" i="10"/>
  <c r="AK213" i="10"/>
  <c r="AI213" i="10"/>
  <c r="AG213" i="10"/>
  <c r="AE213" i="10"/>
  <c r="AC213" i="10"/>
  <c r="AA213" i="10"/>
  <c r="Y213" i="10"/>
  <c r="W213" i="10"/>
  <c r="U213" i="10"/>
  <c r="S213" i="10"/>
  <c r="Q213" i="10"/>
  <c r="O213" i="10"/>
  <c r="M213" i="10"/>
  <c r="K213" i="10"/>
  <c r="I213" i="10"/>
  <c r="G213" i="10"/>
  <c r="E213" i="10"/>
  <c r="AQ212" i="10"/>
  <c r="AO212" i="10"/>
  <c r="AM212" i="10"/>
  <c r="AK212" i="10"/>
  <c r="AI212" i="10"/>
  <c r="AG212" i="10"/>
  <c r="AE212" i="10"/>
  <c r="AC212" i="10"/>
  <c r="AA212" i="10"/>
  <c r="Y212" i="10"/>
  <c r="W212" i="10"/>
  <c r="U212" i="10"/>
  <c r="S212" i="10"/>
  <c r="Q212" i="10"/>
  <c r="O212" i="10"/>
  <c r="M212" i="10"/>
  <c r="K212" i="10"/>
  <c r="I212" i="10"/>
  <c r="G212" i="10"/>
  <c r="E212" i="10"/>
  <c r="AQ211" i="10"/>
  <c r="AO211" i="10"/>
  <c r="AM211" i="10"/>
  <c r="AK211" i="10"/>
  <c r="AI211" i="10"/>
  <c r="AG211" i="10"/>
  <c r="AE211" i="10"/>
  <c r="AC211" i="10"/>
  <c r="AA211" i="10"/>
  <c r="Y211" i="10"/>
  <c r="W211" i="10"/>
  <c r="U211" i="10"/>
  <c r="S211" i="10"/>
  <c r="Q211" i="10"/>
  <c r="O211" i="10"/>
  <c r="M211" i="10"/>
  <c r="K211" i="10"/>
  <c r="I211" i="10"/>
  <c r="G211" i="10"/>
  <c r="E211" i="10"/>
  <c r="AQ210" i="10"/>
  <c r="AO210" i="10"/>
  <c r="AM210" i="10"/>
  <c r="AK210" i="10"/>
  <c r="AI210" i="10"/>
  <c r="AG210" i="10"/>
  <c r="AE210" i="10"/>
  <c r="AC210" i="10"/>
  <c r="AA210" i="10"/>
  <c r="Y210" i="10"/>
  <c r="W210" i="10"/>
  <c r="U210" i="10"/>
  <c r="S210" i="10"/>
  <c r="Q210" i="10"/>
  <c r="O210" i="10"/>
  <c r="M210" i="10"/>
  <c r="K210" i="10"/>
  <c r="I210" i="10"/>
  <c r="G210" i="10"/>
  <c r="E210" i="10"/>
  <c r="AQ209" i="10"/>
  <c r="AO209" i="10"/>
  <c r="AM209" i="10"/>
  <c r="AK209" i="10"/>
  <c r="AI209" i="10"/>
  <c r="AG209" i="10"/>
  <c r="AE209" i="10"/>
  <c r="AC209" i="10"/>
  <c r="AA209" i="10"/>
  <c r="Y209" i="10"/>
  <c r="W209" i="10"/>
  <c r="U209" i="10"/>
  <c r="S209" i="10"/>
  <c r="Q209" i="10"/>
  <c r="O209" i="10"/>
  <c r="M209" i="10"/>
  <c r="K209" i="10"/>
  <c r="I209" i="10"/>
  <c r="G209" i="10"/>
  <c r="E209" i="10"/>
  <c r="AQ208" i="10"/>
  <c r="AO208" i="10"/>
  <c r="AM208" i="10"/>
  <c r="AK208" i="10"/>
  <c r="AI208" i="10"/>
  <c r="AG208" i="10"/>
  <c r="AE208" i="10"/>
  <c r="AC208" i="10"/>
  <c r="AA208" i="10"/>
  <c r="Y208" i="10"/>
  <c r="W208" i="10"/>
  <c r="U208" i="10"/>
  <c r="S208" i="10"/>
  <c r="Q208" i="10"/>
  <c r="O208" i="10"/>
  <c r="M208" i="10"/>
  <c r="K208" i="10"/>
  <c r="I208" i="10"/>
  <c r="G208" i="10"/>
  <c r="E208" i="10"/>
  <c r="AQ207" i="10"/>
  <c r="AO207" i="10"/>
  <c r="AM207" i="10"/>
  <c r="AK207" i="10"/>
  <c r="AI207" i="10"/>
  <c r="AG207" i="10"/>
  <c r="AE207" i="10"/>
  <c r="AC207" i="10"/>
  <c r="AA207" i="10"/>
  <c r="Y207" i="10"/>
  <c r="W207" i="10"/>
  <c r="U207" i="10"/>
  <c r="S207" i="10"/>
  <c r="Q207" i="10"/>
  <c r="O207" i="10"/>
  <c r="M207" i="10"/>
  <c r="K207" i="10"/>
  <c r="I207" i="10"/>
  <c r="G207" i="10"/>
  <c r="E207" i="10"/>
  <c r="AQ206" i="10"/>
  <c r="AO206" i="10"/>
  <c r="AM206" i="10"/>
  <c r="AK206" i="10"/>
  <c r="AI206" i="10"/>
  <c r="AG206" i="10"/>
  <c r="AE206" i="10"/>
  <c r="AC206" i="10"/>
  <c r="AA206" i="10"/>
  <c r="Y206" i="10"/>
  <c r="W206" i="10"/>
  <c r="U206" i="10"/>
  <c r="S206" i="10"/>
  <c r="Q206" i="10"/>
  <c r="O206" i="10"/>
  <c r="M206" i="10"/>
  <c r="K206" i="10"/>
  <c r="I206" i="10"/>
  <c r="G206" i="10"/>
  <c r="E206" i="10"/>
  <c r="AQ205" i="10"/>
  <c r="AO205" i="10"/>
  <c r="AM205" i="10"/>
  <c r="AK205" i="10"/>
  <c r="AI205" i="10"/>
  <c r="AG205" i="10"/>
  <c r="AE205" i="10"/>
  <c r="AC205" i="10"/>
  <c r="AA205" i="10"/>
  <c r="Y205" i="10"/>
  <c r="W205" i="10"/>
  <c r="U205" i="10"/>
  <c r="S205" i="10"/>
  <c r="Q205" i="10"/>
  <c r="O205" i="10"/>
  <c r="M205" i="10"/>
  <c r="K205" i="10"/>
  <c r="I205" i="10"/>
  <c r="G205" i="10"/>
  <c r="E205" i="10"/>
  <c r="AQ204" i="10"/>
  <c r="AO204" i="10"/>
  <c r="AM204" i="10"/>
  <c r="AK204" i="10"/>
  <c r="AI204" i="10"/>
  <c r="AG204" i="10"/>
  <c r="AE204" i="10"/>
  <c r="AC204" i="10"/>
  <c r="AA204" i="10"/>
  <c r="Y204" i="10"/>
  <c r="W204" i="10"/>
  <c r="U204" i="10"/>
  <c r="S204" i="10"/>
  <c r="Q204" i="10"/>
  <c r="O204" i="10"/>
  <c r="M204" i="10"/>
  <c r="K204" i="10"/>
  <c r="I204" i="10"/>
  <c r="G204" i="10"/>
  <c r="E204" i="10"/>
  <c r="AQ203" i="10"/>
  <c r="AO203" i="10"/>
  <c r="AM203" i="10"/>
  <c r="AK203" i="10"/>
  <c r="AI203" i="10"/>
  <c r="AG203" i="10"/>
  <c r="AE203" i="10"/>
  <c r="AC203" i="10"/>
  <c r="AA203" i="10"/>
  <c r="Y203" i="10"/>
  <c r="W203" i="10"/>
  <c r="U203" i="10"/>
  <c r="S203" i="10"/>
  <c r="Q203" i="10"/>
  <c r="O203" i="10"/>
  <c r="M203" i="10"/>
  <c r="K203" i="10"/>
  <c r="I203" i="10"/>
  <c r="G203" i="10"/>
  <c r="E203" i="10"/>
  <c r="AQ202" i="10"/>
  <c r="AO202" i="10"/>
  <c r="AM202" i="10"/>
  <c r="AK202" i="10"/>
  <c r="AI202" i="10"/>
  <c r="AG202" i="10"/>
  <c r="AE202" i="10"/>
  <c r="AC202" i="10"/>
  <c r="AA202" i="10"/>
  <c r="Y202" i="10"/>
  <c r="W202" i="10"/>
  <c r="U202" i="10"/>
  <c r="S202" i="10"/>
  <c r="Q202" i="10"/>
  <c r="O202" i="10"/>
  <c r="M202" i="10"/>
  <c r="K202" i="10"/>
  <c r="I202" i="10"/>
  <c r="G202" i="10"/>
  <c r="E202" i="10"/>
  <c r="AQ201" i="10"/>
  <c r="AO201" i="10"/>
  <c r="AM201" i="10"/>
  <c r="AK201" i="10"/>
  <c r="AI201" i="10"/>
  <c r="AG201" i="10"/>
  <c r="AE201" i="10"/>
  <c r="AC201" i="10"/>
  <c r="AA201" i="10"/>
  <c r="Y201" i="10"/>
  <c r="W201" i="10"/>
  <c r="U201" i="10"/>
  <c r="S201" i="10"/>
  <c r="Q201" i="10"/>
  <c r="O201" i="10"/>
  <c r="M201" i="10"/>
  <c r="K201" i="10"/>
  <c r="I201" i="10"/>
  <c r="G201" i="10"/>
  <c r="E201" i="10"/>
  <c r="AQ200" i="10"/>
  <c r="AO200" i="10"/>
  <c r="AM200" i="10"/>
  <c r="AK200" i="10"/>
  <c r="AI200" i="10"/>
  <c r="AG200" i="10"/>
  <c r="AE200" i="10"/>
  <c r="AC200" i="10"/>
  <c r="AA200" i="10"/>
  <c r="Y200" i="10"/>
  <c r="W200" i="10"/>
  <c r="U200" i="10"/>
  <c r="S200" i="10"/>
  <c r="Q200" i="10"/>
  <c r="O200" i="10"/>
  <c r="M200" i="10"/>
  <c r="K200" i="10"/>
  <c r="I200" i="10"/>
  <c r="G200" i="10"/>
  <c r="E200" i="10"/>
  <c r="AQ199" i="10"/>
  <c r="AO199" i="10"/>
  <c r="AM199" i="10"/>
  <c r="AK199" i="10"/>
  <c r="AI199" i="10"/>
  <c r="AG199" i="10"/>
  <c r="AE199" i="10"/>
  <c r="AC199" i="10"/>
  <c r="AA199" i="10"/>
  <c r="Y199" i="10"/>
  <c r="W199" i="10"/>
  <c r="U199" i="10"/>
  <c r="S199" i="10"/>
  <c r="Q199" i="10"/>
  <c r="O199" i="10"/>
  <c r="M199" i="10"/>
  <c r="K199" i="10"/>
  <c r="I199" i="10"/>
  <c r="G199" i="10"/>
  <c r="E199" i="10"/>
  <c r="AQ198" i="10"/>
  <c r="AO198" i="10"/>
  <c r="AM198" i="10"/>
  <c r="AK198" i="10"/>
  <c r="AI198" i="10"/>
  <c r="AG198" i="10"/>
  <c r="AE198" i="10"/>
  <c r="AC198" i="10"/>
  <c r="AA198" i="10"/>
  <c r="Y198" i="10"/>
  <c r="W198" i="10"/>
  <c r="U198" i="10"/>
  <c r="S198" i="10"/>
  <c r="Q198" i="10"/>
  <c r="O198" i="10"/>
  <c r="M198" i="10"/>
  <c r="K198" i="10"/>
  <c r="I198" i="10"/>
  <c r="G198" i="10"/>
  <c r="E198" i="10"/>
  <c r="AQ197" i="10"/>
  <c r="AO197" i="10"/>
  <c r="AM197" i="10"/>
  <c r="AK197" i="10"/>
  <c r="AI197" i="10"/>
  <c r="AG197" i="10"/>
  <c r="AE197" i="10"/>
  <c r="AC197" i="10"/>
  <c r="AA197" i="10"/>
  <c r="Y197" i="10"/>
  <c r="W197" i="10"/>
  <c r="U197" i="10"/>
  <c r="S197" i="10"/>
  <c r="Q197" i="10"/>
  <c r="O197" i="10"/>
  <c r="M197" i="10"/>
  <c r="K197" i="10"/>
  <c r="I197" i="10"/>
  <c r="G197" i="10"/>
  <c r="E197" i="10"/>
  <c r="AQ196" i="10"/>
  <c r="AO196" i="10"/>
  <c r="AM196" i="10"/>
  <c r="AK196" i="10"/>
  <c r="AI196" i="10"/>
  <c r="AG196" i="10"/>
  <c r="AE196" i="10"/>
  <c r="AC196" i="10"/>
  <c r="AA196" i="10"/>
  <c r="Y196" i="10"/>
  <c r="W196" i="10"/>
  <c r="U196" i="10"/>
  <c r="S196" i="10"/>
  <c r="Q196" i="10"/>
  <c r="O196" i="10"/>
  <c r="M196" i="10"/>
  <c r="K196" i="10"/>
  <c r="I196" i="10"/>
  <c r="G196" i="10"/>
  <c r="E196" i="10"/>
  <c r="AQ195" i="10"/>
  <c r="AO195" i="10"/>
  <c r="AM195" i="10"/>
  <c r="AK195" i="10"/>
  <c r="AI195" i="10"/>
  <c r="AG195" i="10"/>
  <c r="AE195" i="10"/>
  <c r="AC195" i="10"/>
  <c r="AA195" i="10"/>
  <c r="Y195" i="10"/>
  <c r="W195" i="10"/>
  <c r="U195" i="10"/>
  <c r="S195" i="10"/>
  <c r="Q195" i="10"/>
  <c r="O195" i="10"/>
  <c r="M195" i="10"/>
  <c r="K195" i="10"/>
  <c r="I195" i="10"/>
  <c r="G195" i="10"/>
  <c r="E195" i="10"/>
  <c r="AQ194" i="10"/>
  <c r="AO194" i="10"/>
  <c r="AM194" i="10"/>
  <c r="AK194" i="10"/>
  <c r="AI194" i="10"/>
  <c r="AG194" i="10"/>
  <c r="AE194" i="10"/>
  <c r="AC194" i="10"/>
  <c r="AA194" i="10"/>
  <c r="Y194" i="10"/>
  <c r="W194" i="10"/>
  <c r="U194" i="10"/>
  <c r="S194" i="10"/>
  <c r="Q194" i="10"/>
  <c r="O194" i="10"/>
  <c r="M194" i="10"/>
  <c r="K194" i="10"/>
  <c r="I194" i="10"/>
  <c r="G194" i="10"/>
  <c r="E194" i="10"/>
  <c r="AQ193" i="10"/>
  <c r="AO193" i="10"/>
  <c r="AM193" i="10"/>
  <c r="AK193" i="10"/>
  <c r="AI193" i="10"/>
  <c r="AG193" i="10"/>
  <c r="AE193" i="10"/>
  <c r="AC193" i="10"/>
  <c r="AA193" i="10"/>
  <c r="Y193" i="10"/>
  <c r="W193" i="10"/>
  <c r="U193" i="10"/>
  <c r="S193" i="10"/>
  <c r="Q193" i="10"/>
  <c r="O193" i="10"/>
  <c r="M193" i="10"/>
  <c r="K193" i="10"/>
  <c r="I193" i="10"/>
  <c r="G193" i="10"/>
  <c r="E193" i="10"/>
  <c r="AQ192" i="10"/>
  <c r="AO192" i="10"/>
  <c r="AM192" i="10"/>
  <c r="AK192" i="10"/>
  <c r="AI192" i="10"/>
  <c r="AG192" i="10"/>
  <c r="AE192" i="10"/>
  <c r="AC192" i="10"/>
  <c r="AA192" i="10"/>
  <c r="Y192" i="10"/>
  <c r="W192" i="10"/>
  <c r="U192" i="10"/>
  <c r="S192" i="10"/>
  <c r="Q192" i="10"/>
  <c r="O192" i="10"/>
  <c r="M192" i="10"/>
  <c r="K192" i="10"/>
  <c r="I192" i="10"/>
  <c r="G192" i="10"/>
  <c r="E192" i="10"/>
  <c r="AQ191" i="10"/>
  <c r="AO191" i="10"/>
  <c r="AM191" i="10"/>
  <c r="AK191" i="10"/>
  <c r="AI191" i="10"/>
  <c r="AG191" i="10"/>
  <c r="AE191" i="10"/>
  <c r="AC191" i="10"/>
  <c r="AA191" i="10"/>
  <c r="Y191" i="10"/>
  <c r="W191" i="10"/>
  <c r="U191" i="10"/>
  <c r="S191" i="10"/>
  <c r="Q191" i="10"/>
  <c r="O191" i="10"/>
  <c r="M191" i="10"/>
  <c r="K191" i="10"/>
  <c r="I191" i="10"/>
  <c r="G191" i="10"/>
  <c r="E191" i="10"/>
  <c r="AQ190" i="10"/>
  <c r="AO190" i="10"/>
  <c r="AM190" i="10"/>
  <c r="AK190" i="10"/>
  <c r="AI190" i="10"/>
  <c r="AG190" i="10"/>
  <c r="AE190" i="10"/>
  <c r="AC190" i="10"/>
  <c r="AA190" i="10"/>
  <c r="Y190" i="10"/>
  <c r="W190" i="10"/>
  <c r="U190" i="10"/>
  <c r="S190" i="10"/>
  <c r="Q190" i="10"/>
  <c r="O190" i="10"/>
  <c r="M190" i="10"/>
  <c r="K190" i="10"/>
  <c r="I190" i="10"/>
  <c r="G190" i="10"/>
  <c r="E190" i="10"/>
  <c r="AQ189" i="10"/>
  <c r="AO189" i="10"/>
  <c r="AM189" i="10"/>
  <c r="AK189" i="10"/>
  <c r="AI189" i="10"/>
  <c r="AG189" i="10"/>
  <c r="AE189" i="10"/>
  <c r="AC189" i="10"/>
  <c r="AA189" i="10"/>
  <c r="Y189" i="10"/>
  <c r="W189" i="10"/>
  <c r="U189" i="10"/>
  <c r="S189" i="10"/>
  <c r="Q189" i="10"/>
  <c r="O189" i="10"/>
  <c r="M189" i="10"/>
  <c r="K189" i="10"/>
  <c r="I189" i="10"/>
  <c r="G189" i="10"/>
  <c r="E189" i="10"/>
  <c r="AQ188" i="10"/>
  <c r="AO188" i="10"/>
  <c r="AM188" i="10"/>
  <c r="AK188" i="10"/>
  <c r="AI188" i="10"/>
  <c r="AG188" i="10"/>
  <c r="AE188" i="10"/>
  <c r="AC188" i="10"/>
  <c r="AA188" i="10"/>
  <c r="Y188" i="10"/>
  <c r="W188" i="10"/>
  <c r="U188" i="10"/>
  <c r="S188" i="10"/>
  <c r="Q188" i="10"/>
  <c r="O188" i="10"/>
  <c r="M188" i="10"/>
  <c r="K188" i="10"/>
  <c r="I188" i="10"/>
  <c r="G188" i="10"/>
  <c r="E188" i="10"/>
  <c r="AQ187" i="10"/>
  <c r="AO187" i="10"/>
  <c r="AM187" i="10"/>
  <c r="AK187" i="10"/>
  <c r="AI187" i="10"/>
  <c r="AG187" i="10"/>
  <c r="AE187" i="10"/>
  <c r="AC187" i="10"/>
  <c r="AA187" i="10"/>
  <c r="Y187" i="10"/>
  <c r="W187" i="10"/>
  <c r="U187" i="10"/>
  <c r="S187" i="10"/>
  <c r="Q187" i="10"/>
  <c r="O187" i="10"/>
  <c r="M187" i="10"/>
  <c r="K187" i="10"/>
  <c r="I187" i="10"/>
  <c r="G187" i="10"/>
  <c r="E187" i="10"/>
  <c r="AQ186" i="10"/>
  <c r="AO186" i="10"/>
  <c r="AM186" i="10"/>
  <c r="AK186" i="10"/>
  <c r="AI186" i="10"/>
  <c r="AG186" i="10"/>
  <c r="AE186" i="10"/>
  <c r="AC186" i="10"/>
  <c r="AA186" i="10"/>
  <c r="Y186" i="10"/>
  <c r="W186" i="10"/>
  <c r="U186" i="10"/>
  <c r="S186" i="10"/>
  <c r="Q186" i="10"/>
  <c r="O186" i="10"/>
  <c r="M186" i="10"/>
  <c r="K186" i="10"/>
  <c r="I186" i="10"/>
  <c r="G186" i="10"/>
  <c r="E186" i="10"/>
  <c r="AQ185" i="10"/>
  <c r="AO185" i="10"/>
  <c r="AM185" i="10"/>
  <c r="AK185" i="10"/>
  <c r="AI185" i="10"/>
  <c r="AG185" i="10"/>
  <c r="AE185" i="10"/>
  <c r="AC185" i="10"/>
  <c r="AA185" i="10"/>
  <c r="Y185" i="10"/>
  <c r="W185" i="10"/>
  <c r="U185" i="10"/>
  <c r="S185" i="10"/>
  <c r="Q185" i="10"/>
  <c r="O185" i="10"/>
  <c r="M185" i="10"/>
  <c r="K185" i="10"/>
  <c r="I185" i="10"/>
  <c r="G185" i="10"/>
  <c r="E185" i="10"/>
  <c r="AQ184" i="10"/>
  <c r="AO184" i="10"/>
  <c r="AM184" i="10"/>
  <c r="AK184" i="10"/>
  <c r="AI184" i="10"/>
  <c r="AG184" i="10"/>
  <c r="AE184" i="10"/>
  <c r="AC184" i="10"/>
  <c r="AA184" i="10"/>
  <c r="Y184" i="10"/>
  <c r="W184" i="10"/>
  <c r="U184" i="10"/>
  <c r="S184" i="10"/>
  <c r="Q184" i="10"/>
  <c r="O184" i="10"/>
  <c r="M184" i="10"/>
  <c r="K184" i="10"/>
  <c r="I184" i="10"/>
  <c r="G184" i="10"/>
  <c r="E184" i="10"/>
  <c r="AQ183" i="10"/>
  <c r="AO183" i="10"/>
  <c r="AM183" i="10"/>
  <c r="AK183" i="10"/>
  <c r="AI183" i="10"/>
  <c r="AG183" i="10"/>
  <c r="AE183" i="10"/>
  <c r="AC183" i="10"/>
  <c r="AA183" i="10"/>
  <c r="Y183" i="10"/>
  <c r="W183" i="10"/>
  <c r="U183" i="10"/>
  <c r="S183" i="10"/>
  <c r="Q183" i="10"/>
  <c r="O183" i="10"/>
  <c r="M183" i="10"/>
  <c r="K183" i="10"/>
  <c r="I183" i="10"/>
  <c r="G183" i="10"/>
  <c r="E183" i="10"/>
  <c r="AQ182" i="10"/>
  <c r="AO182" i="10"/>
  <c r="AM182" i="10"/>
  <c r="AK182" i="10"/>
  <c r="AI182" i="10"/>
  <c r="AG182" i="10"/>
  <c r="AE182" i="10"/>
  <c r="AC182" i="10"/>
  <c r="AA182" i="10"/>
  <c r="Y182" i="10"/>
  <c r="W182" i="10"/>
  <c r="U182" i="10"/>
  <c r="S182" i="10"/>
  <c r="Q182" i="10"/>
  <c r="O182" i="10"/>
  <c r="M182" i="10"/>
  <c r="K182" i="10"/>
  <c r="I182" i="10"/>
  <c r="G182" i="10"/>
  <c r="E182" i="10"/>
  <c r="AQ181" i="10"/>
  <c r="AO181" i="10"/>
  <c r="AM181" i="10"/>
  <c r="AK181" i="10"/>
  <c r="AI181" i="10"/>
  <c r="AG181" i="10"/>
  <c r="AE181" i="10"/>
  <c r="AC181" i="10"/>
  <c r="AA181" i="10"/>
  <c r="Y181" i="10"/>
  <c r="W181" i="10"/>
  <c r="U181" i="10"/>
  <c r="S181" i="10"/>
  <c r="Q181" i="10"/>
  <c r="O181" i="10"/>
  <c r="M181" i="10"/>
  <c r="K181" i="10"/>
  <c r="I181" i="10"/>
  <c r="G181" i="10"/>
  <c r="E181" i="10"/>
  <c r="AQ180" i="10"/>
  <c r="AO180" i="10"/>
  <c r="AM180" i="10"/>
  <c r="AK180" i="10"/>
  <c r="AI180" i="10"/>
  <c r="AG180" i="10"/>
  <c r="AE180" i="10"/>
  <c r="AC180" i="10"/>
  <c r="AA180" i="10"/>
  <c r="Y180" i="10"/>
  <c r="W180" i="10"/>
  <c r="U180" i="10"/>
  <c r="S180" i="10"/>
  <c r="Q180" i="10"/>
  <c r="O180" i="10"/>
  <c r="M180" i="10"/>
  <c r="K180" i="10"/>
  <c r="I180" i="10"/>
  <c r="G180" i="10"/>
  <c r="E180" i="10"/>
  <c r="AQ179" i="10"/>
  <c r="AO179" i="10"/>
  <c r="AM179" i="10"/>
  <c r="AK179" i="10"/>
  <c r="AI179" i="10"/>
  <c r="AG179" i="10"/>
  <c r="AE179" i="10"/>
  <c r="AC179" i="10"/>
  <c r="AA179" i="10"/>
  <c r="Y179" i="10"/>
  <c r="W179" i="10"/>
  <c r="U179" i="10"/>
  <c r="S179" i="10"/>
  <c r="Q179" i="10"/>
  <c r="O179" i="10"/>
  <c r="M179" i="10"/>
  <c r="K179" i="10"/>
  <c r="I179" i="10"/>
  <c r="G179" i="10"/>
  <c r="E179" i="10"/>
  <c r="AQ178" i="10"/>
  <c r="AO178" i="10"/>
  <c r="AM178" i="10"/>
  <c r="AK178" i="10"/>
  <c r="AI178" i="10"/>
  <c r="AG178" i="10"/>
  <c r="AE178" i="10"/>
  <c r="AC178" i="10"/>
  <c r="AA178" i="10"/>
  <c r="Y178" i="10"/>
  <c r="W178" i="10"/>
  <c r="U178" i="10"/>
  <c r="S178" i="10"/>
  <c r="Q178" i="10"/>
  <c r="O178" i="10"/>
  <c r="M178" i="10"/>
  <c r="K178" i="10"/>
  <c r="I178" i="10"/>
  <c r="G178" i="10"/>
  <c r="E178" i="10"/>
  <c r="AQ177" i="10"/>
  <c r="AO177" i="10"/>
  <c r="AM177" i="10"/>
  <c r="AK177" i="10"/>
  <c r="AI177" i="10"/>
  <c r="AG177" i="10"/>
  <c r="AE177" i="10"/>
  <c r="AC177" i="10"/>
  <c r="AA177" i="10"/>
  <c r="Y177" i="10"/>
  <c r="W177" i="10"/>
  <c r="U177" i="10"/>
  <c r="S177" i="10"/>
  <c r="Q177" i="10"/>
  <c r="O177" i="10"/>
  <c r="M177" i="10"/>
  <c r="K177" i="10"/>
  <c r="I177" i="10"/>
  <c r="G177" i="10"/>
  <c r="E177" i="10"/>
  <c r="AQ176" i="10"/>
  <c r="AO176" i="10"/>
  <c r="AM176" i="10"/>
  <c r="AK176" i="10"/>
  <c r="AI176" i="10"/>
  <c r="AG176" i="10"/>
  <c r="AE176" i="10"/>
  <c r="AC176" i="10"/>
  <c r="AA176" i="10"/>
  <c r="Y176" i="10"/>
  <c r="W176" i="10"/>
  <c r="U176" i="10"/>
  <c r="S176" i="10"/>
  <c r="Q176" i="10"/>
  <c r="O176" i="10"/>
  <c r="M176" i="10"/>
  <c r="K176" i="10"/>
  <c r="I176" i="10"/>
  <c r="G176" i="10"/>
  <c r="E176" i="10"/>
  <c r="AQ175" i="10"/>
  <c r="AO175" i="10"/>
  <c r="AM175" i="10"/>
  <c r="AK175" i="10"/>
  <c r="AI175" i="10"/>
  <c r="AG175" i="10"/>
  <c r="AE175" i="10"/>
  <c r="AC175" i="10"/>
  <c r="AA175" i="10"/>
  <c r="Y175" i="10"/>
  <c r="W175" i="10"/>
  <c r="U175" i="10"/>
  <c r="S175" i="10"/>
  <c r="Q175" i="10"/>
  <c r="O175" i="10"/>
  <c r="M175" i="10"/>
  <c r="K175" i="10"/>
  <c r="I175" i="10"/>
  <c r="G175" i="10"/>
  <c r="E175" i="10"/>
  <c r="AQ174" i="10"/>
  <c r="AO174" i="10"/>
  <c r="AM174" i="10"/>
  <c r="AK174" i="10"/>
  <c r="AI174" i="10"/>
  <c r="AG174" i="10"/>
  <c r="AE174" i="10"/>
  <c r="AC174" i="10"/>
  <c r="AA174" i="10"/>
  <c r="Y174" i="10"/>
  <c r="W174" i="10"/>
  <c r="U174" i="10"/>
  <c r="S174" i="10"/>
  <c r="Q174" i="10"/>
  <c r="O174" i="10"/>
  <c r="M174" i="10"/>
  <c r="K174" i="10"/>
  <c r="I174" i="10"/>
  <c r="G174" i="10"/>
  <c r="E174" i="10"/>
  <c r="AQ173" i="10"/>
  <c r="AO173" i="10"/>
  <c r="AM173" i="10"/>
  <c r="AK173" i="10"/>
  <c r="AI173" i="10"/>
  <c r="AG173" i="10"/>
  <c r="AE173" i="10"/>
  <c r="AC173" i="10"/>
  <c r="AA173" i="10"/>
  <c r="Y173" i="10"/>
  <c r="W173" i="10"/>
  <c r="U173" i="10"/>
  <c r="S173" i="10"/>
  <c r="Q173" i="10"/>
  <c r="O173" i="10"/>
  <c r="M173" i="10"/>
  <c r="K173" i="10"/>
  <c r="I173" i="10"/>
  <c r="G173" i="10"/>
  <c r="E173" i="10"/>
  <c r="AQ172" i="10"/>
  <c r="AO172" i="10"/>
  <c r="AM172" i="10"/>
  <c r="AK172" i="10"/>
  <c r="AI172" i="10"/>
  <c r="AG172" i="10"/>
  <c r="AE172" i="10"/>
  <c r="AC172" i="10"/>
  <c r="AA172" i="10"/>
  <c r="Y172" i="10"/>
  <c r="W172" i="10"/>
  <c r="U172" i="10"/>
  <c r="S172" i="10"/>
  <c r="Q172" i="10"/>
  <c r="O172" i="10"/>
  <c r="M172" i="10"/>
  <c r="K172" i="10"/>
  <c r="I172" i="10"/>
  <c r="G172" i="10"/>
  <c r="E172" i="10"/>
  <c r="AQ171" i="10"/>
  <c r="AO171" i="10"/>
  <c r="AM171" i="10"/>
  <c r="AK171" i="10"/>
  <c r="AI171" i="10"/>
  <c r="AG171" i="10"/>
  <c r="AE171" i="10"/>
  <c r="AC171" i="10"/>
  <c r="AA171" i="10"/>
  <c r="Y171" i="10"/>
  <c r="W171" i="10"/>
  <c r="U171" i="10"/>
  <c r="S171" i="10"/>
  <c r="Q171" i="10"/>
  <c r="O171" i="10"/>
  <c r="M171" i="10"/>
  <c r="K171" i="10"/>
  <c r="I171" i="10"/>
  <c r="G171" i="10"/>
  <c r="E171" i="10"/>
  <c r="AQ170" i="10"/>
  <c r="AO170" i="10"/>
  <c r="AM170" i="10"/>
  <c r="AK170" i="10"/>
  <c r="AI170" i="10"/>
  <c r="AG170" i="10"/>
  <c r="AE170" i="10"/>
  <c r="AC170" i="10"/>
  <c r="AA170" i="10"/>
  <c r="Y170" i="10"/>
  <c r="W170" i="10"/>
  <c r="U170" i="10"/>
  <c r="S170" i="10"/>
  <c r="Q170" i="10"/>
  <c r="O170" i="10"/>
  <c r="M170" i="10"/>
  <c r="K170" i="10"/>
  <c r="I170" i="10"/>
  <c r="G170" i="10"/>
  <c r="E170" i="10"/>
  <c r="AQ169" i="10"/>
  <c r="AO169" i="10"/>
  <c r="AM169" i="10"/>
  <c r="AK169" i="10"/>
  <c r="AI169" i="10"/>
  <c r="AG169" i="10"/>
  <c r="AE169" i="10"/>
  <c r="AC169" i="10"/>
  <c r="AA169" i="10"/>
  <c r="Y169" i="10"/>
  <c r="W169" i="10"/>
  <c r="U169" i="10"/>
  <c r="S169" i="10"/>
  <c r="Q169" i="10"/>
  <c r="O169" i="10"/>
  <c r="M169" i="10"/>
  <c r="K169" i="10"/>
  <c r="I169" i="10"/>
  <c r="G169" i="10"/>
  <c r="E169" i="10"/>
  <c r="AQ168" i="10"/>
  <c r="AO168" i="10"/>
  <c r="AM168" i="10"/>
  <c r="AK168" i="10"/>
  <c r="AI168" i="10"/>
  <c r="AG168" i="10"/>
  <c r="AE168" i="10"/>
  <c r="AC168" i="10"/>
  <c r="AA168" i="10"/>
  <c r="Y168" i="10"/>
  <c r="W168" i="10"/>
  <c r="U168" i="10"/>
  <c r="S168" i="10"/>
  <c r="Q168" i="10"/>
  <c r="O168" i="10"/>
  <c r="M168" i="10"/>
  <c r="K168" i="10"/>
  <c r="I168" i="10"/>
  <c r="G168" i="10"/>
  <c r="E168" i="10"/>
  <c r="AQ167" i="10"/>
  <c r="AO167" i="10"/>
  <c r="AM167" i="10"/>
  <c r="AK167" i="10"/>
  <c r="AI167" i="10"/>
  <c r="AG167" i="10"/>
  <c r="AE167" i="10"/>
  <c r="AC167" i="10"/>
  <c r="AA167" i="10"/>
  <c r="Y167" i="10"/>
  <c r="W167" i="10"/>
  <c r="U167" i="10"/>
  <c r="S167" i="10"/>
  <c r="Q167" i="10"/>
  <c r="O167" i="10"/>
  <c r="M167" i="10"/>
  <c r="K167" i="10"/>
  <c r="I167" i="10"/>
  <c r="G167" i="10"/>
  <c r="E167" i="10"/>
  <c r="AQ166" i="10"/>
  <c r="AO166" i="10"/>
  <c r="AM166" i="10"/>
  <c r="AK166" i="10"/>
  <c r="AI166" i="10"/>
  <c r="AG166" i="10"/>
  <c r="AE166" i="10"/>
  <c r="AC166" i="10"/>
  <c r="AA166" i="10"/>
  <c r="Y166" i="10"/>
  <c r="W166" i="10"/>
  <c r="U166" i="10"/>
  <c r="S166" i="10"/>
  <c r="Q166" i="10"/>
  <c r="O166" i="10"/>
  <c r="M166" i="10"/>
  <c r="K166" i="10"/>
  <c r="I166" i="10"/>
  <c r="G166" i="10"/>
  <c r="E166" i="10"/>
  <c r="AQ165" i="10"/>
  <c r="AO165" i="10"/>
  <c r="AM165" i="10"/>
  <c r="AK165" i="10"/>
  <c r="AI165" i="10"/>
  <c r="AG165" i="10"/>
  <c r="AE165" i="10"/>
  <c r="AC165" i="10"/>
  <c r="AA165" i="10"/>
  <c r="Y165" i="10"/>
  <c r="W165" i="10"/>
  <c r="U165" i="10"/>
  <c r="S165" i="10"/>
  <c r="Q165" i="10"/>
  <c r="O165" i="10"/>
  <c r="M165" i="10"/>
  <c r="K165" i="10"/>
  <c r="I165" i="10"/>
  <c r="G165" i="10"/>
  <c r="E165" i="10"/>
  <c r="AQ164" i="10"/>
  <c r="AO164" i="10"/>
  <c r="AM164" i="10"/>
  <c r="AK164" i="10"/>
  <c r="AI164" i="10"/>
  <c r="AG164" i="10"/>
  <c r="AE164" i="10"/>
  <c r="AC164" i="10"/>
  <c r="AA164" i="10"/>
  <c r="Y164" i="10"/>
  <c r="W164" i="10"/>
  <c r="U164" i="10"/>
  <c r="S164" i="10"/>
  <c r="Q164" i="10"/>
  <c r="O164" i="10"/>
  <c r="M164" i="10"/>
  <c r="K164" i="10"/>
  <c r="I164" i="10"/>
  <c r="G164" i="10"/>
  <c r="E164" i="10"/>
  <c r="AQ163" i="10"/>
  <c r="AO163" i="10"/>
  <c r="AM163" i="10"/>
  <c r="AK163" i="10"/>
  <c r="AI163" i="10"/>
  <c r="AG163" i="10"/>
  <c r="AE163" i="10"/>
  <c r="AC163" i="10"/>
  <c r="AA163" i="10"/>
  <c r="Y163" i="10"/>
  <c r="W163" i="10"/>
  <c r="U163" i="10"/>
  <c r="S163" i="10"/>
  <c r="Q163" i="10"/>
  <c r="O163" i="10"/>
  <c r="M163" i="10"/>
  <c r="K163" i="10"/>
  <c r="I163" i="10"/>
  <c r="G163" i="10"/>
  <c r="E163" i="10"/>
  <c r="AQ162" i="10"/>
  <c r="AO162" i="10"/>
  <c r="AM162" i="10"/>
  <c r="AK162" i="10"/>
  <c r="AI162" i="10"/>
  <c r="AG162" i="10"/>
  <c r="AE162" i="10"/>
  <c r="AC162" i="10"/>
  <c r="AA162" i="10"/>
  <c r="Y162" i="10"/>
  <c r="W162" i="10"/>
  <c r="U162" i="10"/>
  <c r="S162" i="10"/>
  <c r="Q162" i="10"/>
  <c r="O162" i="10"/>
  <c r="M162" i="10"/>
  <c r="K162" i="10"/>
  <c r="I162" i="10"/>
  <c r="G162" i="10"/>
  <c r="E162" i="10"/>
  <c r="AQ161" i="10"/>
  <c r="AO161" i="10"/>
  <c r="AM161" i="10"/>
  <c r="AK161" i="10"/>
  <c r="AI161" i="10"/>
  <c r="AG161" i="10"/>
  <c r="AE161" i="10"/>
  <c r="AC161" i="10"/>
  <c r="AA161" i="10"/>
  <c r="Y161" i="10"/>
  <c r="W161" i="10"/>
  <c r="U161" i="10"/>
  <c r="S161" i="10"/>
  <c r="Q161" i="10"/>
  <c r="O161" i="10"/>
  <c r="M161" i="10"/>
  <c r="K161" i="10"/>
  <c r="I161" i="10"/>
  <c r="G161" i="10"/>
  <c r="E161" i="10"/>
  <c r="AQ160" i="10"/>
  <c r="AO160" i="10"/>
  <c r="AM160" i="10"/>
  <c r="AK160" i="10"/>
  <c r="AI160" i="10"/>
  <c r="AG160" i="10"/>
  <c r="AE160" i="10"/>
  <c r="AC160" i="10"/>
  <c r="AA160" i="10"/>
  <c r="Y160" i="10"/>
  <c r="W160" i="10"/>
  <c r="U160" i="10"/>
  <c r="S160" i="10"/>
  <c r="Q160" i="10"/>
  <c r="O160" i="10"/>
  <c r="M160" i="10"/>
  <c r="K160" i="10"/>
  <c r="I160" i="10"/>
  <c r="G160" i="10"/>
  <c r="E160" i="10"/>
  <c r="AQ159" i="10"/>
  <c r="AO159" i="10"/>
  <c r="AM159" i="10"/>
  <c r="AK159" i="10"/>
  <c r="AI159" i="10"/>
  <c r="AG159" i="10"/>
  <c r="AE159" i="10"/>
  <c r="AC159" i="10"/>
  <c r="AA159" i="10"/>
  <c r="Y159" i="10"/>
  <c r="W159" i="10"/>
  <c r="U159" i="10"/>
  <c r="S159" i="10"/>
  <c r="Q159" i="10"/>
  <c r="O159" i="10"/>
  <c r="M159" i="10"/>
  <c r="K159" i="10"/>
  <c r="I159" i="10"/>
  <c r="G159" i="10"/>
  <c r="E159" i="10"/>
  <c r="AQ158" i="10"/>
  <c r="AO158" i="10"/>
  <c r="AM158" i="10"/>
  <c r="AK158" i="10"/>
  <c r="AI158" i="10"/>
  <c r="AG158" i="10"/>
  <c r="AE158" i="10"/>
  <c r="AC158" i="10"/>
  <c r="AA158" i="10"/>
  <c r="Y158" i="10"/>
  <c r="W158" i="10"/>
  <c r="U158" i="10"/>
  <c r="S158" i="10"/>
  <c r="Q158" i="10"/>
  <c r="O158" i="10"/>
  <c r="M158" i="10"/>
  <c r="K158" i="10"/>
  <c r="I158" i="10"/>
  <c r="G158" i="10"/>
  <c r="E158" i="10"/>
  <c r="AQ157" i="10"/>
  <c r="AO157" i="10"/>
  <c r="AM157" i="10"/>
  <c r="AK157" i="10"/>
  <c r="AI157" i="10"/>
  <c r="AG157" i="10"/>
  <c r="AE157" i="10"/>
  <c r="AC157" i="10"/>
  <c r="AA157" i="10"/>
  <c r="Y157" i="10"/>
  <c r="W157" i="10"/>
  <c r="U157" i="10"/>
  <c r="S157" i="10"/>
  <c r="Q157" i="10"/>
  <c r="O157" i="10"/>
  <c r="M157" i="10"/>
  <c r="K157" i="10"/>
  <c r="I157" i="10"/>
  <c r="G157" i="10"/>
  <c r="E157" i="10"/>
  <c r="AQ156" i="10"/>
  <c r="AO156" i="10"/>
  <c r="AM156" i="10"/>
  <c r="AK156" i="10"/>
  <c r="AI156" i="10"/>
  <c r="AG156" i="10"/>
  <c r="AE156" i="10"/>
  <c r="AC156" i="10"/>
  <c r="AA156" i="10"/>
  <c r="Y156" i="10"/>
  <c r="W156" i="10"/>
  <c r="U156" i="10"/>
  <c r="S156" i="10"/>
  <c r="Q156" i="10"/>
  <c r="O156" i="10"/>
  <c r="M156" i="10"/>
  <c r="K156" i="10"/>
  <c r="I156" i="10"/>
  <c r="G156" i="10"/>
  <c r="E156" i="10"/>
  <c r="AQ155" i="10"/>
  <c r="AO155" i="10"/>
  <c r="AM155" i="10"/>
  <c r="AK155" i="10"/>
  <c r="AI155" i="10"/>
  <c r="AG155" i="10"/>
  <c r="AE155" i="10"/>
  <c r="AC155" i="10"/>
  <c r="AA155" i="10"/>
  <c r="Y155" i="10"/>
  <c r="W155" i="10"/>
  <c r="U155" i="10"/>
  <c r="S155" i="10"/>
  <c r="Q155" i="10"/>
  <c r="O155" i="10"/>
  <c r="M155" i="10"/>
  <c r="K155" i="10"/>
  <c r="I155" i="10"/>
  <c r="G155" i="10"/>
  <c r="E155" i="10"/>
  <c r="AQ154" i="10"/>
  <c r="AO154" i="10"/>
  <c r="AM154" i="10"/>
  <c r="AK154" i="10"/>
  <c r="AI154" i="10"/>
  <c r="AG154" i="10"/>
  <c r="AE154" i="10"/>
  <c r="AC154" i="10"/>
  <c r="AA154" i="10"/>
  <c r="Y154" i="10"/>
  <c r="W154" i="10"/>
  <c r="U154" i="10"/>
  <c r="S154" i="10"/>
  <c r="Q154" i="10"/>
  <c r="O154" i="10"/>
  <c r="M154" i="10"/>
  <c r="K154" i="10"/>
  <c r="I154" i="10"/>
  <c r="G154" i="10"/>
  <c r="E154" i="10"/>
  <c r="AQ153" i="10"/>
  <c r="AO153" i="10"/>
  <c r="AM153" i="10"/>
  <c r="AK153" i="10"/>
  <c r="AI153" i="10"/>
  <c r="AG153" i="10"/>
  <c r="AE153" i="10"/>
  <c r="AC153" i="10"/>
  <c r="AA153" i="10"/>
  <c r="Y153" i="10"/>
  <c r="W153" i="10"/>
  <c r="U153" i="10"/>
  <c r="S153" i="10"/>
  <c r="Q153" i="10"/>
  <c r="O153" i="10"/>
  <c r="M153" i="10"/>
  <c r="K153" i="10"/>
  <c r="I153" i="10"/>
  <c r="G153" i="10"/>
  <c r="E153" i="10"/>
  <c r="AQ152" i="10"/>
  <c r="AO152" i="10"/>
  <c r="AM152" i="10"/>
  <c r="AK152" i="10"/>
  <c r="AI152" i="10"/>
  <c r="AG152" i="10"/>
  <c r="AE152" i="10"/>
  <c r="AC152" i="10"/>
  <c r="AA152" i="10"/>
  <c r="Y152" i="10"/>
  <c r="W152" i="10"/>
  <c r="U152" i="10"/>
  <c r="S152" i="10"/>
  <c r="Q152" i="10"/>
  <c r="O152" i="10"/>
  <c r="M152" i="10"/>
  <c r="K152" i="10"/>
  <c r="I152" i="10"/>
  <c r="G152" i="10"/>
  <c r="E152" i="10"/>
  <c r="AQ151" i="10"/>
  <c r="AO151" i="10"/>
  <c r="AM151" i="10"/>
  <c r="AK151" i="10"/>
  <c r="AI151" i="10"/>
  <c r="AG151" i="10"/>
  <c r="AE151" i="10"/>
  <c r="AC151" i="10"/>
  <c r="AA151" i="10"/>
  <c r="Y151" i="10"/>
  <c r="W151" i="10"/>
  <c r="U151" i="10"/>
  <c r="S151" i="10"/>
  <c r="Q151" i="10"/>
  <c r="O151" i="10"/>
  <c r="M151" i="10"/>
  <c r="K151" i="10"/>
  <c r="I151" i="10"/>
  <c r="G151" i="10"/>
  <c r="E151" i="10"/>
  <c r="AQ150" i="10"/>
  <c r="AO150" i="10"/>
  <c r="AM150" i="10"/>
  <c r="AK150" i="10"/>
  <c r="AI150" i="10"/>
  <c r="AG150" i="10"/>
  <c r="AE150" i="10"/>
  <c r="AC150" i="10"/>
  <c r="AA150" i="10"/>
  <c r="Y150" i="10"/>
  <c r="W150" i="10"/>
  <c r="U150" i="10"/>
  <c r="S150" i="10"/>
  <c r="Q150" i="10"/>
  <c r="O150" i="10"/>
  <c r="M150" i="10"/>
  <c r="K150" i="10"/>
  <c r="I150" i="10"/>
  <c r="G150" i="10"/>
  <c r="E150" i="10"/>
  <c r="AQ149" i="10"/>
  <c r="AO149" i="10"/>
  <c r="AM149" i="10"/>
  <c r="AK149" i="10"/>
  <c r="AI149" i="10"/>
  <c r="AG149" i="10"/>
  <c r="AE149" i="10"/>
  <c r="AC149" i="10"/>
  <c r="AA149" i="10"/>
  <c r="Y149" i="10"/>
  <c r="W149" i="10"/>
  <c r="U149" i="10"/>
  <c r="S149" i="10"/>
  <c r="Q149" i="10"/>
  <c r="O149" i="10"/>
  <c r="M149" i="10"/>
  <c r="K149" i="10"/>
  <c r="I149" i="10"/>
  <c r="G149" i="10"/>
  <c r="E149" i="10"/>
  <c r="AQ148" i="10"/>
  <c r="AO148" i="10"/>
  <c r="AM148" i="10"/>
  <c r="AK148" i="10"/>
  <c r="AI148" i="10"/>
  <c r="AG148" i="10"/>
  <c r="AE148" i="10"/>
  <c r="AC148" i="10"/>
  <c r="AA148" i="10"/>
  <c r="Y148" i="10"/>
  <c r="W148" i="10"/>
  <c r="U148" i="10"/>
  <c r="S148" i="10"/>
  <c r="Q148" i="10"/>
  <c r="O148" i="10"/>
  <c r="M148" i="10"/>
  <c r="K148" i="10"/>
  <c r="I148" i="10"/>
  <c r="G148" i="10"/>
  <c r="E148" i="10"/>
  <c r="AQ147" i="10"/>
  <c r="AO147" i="10"/>
  <c r="AM147" i="10"/>
  <c r="AK147" i="10"/>
  <c r="AI147" i="10"/>
  <c r="AG147" i="10"/>
  <c r="AE147" i="10"/>
  <c r="AC147" i="10"/>
  <c r="AA147" i="10"/>
  <c r="Y147" i="10"/>
  <c r="W147" i="10"/>
  <c r="U147" i="10"/>
  <c r="S147" i="10"/>
  <c r="Q147" i="10"/>
  <c r="O147" i="10"/>
  <c r="M147" i="10"/>
  <c r="K147" i="10"/>
  <c r="I147" i="10"/>
  <c r="G147" i="10"/>
  <c r="E147" i="10"/>
  <c r="AQ146" i="10"/>
  <c r="AO146" i="10"/>
  <c r="AM146" i="10"/>
  <c r="AK146" i="10"/>
  <c r="AI146" i="10"/>
  <c r="AG146" i="10"/>
  <c r="AE146" i="10"/>
  <c r="AC146" i="10"/>
  <c r="AA146" i="10"/>
  <c r="Y146" i="10"/>
  <c r="W146" i="10"/>
  <c r="U146" i="10"/>
  <c r="S146" i="10"/>
  <c r="Q146" i="10"/>
  <c r="O146" i="10"/>
  <c r="M146" i="10"/>
  <c r="K146" i="10"/>
  <c r="I146" i="10"/>
  <c r="G146" i="10"/>
  <c r="E146" i="10"/>
  <c r="AQ145" i="10"/>
  <c r="AO145" i="10"/>
  <c r="AM145" i="10"/>
  <c r="AK145" i="10"/>
  <c r="AI145" i="10"/>
  <c r="AG145" i="10"/>
  <c r="AE145" i="10"/>
  <c r="AC145" i="10"/>
  <c r="AA145" i="10"/>
  <c r="Y145" i="10"/>
  <c r="W145" i="10"/>
  <c r="U145" i="10"/>
  <c r="S145" i="10"/>
  <c r="Q145" i="10"/>
  <c r="O145" i="10"/>
  <c r="M145" i="10"/>
  <c r="K145" i="10"/>
  <c r="I145" i="10"/>
  <c r="G145" i="10"/>
  <c r="E145" i="10"/>
  <c r="AQ144" i="10"/>
  <c r="AO144" i="10"/>
  <c r="AM144" i="10"/>
  <c r="AK144" i="10"/>
  <c r="AI144" i="10"/>
  <c r="AG144" i="10"/>
  <c r="AE144" i="10"/>
  <c r="AC144" i="10"/>
  <c r="AA144" i="10"/>
  <c r="Y144" i="10"/>
  <c r="W144" i="10"/>
  <c r="U144" i="10"/>
  <c r="S144" i="10"/>
  <c r="Q144" i="10"/>
  <c r="O144" i="10"/>
  <c r="M144" i="10"/>
  <c r="K144" i="10"/>
  <c r="I144" i="10"/>
  <c r="G144" i="10"/>
  <c r="E144" i="10"/>
  <c r="AQ143" i="10"/>
  <c r="AO143" i="10"/>
  <c r="AM143" i="10"/>
  <c r="AK143" i="10"/>
  <c r="AI143" i="10"/>
  <c r="AG143" i="10"/>
  <c r="AE143" i="10"/>
  <c r="AC143" i="10"/>
  <c r="AA143" i="10"/>
  <c r="Y143" i="10"/>
  <c r="W143" i="10"/>
  <c r="U143" i="10"/>
  <c r="S143" i="10"/>
  <c r="Q143" i="10"/>
  <c r="O143" i="10"/>
  <c r="M143" i="10"/>
  <c r="K143" i="10"/>
  <c r="I143" i="10"/>
  <c r="G143" i="10"/>
  <c r="E143" i="10"/>
  <c r="AQ142" i="10"/>
  <c r="AO142" i="10"/>
  <c r="AM142" i="10"/>
  <c r="AK142" i="10"/>
  <c r="AI142" i="10"/>
  <c r="AG142" i="10"/>
  <c r="AE142" i="10"/>
  <c r="AC142" i="10"/>
  <c r="AA142" i="10"/>
  <c r="Y142" i="10"/>
  <c r="W142" i="10"/>
  <c r="U142" i="10"/>
  <c r="S142" i="10"/>
  <c r="Q142" i="10"/>
  <c r="O142" i="10"/>
  <c r="M142" i="10"/>
  <c r="K142" i="10"/>
  <c r="I142" i="10"/>
  <c r="G142" i="10"/>
  <c r="E142" i="10"/>
  <c r="AQ141" i="10"/>
  <c r="AO141" i="10"/>
  <c r="AM141" i="10"/>
  <c r="AK141" i="10"/>
  <c r="AI141" i="10"/>
  <c r="AG141" i="10"/>
  <c r="AE141" i="10"/>
  <c r="AC141" i="10"/>
  <c r="AA141" i="10"/>
  <c r="Y141" i="10"/>
  <c r="W141" i="10"/>
  <c r="U141" i="10"/>
  <c r="S141" i="10"/>
  <c r="Q141" i="10"/>
  <c r="O141" i="10"/>
  <c r="M141" i="10"/>
  <c r="K141" i="10"/>
  <c r="I141" i="10"/>
  <c r="G141" i="10"/>
  <c r="E141" i="10"/>
  <c r="AQ140" i="10"/>
  <c r="AO140" i="10"/>
  <c r="AM140" i="10"/>
  <c r="AK140" i="10"/>
  <c r="AI140" i="10"/>
  <c r="AG140" i="10"/>
  <c r="AE140" i="10"/>
  <c r="AC140" i="10"/>
  <c r="AA140" i="10"/>
  <c r="Y140" i="10"/>
  <c r="W140" i="10"/>
  <c r="U140" i="10"/>
  <c r="S140" i="10"/>
  <c r="Q140" i="10"/>
  <c r="O140" i="10"/>
  <c r="M140" i="10"/>
  <c r="K140" i="10"/>
  <c r="I140" i="10"/>
  <c r="G140" i="10"/>
  <c r="E140" i="10"/>
  <c r="AQ139" i="10"/>
  <c r="AO139" i="10"/>
  <c r="AM139" i="10"/>
  <c r="AK139" i="10"/>
  <c r="AI139" i="10"/>
  <c r="AG139" i="10"/>
  <c r="AE139" i="10"/>
  <c r="AC139" i="10"/>
  <c r="AA139" i="10"/>
  <c r="Y139" i="10"/>
  <c r="W139" i="10"/>
  <c r="U139" i="10"/>
  <c r="S139" i="10"/>
  <c r="Q139" i="10"/>
  <c r="O139" i="10"/>
  <c r="M139" i="10"/>
  <c r="K139" i="10"/>
  <c r="I139" i="10"/>
  <c r="G139" i="10"/>
  <c r="E139" i="10"/>
  <c r="AQ138" i="10"/>
  <c r="AO138" i="10"/>
  <c r="AM138" i="10"/>
  <c r="AK138" i="10"/>
  <c r="AI138" i="10"/>
  <c r="AG138" i="10"/>
  <c r="AE138" i="10"/>
  <c r="AC138" i="10"/>
  <c r="AA138" i="10"/>
  <c r="Y138" i="10"/>
  <c r="W138" i="10"/>
  <c r="U138" i="10"/>
  <c r="S138" i="10"/>
  <c r="Q138" i="10"/>
  <c r="O138" i="10"/>
  <c r="M138" i="10"/>
  <c r="K138" i="10"/>
  <c r="I138" i="10"/>
  <c r="G138" i="10"/>
  <c r="E138" i="10"/>
  <c r="AQ137" i="10"/>
  <c r="AO137" i="10"/>
  <c r="AM137" i="10"/>
  <c r="AK137" i="10"/>
  <c r="AI137" i="10"/>
  <c r="AG137" i="10"/>
  <c r="AE137" i="10"/>
  <c r="AC137" i="10"/>
  <c r="AA137" i="10"/>
  <c r="Y137" i="10"/>
  <c r="W137" i="10"/>
  <c r="U137" i="10"/>
  <c r="S137" i="10"/>
  <c r="Q137" i="10"/>
  <c r="O137" i="10"/>
  <c r="M137" i="10"/>
  <c r="K137" i="10"/>
  <c r="I137" i="10"/>
  <c r="G137" i="10"/>
  <c r="E137" i="10"/>
  <c r="AQ136" i="10"/>
  <c r="AO136" i="10"/>
  <c r="AM136" i="10"/>
  <c r="AK136" i="10"/>
  <c r="AI136" i="10"/>
  <c r="AG136" i="10"/>
  <c r="AE136" i="10"/>
  <c r="AC136" i="10"/>
  <c r="AA136" i="10"/>
  <c r="Y136" i="10"/>
  <c r="W136" i="10"/>
  <c r="U136" i="10"/>
  <c r="S136" i="10"/>
  <c r="Q136" i="10"/>
  <c r="O136" i="10"/>
  <c r="M136" i="10"/>
  <c r="K136" i="10"/>
  <c r="I136" i="10"/>
  <c r="G136" i="10"/>
  <c r="E136" i="10"/>
  <c r="AQ135" i="10"/>
  <c r="AO135" i="10"/>
  <c r="AM135" i="10"/>
  <c r="AK135" i="10"/>
  <c r="AI135" i="10"/>
  <c r="AG135" i="10"/>
  <c r="AE135" i="10"/>
  <c r="AC135" i="10"/>
  <c r="AA135" i="10"/>
  <c r="Y135" i="10"/>
  <c r="W135" i="10"/>
  <c r="U135" i="10"/>
  <c r="S135" i="10"/>
  <c r="Q135" i="10"/>
  <c r="O135" i="10"/>
  <c r="M135" i="10"/>
  <c r="K135" i="10"/>
  <c r="I135" i="10"/>
  <c r="G135" i="10"/>
  <c r="E135" i="10"/>
  <c r="AQ134" i="10"/>
  <c r="AO134" i="10"/>
  <c r="AM134" i="10"/>
  <c r="AK134" i="10"/>
  <c r="AI134" i="10"/>
  <c r="AG134" i="10"/>
  <c r="AE134" i="10"/>
  <c r="AC134" i="10"/>
  <c r="AA134" i="10"/>
  <c r="Y134" i="10"/>
  <c r="W134" i="10"/>
  <c r="U134" i="10"/>
  <c r="S134" i="10"/>
  <c r="Q134" i="10"/>
  <c r="O134" i="10"/>
  <c r="M134" i="10"/>
  <c r="K134" i="10"/>
  <c r="I134" i="10"/>
  <c r="G134" i="10"/>
  <c r="E134" i="10"/>
  <c r="AQ133" i="10"/>
  <c r="AO133" i="10"/>
  <c r="AM133" i="10"/>
  <c r="AK133" i="10"/>
  <c r="AI133" i="10"/>
  <c r="AG133" i="10"/>
  <c r="AE133" i="10"/>
  <c r="AC133" i="10"/>
  <c r="AA133" i="10"/>
  <c r="Y133" i="10"/>
  <c r="W133" i="10"/>
  <c r="U133" i="10"/>
  <c r="S133" i="10"/>
  <c r="Q133" i="10"/>
  <c r="O133" i="10"/>
  <c r="M133" i="10"/>
  <c r="K133" i="10"/>
  <c r="I133" i="10"/>
  <c r="G133" i="10"/>
  <c r="E133" i="10"/>
  <c r="AQ132" i="10"/>
  <c r="AO132" i="10"/>
  <c r="AM132" i="10"/>
  <c r="AK132" i="10"/>
  <c r="AI132" i="10"/>
  <c r="AG132" i="10"/>
  <c r="AE132" i="10"/>
  <c r="AC132" i="10"/>
  <c r="AA132" i="10"/>
  <c r="Y132" i="10"/>
  <c r="W132" i="10"/>
  <c r="U132" i="10"/>
  <c r="S132" i="10"/>
  <c r="Q132" i="10"/>
  <c r="O132" i="10"/>
  <c r="M132" i="10"/>
  <c r="K132" i="10"/>
  <c r="I132" i="10"/>
  <c r="G132" i="10"/>
  <c r="E132" i="10"/>
  <c r="AQ131" i="10"/>
  <c r="AO131" i="10"/>
  <c r="AM131" i="10"/>
  <c r="AK131" i="10"/>
  <c r="AI131" i="10"/>
  <c r="AG131" i="10"/>
  <c r="AE131" i="10"/>
  <c r="AC131" i="10"/>
  <c r="AA131" i="10"/>
  <c r="Y131" i="10"/>
  <c r="W131" i="10"/>
  <c r="U131" i="10"/>
  <c r="S131" i="10"/>
  <c r="Q131" i="10"/>
  <c r="O131" i="10"/>
  <c r="M131" i="10"/>
  <c r="K131" i="10"/>
  <c r="I131" i="10"/>
  <c r="G131" i="10"/>
  <c r="E131" i="10"/>
  <c r="AQ130" i="10"/>
  <c r="AO130" i="10"/>
  <c r="AM130" i="10"/>
  <c r="AK130" i="10"/>
  <c r="AI130" i="10"/>
  <c r="AG130" i="10"/>
  <c r="AE130" i="10"/>
  <c r="AC130" i="10"/>
  <c r="AA130" i="10"/>
  <c r="Y130" i="10"/>
  <c r="W130" i="10"/>
  <c r="U130" i="10"/>
  <c r="S130" i="10"/>
  <c r="Q130" i="10"/>
  <c r="O130" i="10"/>
  <c r="M130" i="10"/>
  <c r="K130" i="10"/>
  <c r="I130" i="10"/>
  <c r="G130" i="10"/>
  <c r="E130" i="10"/>
  <c r="AQ129" i="10"/>
  <c r="AO129" i="10"/>
  <c r="AM129" i="10"/>
  <c r="AK129" i="10"/>
  <c r="AI129" i="10"/>
  <c r="AG129" i="10"/>
  <c r="AE129" i="10"/>
  <c r="AC129" i="10"/>
  <c r="AA129" i="10"/>
  <c r="Y129" i="10"/>
  <c r="W129" i="10"/>
  <c r="U129" i="10"/>
  <c r="S129" i="10"/>
  <c r="Q129" i="10"/>
  <c r="O129" i="10"/>
  <c r="M129" i="10"/>
  <c r="K129" i="10"/>
  <c r="I129" i="10"/>
  <c r="G129" i="10"/>
  <c r="E129" i="10"/>
  <c r="AQ128" i="10"/>
  <c r="AO128" i="10"/>
  <c r="AM128" i="10"/>
  <c r="AK128" i="10"/>
  <c r="AI128" i="10"/>
  <c r="AG128" i="10"/>
  <c r="AE128" i="10"/>
  <c r="AC128" i="10"/>
  <c r="AA128" i="10"/>
  <c r="Y128" i="10"/>
  <c r="W128" i="10"/>
  <c r="U128" i="10"/>
  <c r="S128" i="10"/>
  <c r="Q128" i="10"/>
  <c r="O128" i="10"/>
  <c r="M128" i="10"/>
  <c r="K128" i="10"/>
  <c r="I128" i="10"/>
  <c r="G128" i="10"/>
  <c r="E128" i="10"/>
  <c r="AQ127" i="10"/>
  <c r="AO127" i="10"/>
  <c r="AM127" i="10"/>
  <c r="AK127" i="10"/>
  <c r="AI127" i="10"/>
  <c r="AG127" i="10"/>
  <c r="AE127" i="10"/>
  <c r="AC127" i="10"/>
  <c r="AA127" i="10"/>
  <c r="Y127" i="10"/>
  <c r="W127" i="10"/>
  <c r="U127" i="10"/>
  <c r="S127" i="10"/>
  <c r="Q127" i="10"/>
  <c r="O127" i="10"/>
  <c r="M127" i="10"/>
  <c r="K127" i="10"/>
  <c r="I127" i="10"/>
  <c r="G127" i="10"/>
  <c r="E127" i="10"/>
  <c r="AQ126" i="10"/>
  <c r="AO126" i="10"/>
  <c r="AM126" i="10"/>
  <c r="AK126" i="10"/>
  <c r="AI126" i="10"/>
  <c r="AG126" i="10"/>
  <c r="AE126" i="10"/>
  <c r="AC126" i="10"/>
  <c r="AA126" i="10"/>
  <c r="Y126" i="10"/>
  <c r="W126" i="10"/>
  <c r="U126" i="10"/>
  <c r="S126" i="10"/>
  <c r="Q126" i="10"/>
  <c r="O126" i="10"/>
  <c r="M126" i="10"/>
  <c r="K126" i="10"/>
  <c r="I126" i="10"/>
  <c r="G126" i="10"/>
  <c r="E126" i="10"/>
  <c r="AQ125" i="10"/>
  <c r="AO125" i="10"/>
  <c r="AM125" i="10"/>
  <c r="AK125" i="10"/>
  <c r="AI125" i="10"/>
  <c r="AG125" i="10"/>
  <c r="AE125" i="10"/>
  <c r="AC125" i="10"/>
  <c r="AA125" i="10"/>
  <c r="Y125" i="10"/>
  <c r="W125" i="10"/>
  <c r="U125" i="10"/>
  <c r="S125" i="10"/>
  <c r="Q125" i="10"/>
  <c r="O125" i="10"/>
  <c r="M125" i="10"/>
  <c r="K125" i="10"/>
  <c r="I125" i="10"/>
  <c r="G125" i="10"/>
  <c r="E125" i="10"/>
  <c r="AQ124" i="10"/>
  <c r="AO124" i="10"/>
  <c r="AM124" i="10"/>
  <c r="AK124" i="10"/>
  <c r="AI124" i="10"/>
  <c r="AG124" i="10"/>
  <c r="AE124" i="10"/>
  <c r="AC124" i="10"/>
  <c r="AA124" i="10"/>
  <c r="Y124" i="10"/>
  <c r="W124" i="10"/>
  <c r="U124" i="10"/>
  <c r="S124" i="10"/>
  <c r="Q124" i="10"/>
  <c r="O124" i="10"/>
  <c r="M124" i="10"/>
  <c r="K124" i="10"/>
  <c r="I124" i="10"/>
  <c r="G124" i="10"/>
  <c r="E124" i="10"/>
  <c r="AQ123" i="10"/>
  <c r="AO123" i="10"/>
  <c r="AM123" i="10"/>
  <c r="AK123" i="10"/>
  <c r="AI123" i="10"/>
  <c r="AG123" i="10"/>
  <c r="AE123" i="10"/>
  <c r="AC123" i="10"/>
  <c r="AA123" i="10"/>
  <c r="Y123" i="10"/>
  <c r="W123" i="10"/>
  <c r="U123" i="10"/>
  <c r="S123" i="10"/>
  <c r="Q123" i="10"/>
  <c r="O123" i="10"/>
  <c r="M123" i="10"/>
  <c r="K123" i="10"/>
  <c r="I123" i="10"/>
  <c r="G123" i="10"/>
  <c r="E123" i="10"/>
  <c r="AQ122" i="10"/>
  <c r="AO122" i="10"/>
  <c r="AM122" i="10"/>
  <c r="AK122" i="10"/>
  <c r="AI122" i="10"/>
  <c r="AG122" i="10"/>
  <c r="AE122" i="10"/>
  <c r="AC122" i="10"/>
  <c r="AA122" i="10"/>
  <c r="Y122" i="10"/>
  <c r="W122" i="10"/>
  <c r="U122" i="10"/>
  <c r="S122" i="10"/>
  <c r="Q122" i="10"/>
  <c r="O122" i="10"/>
  <c r="M122" i="10"/>
  <c r="K122" i="10"/>
  <c r="I122" i="10"/>
  <c r="G122" i="10"/>
  <c r="E122" i="10"/>
  <c r="AQ121" i="10"/>
  <c r="AO121" i="10"/>
  <c r="AM121" i="10"/>
  <c r="AK121" i="10"/>
  <c r="AI121" i="10"/>
  <c r="AG121" i="10"/>
  <c r="AE121" i="10"/>
  <c r="AC121" i="10"/>
  <c r="AA121" i="10"/>
  <c r="Y121" i="10"/>
  <c r="W121" i="10"/>
  <c r="U121" i="10"/>
  <c r="S121" i="10"/>
  <c r="Q121" i="10"/>
  <c r="O121" i="10"/>
  <c r="M121" i="10"/>
  <c r="K121" i="10"/>
  <c r="I121" i="10"/>
  <c r="G121" i="10"/>
  <c r="E121" i="10"/>
  <c r="AQ120" i="10"/>
  <c r="AO120" i="10"/>
  <c r="AM120" i="10"/>
  <c r="AK120" i="10"/>
  <c r="AI120" i="10"/>
  <c r="AG120" i="10"/>
  <c r="AE120" i="10"/>
  <c r="AC120" i="10"/>
  <c r="AA120" i="10"/>
  <c r="Y120" i="10"/>
  <c r="W120" i="10"/>
  <c r="U120" i="10"/>
  <c r="S120" i="10"/>
  <c r="Q120" i="10"/>
  <c r="O120" i="10"/>
  <c r="M120" i="10"/>
  <c r="K120" i="10"/>
  <c r="I120" i="10"/>
  <c r="G120" i="10"/>
  <c r="E120" i="10"/>
  <c r="AQ119" i="10"/>
  <c r="AO119" i="10"/>
  <c r="AM119" i="10"/>
  <c r="AK119" i="10"/>
  <c r="AI119" i="10"/>
  <c r="AG119" i="10"/>
  <c r="AE119" i="10"/>
  <c r="AC119" i="10"/>
  <c r="AA119" i="10"/>
  <c r="Y119" i="10"/>
  <c r="W119" i="10"/>
  <c r="U119" i="10"/>
  <c r="S119" i="10"/>
  <c r="Q119" i="10"/>
  <c r="O119" i="10"/>
  <c r="M119" i="10"/>
  <c r="K119" i="10"/>
  <c r="I119" i="10"/>
  <c r="G119" i="10"/>
  <c r="E119" i="10"/>
  <c r="AQ118" i="10"/>
  <c r="AO118" i="10"/>
  <c r="AM118" i="10"/>
  <c r="AK118" i="10"/>
  <c r="AI118" i="10"/>
  <c r="AG118" i="10"/>
  <c r="AE118" i="10"/>
  <c r="AC118" i="10"/>
  <c r="AA118" i="10"/>
  <c r="Y118" i="10"/>
  <c r="W118" i="10"/>
  <c r="U118" i="10"/>
  <c r="S118" i="10"/>
  <c r="Q118" i="10"/>
  <c r="O118" i="10"/>
  <c r="M118" i="10"/>
  <c r="K118" i="10"/>
  <c r="I118" i="10"/>
  <c r="G118" i="10"/>
  <c r="E118" i="10"/>
  <c r="AQ117" i="10"/>
  <c r="AO117" i="10"/>
  <c r="AM117" i="10"/>
  <c r="AK117" i="10"/>
  <c r="AI117" i="10"/>
  <c r="AG117" i="10"/>
  <c r="AE117" i="10"/>
  <c r="AC117" i="10"/>
  <c r="AA117" i="10"/>
  <c r="Y117" i="10"/>
  <c r="W117" i="10"/>
  <c r="U117" i="10"/>
  <c r="S117" i="10"/>
  <c r="Q117" i="10"/>
  <c r="O117" i="10"/>
  <c r="M117" i="10"/>
  <c r="K117" i="10"/>
  <c r="I117" i="10"/>
  <c r="G117" i="10"/>
  <c r="E117" i="10"/>
  <c r="AQ116" i="10"/>
  <c r="AO116" i="10"/>
  <c r="AM116" i="10"/>
  <c r="AK116" i="10"/>
  <c r="AI116" i="10"/>
  <c r="AG116" i="10"/>
  <c r="AE116" i="10"/>
  <c r="AC116" i="10"/>
  <c r="AA116" i="10"/>
  <c r="Y116" i="10"/>
  <c r="W116" i="10"/>
  <c r="U116" i="10"/>
  <c r="S116" i="10"/>
  <c r="Q116" i="10"/>
  <c r="O116" i="10"/>
  <c r="M116" i="10"/>
  <c r="K116" i="10"/>
  <c r="I116" i="10"/>
  <c r="G116" i="10"/>
  <c r="E116" i="10"/>
  <c r="AQ115" i="10"/>
  <c r="AO115" i="10"/>
  <c r="AM115" i="10"/>
  <c r="AK115" i="10"/>
  <c r="AI115" i="10"/>
  <c r="AG115" i="10"/>
  <c r="AE115" i="10"/>
  <c r="AC115" i="10"/>
  <c r="AA115" i="10"/>
  <c r="Y115" i="10"/>
  <c r="W115" i="10"/>
  <c r="U115" i="10"/>
  <c r="S115" i="10"/>
  <c r="Q115" i="10"/>
  <c r="O115" i="10"/>
  <c r="M115" i="10"/>
  <c r="K115" i="10"/>
  <c r="I115" i="10"/>
  <c r="G115" i="10"/>
  <c r="E115" i="10"/>
  <c r="AQ114" i="10"/>
  <c r="AO114" i="10"/>
  <c r="AM114" i="10"/>
  <c r="AK114" i="10"/>
  <c r="AI114" i="10"/>
  <c r="AG114" i="10"/>
  <c r="AE114" i="10"/>
  <c r="AC114" i="10"/>
  <c r="AA114" i="10"/>
  <c r="Y114" i="10"/>
  <c r="W114" i="10"/>
  <c r="U114" i="10"/>
  <c r="S114" i="10"/>
  <c r="Q114" i="10"/>
  <c r="O114" i="10"/>
  <c r="M114" i="10"/>
  <c r="K114" i="10"/>
  <c r="I114" i="10"/>
  <c r="G114" i="10"/>
  <c r="E114" i="10"/>
  <c r="AQ113" i="10"/>
  <c r="AO113" i="10"/>
  <c r="AM113" i="10"/>
  <c r="AK113" i="10"/>
  <c r="AI113" i="10"/>
  <c r="AG113" i="10"/>
  <c r="AE113" i="10"/>
  <c r="AC113" i="10"/>
  <c r="AA113" i="10"/>
  <c r="Y113" i="10"/>
  <c r="W113" i="10"/>
  <c r="U113" i="10"/>
  <c r="S113" i="10"/>
  <c r="Q113" i="10"/>
  <c r="O113" i="10"/>
  <c r="M113" i="10"/>
  <c r="K113" i="10"/>
  <c r="I113" i="10"/>
  <c r="G113" i="10"/>
  <c r="E113" i="10"/>
  <c r="AQ112" i="10"/>
  <c r="AO112" i="10"/>
  <c r="AM112" i="10"/>
  <c r="AK112" i="10"/>
  <c r="AI112" i="10"/>
  <c r="AG112" i="10"/>
  <c r="AE112" i="10"/>
  <c r="AC112" i="10"/>
  <c r="AA112" i="10"/>
  <c r="Y112" i="10"/>
  <c r="W112" i="10"/>
  <c r="U112" i="10"/>
  <c r="S112" i="10"/>
  <c r="Q112" i="10"/>
  <c r="O112" i="10"/>
  <c r="M112" i="10"/>
  <c r="K112" i="10"/>
  <c r="I112" i="10"/>
  <c r="G112" i="10"/>
  <c r="E112" i="10"/>
  <c r="AQ111" i="10"/>
  <c r="AO111" i="10"/>
  <c r="AM111" i="10"/>
  <c r="AK111" i="10"/>
  <c r="AI111" i="10"/>
  <c r="AG111" i="10"/>
  <c r="AE111" i="10"/>
  <c r="AC111" i="10"/>
  <c r="AA111" i="10"/>
  <c r="Y111" i="10"/>
  <c r="W111" i="10"/>
  <c r="U111" i="10"/>
  <c r="S111" i="10"/>
  <c r="Q111" i="10"/>
  <c r="O111" i="10"/>
  <c r="M111" i="10"/>
  <c r="K111" i="10"/>
  <c r="I111" i="10"/>
  <c r="G111" i="10"/>
  <c r="E111" i="10"/>
  <c r="AQ110" i="10"/>
  <c r="AO110" i="10"/>
  <c r="AM110" i="10"/>
  <c r="AK110" i="10"/>
  <c r="AI110" i="10"/>
  <c r="AG110" i="10"/>
  <c r="AE110" i="10"/>
  <c r="AC110" i="10"/>
  <c r="AA110" i="10"/>
  <c r="Y110" i="10"/>
  <c r="W110" i="10"/>
  <c r="U110" i="10"/>
  <c r="S110" i="10"/>
  <c r="Q110" i="10"/>
  <c r="O110" i="10"/>
  <c r="M110" i="10"/>
  <c r="K110" i="10"/>
  <c r="I110" i="10"/>
  <c r="G110" i="10"/>
  <c r="E110" i="10"/>
  <c r="AQ109" i="10"/>
  <c r="AO109" i="10"/>
  <c r="AM109" i="10"/>
  <c r="AK109" i="10"/>
  <c r="AI109" i="10"/>
  <c r="AG109" i="10"/>
  <c r="AE109" i="10"/>
  <c r="AC109" i="10"/>
  <c r="AA109" i="10"/>
  <c r="Y109" i="10"/>
  <c r="W109" i="10"/>
  <c r="U109" i="10"/>
  <c r="S109" i="10"/>
  <c r="Q109" i="10"/>
  <c r="O109" i="10"/>
  <c r="M109" i="10"/>
  <c r="K109" i="10"/>
  <c r="I109" i="10"/>
  <c r="G109" i="10"/>
  <c r="E109" i="10"/>
  <c r="AQ108" i="10"/>
  <c r="AO108" i="10"/>
  <c r="AM108" i="10"/>
  <c r="AK108" i="10"/>
  <c r="AI108" i="10"/>
  <c r="AG108" i="10"/>
  <c r="AE108" i="10"/>
  <c r="AC108" i="10"/>
  <c r="AA108" i="10"/>
  <c r="Y108" i="10"/>
  <c r="W108" i="10"/>
  <c r="U108" i="10"/>
  <c r="S108" i="10"/>
  <c r="Q108" i="10"/>
  <c r="O108" i="10"/>
  <c r="M108" i="10"/>
  <c r="K108" i="10"/>
  <c r="I108" i="10"/>
  <c r="G108" i="10"/>
  <c r="E108" i="10"/>
  <c r="AQ107" i="10"/>
  <c r="AO107" i="10"/>
  <c r="AM107" i="10"/>
  <c r="AK107" i="10"/>
  <c r="AI107" i="10"/>
  <c r="AG107" i="10"/>
  <c r="AE107" i="10"/>
  <c r="AC107" i="10"/>
  <c r="AA107" i="10"/>
  <c r="Y107" i="10"/>
  <c r="W107" i="10"/>
  <c r="U107" i="10"/>
  <c r="S107" i="10"/>
  <c r="Q107" i="10"/>
  <c r="O107" i="10"/>
  <c r="M107" i="10"/>
  <c r="K107" i="10"/>
  <c r="I107" i="10"/>
  <c r="G107" i="10"/>
  <c r="E107" i="10"/>
  <c r="AQ106" i="10"/>
  <c r="AO106" i="10"/>
  <c r="AM106" i="10"/>
  <c r="AK106" i="10"/>
  <c r="AI106" i="10"/>
  <c r="AG106" i="10"/>
  <c r="AE106" i="10"/>
  <c r="AC106" i="10"/>
  <c r="AA106" i="10"/>
  <c r="Y106" i="10"/>
  <c r="W106" i="10"/>
  <c r="U106" i="10"/>
  <c r="S106" i="10"/>
  <c r="Q106" i="10"/>
  <c r="O106" i="10"/>
  <c r="M106" i="10"/>
  <c r="K106" i="10"/>
  <c r="I106" i="10"/>
  <c r="G106" i="10"/>
  <c r="E106" i="10"/>
  <c r="AQ105" i="10"/>
  <c r="AO105" i="10"/>
  <c r="AM105" i="10"/>
  <c r="AK105" i="10"/>
  <c r="AI105" i="10"/>
  <c r="AG105" i="10"/>
  <c r="AE105" i="10"/>
  <c r="AC105" i="10"/>
  <c r="AA105" i="10"/>
  <c r="Y105" i="10"/>
  <c r="W105" i="10"/>
  <c r="U105" i="10"/>
  <c r="S105" i="10"/>
  <c r="Q105" i="10"/>
  <c r="O105" i="10"/>
  <c r="M105" i="10"/>
  <c r="K105" i="10"/>
  <c r="I105" i="10"/>
  <c r="G105" i="10"/>
  <c r="E105" i="10"/>
  <c r="AQ104" i="10"/>
  <c r="AO104" i="10"/>
  <c r="AM104" i="10"/>
  <c r="AK104" i="10"/>
  <c r="AI104" i="10"/>
  <c r="AG104" i="10"/>
  <c r="AE104" i="10"/>
  <c r="AC104" i="10"/>
  <c r="AA104" i="10"/>
  <c r="Y104" i="10"/>
  <c r="W104" i="10"/>
  <c r="U104" i="10"/>
  <c r="S104" i="10"/>
  <c r="Q104" i="10"/>
  <c r="O104" i="10"/>
  <c r="M104" i="10"/>
  <c r="K104" i="10"/>
  <c r="I104" i="10"/>
  <c r="G104" i="10"/>
  <c r="E104" i="10"/>
  <c r="AQ103" i="10"/>
  <c r="AO103" i="10"/>
  <c r="AM103" i="10"/>
  <c r="AK103" i="10"/>
  <c r="AI103" i="10"/>
  <c r="AG103" i="10"/>
  <c r="AE103" i="10"/>
  <c r="AC103" i="10"/>
  <c r="AA103" i="10"/>
  <c r="Y103" i="10"/>
  <c r="W103" i="10"/>
  <c r="U103" i="10"/>
  <c r="S103" i="10"/>
  <c r="Q103" i="10"/>
  <c r="O103" i="10"/>
  <c r="M103" i="10"/>
  <c r="K103" i="10"/>
  <c r="I103" i="10"/>
  <c r="G103" i="10"/>
  <c r="E103" i="10"/>
  <c r="AQ102" i="10"/>
  <c r="AO102" i="10"/>
  <c r="AM102" i="10"/>
  <c r="AK102" i="10"/>
  <c r="AI102" i="10"/>
  <c r="AG102" i="10"/>
  <c r="AE102" i="10"/>
  <c r="AC102" i="10"/>
  <c r="AA102" i="10"/>
  <c r="Y102" i="10"/>
  <c r="W102" i="10"/>
  <c r="U102" i="10"/>
  <c r="S102" i="10"/>
  <c r="Q102" i="10"/>
  <c r="O102" i="10"/>
  <c r="M102" i="10"/>
  <c r="K102" i="10"/>
  <c r="I102" i="10"/>
  <c r="G102" i="10"/>
  <c r="E102" i="10"/>
  <c r="AQ101" i="10"/>
  <c r="AO101" i="10"/>
  <c r="AM101" i="10"/>
  <c r="AK101" i="10"/>
  <c r="AI101" i="10"/>
  <c r="AG101" i="10"/>
  <c r="AE101" i="10"/>
  <c r="AC101" i="10"/>
  <c r="AA101" i="10"/>
  <c r="Y101" i="10"/>
  <c r="W101" i="10"/>
  <c r="U101" i="10"/>
  <c r="S101" i="10"/>
  <c r="Q101" i="10"/>
  <c r="O101" i="10"/>
  <c r="M101" i="10"/>
  <c r="K101" i="10"/>
  <c r="I101" i="10"/>
  <c r="G101" i="10"/>
  <c r="E101" i="10"/>
  <c r="AQ100" i="10"/>
  <c r="AO100" i="10"/>
  <c r="AM100" i="10"/>
  <c r="AK100" i="10"/>
  <c r="AI100" i="10"/>
  <c r="AG100" i="10"/>
  <c r="AE100" i="10"/>
  <c r="AC100" i="10"/>
  <c r="AA100" i="10"/>
  <c r="Y100" i="10"/>
  <c r="W100" i="10"/>
  <c r="U100" i="10"/>
  <c r="S100" i="10"/>
  <c r="Q100" i="10"/>
  <c r="O100" i="10"/>
  <c r="M100" i="10"/>
  <c r="K100" i="10"/>
  <c r="I100" i="10"/>
  <c r="G100" i="10"/>
  <c r="E100" i="10"/>
  <c r="AQ99" i="10"/>
  <c r="AO99" i="10"/>
  <c r="AM99" i="10"/>
  <c r="AK99" i="10"/>
  <c r="AI99" i="10"/>
  <c r="AG99" i="10"/>
  <c r="AE99" i="10"/>
  <c r="AC99" i="10"/>
  <c r="AA99" i="10"/>
  <c r="Y99" i="10"/>
  <c r="W99" i="10"/>
  <c r="U99" i="10"/>
  <c r="S99" i="10"/>
  <c r="Q99" i="10"/>
  <c r="O99" i="10"/>
  <c r="M99" i="10"/>
  <c r="K99" i="10"/>
  <c r="I99" i="10"/>
  <c r="G99" i="10"/>
  <c r="E99" i="10"/>
  <c r="AQ98" i="10"/>
  <c r="AO98" i="10"/>
  <c r="AM98" i="10"/>
  <c r="AK98" i="10"/>
  <c r="AI98" i="10"/>
  <c r="AG98" i="10"/>
  <c r="AE98" i="10"/>
  <c r="AC98" i="10"/>
  <c r="AA98" i="10"/>
  <c r="Y98" i="10"/>
  <c r="W98" i="10"/>
  <c r="U98" i="10"/>
  <c r="S98" i="10"/>
  <c r="Q98" i="10"/>
  <c r="O98" i="10"/>
  <c r="M98" i="10"/>
  <c r="K98" i="10"/>
  <c r="I98" i="10"/>
  <c r="G98" i="10"/>
  <c r="E98" i="10"/>
  <c r="AQ97" i="10"/>
  <c r="AO97" i="10"/>
  <c r="AM97" i="10"/>
  <c r="AK97" i="10"/>
  <c r="AI97" i="10"/>
  <c r="AG97" i="10"/>
  <c r="AE97" i="10"/>
  <c r="AC97" i="10"/>
  <c r="AA97" i="10"/>
  <c r="Y97" i="10"/>
  <c r="W97" i="10"/>
  <c r="U97" i="10"/>
  <c r="S97" i="10"/>
  <c r="Q97" i="10"/>
  <c r="O97" i="10"/>
  <c r="M97" i="10"/>
  <c r="K97" i="10"/>
  <c r="I97" i="10"/>
  <c r="G97" i="10"/>
  <c r="E97" i="10"/>
  <c r="AQ96" i="10"/>
  <c r="AO96" i="10"/>
  <c r="AM96" i="10"/>
  <c r="AK96" i="10"/>
  <c r="AI96" i="10"/>
  <c r="AG96" i="10"/>
  <c r="AE96" i="10"/>
  <c r="AC96" i="10"/>
  <c r="AA96" i="10"/>
  <c r="Y96" i="10"/>
  <c r="W96" i="10"/>
  <c r="U96" i="10"/>
  <c r="S96" i="10"/>
  <c r="Q96" i="10"/>
  <c r="O96" i="10"/>
  <c r="M96" i="10"/>
  <c r="K96" i="10"/>
  <c r="I96" i="10"/>
  <c r="G96" i="10"/>
  <c r="E96" i="10"/>
  <c r="AQ95" i="10"/>
  <c r="AO95" i="10"/>
  <c r="AM95" i="10"/>
  <c r="AK95" i="10"/>
  <c r="AI95" i="10"/>
  <c r="AG95" i="10"/>
  <c r="AE95" i="10"/>
  <c r="AC95" i="10"/>
  <c r="AA95" i="10"/>
  <c r="Y95" i="10"/>
  <c r="W95" i="10"/>
  <c r="U95" i="10"/>
  <c r="S95" i="10"/>
  <c r="Q95" i="10"/>
  <c r="O95" i="10"/>
  <c r="M95" i="10"/>
  <c r="K95" i="10"/>
  <c r="I95" i="10"/>
  <c r="G95" i="10"/>
  <c r="E95" i="10"/>
  <c r="AQ94" i="10"/>
  <c r="AO94" i="10"/>
  <c r="AM94" i="10"/>
  <c r="AK94" i="10"/>
  <c r="AI94" i="10"/>
  <c r="AG94" i="10"/>
  <c r="AE94" i="10"/>
  <c r="AC94" i="10"/>
  <c r="AA94" i="10"/>
  <c r="Y94" i="10"/>
  <c r="W94" i="10"/>
  <c r="U94" i="10"/>
  <c r="S94" i="10"/>
  <c r="Q94" i="10"/>
  <c r="O94" i="10"/>
  <c r="M94" i="10"/>
  <c r="K94" i="10"/>
  <c r="I94" i="10"/>
  <c r="G94" i="10"/>
  <c r="E94" i="10"/>
  <c r="AO93" i="10"/>
  <c r="AM93" i="10"/>
  <c r="AK93" i="10"/>
  <c r="AI93" i="10"/>
  <c r="AG93" i="10"/>
  <c r="AE93" i="10"/>
  <c r="AC93" i="10"/>
  <c r="AA93" i="10"/>
  <c r="Y93" i="10"/>
  <c r="W93" i="10"/>
  <c r="U93" i="10"/>
  <c r="S93" i="10"/>
  <c r="Q93" i="10"/>
  <c r="O93" i="10"/>
  <c r="M93" i="10"/>
  <c r="K93" i="10"/>
  <c r="I93" i="10"/>
  <c r="G93" i="10"/>
  <c r="E93" i="10"/>
  <c r="AI1" i="10"/>
  <c r="AI3" i="10" s="1"/>
  <c r="E92" i="10"/>
  <c r="AQ91" i="10"/>
  <c r="AO91" i="10"/>
  <c r="AM91" i="10"/>
  <c r="AK91" i="10"/>
  <c r="AI91" i="10"/>
  <c r="AG91" i="10"/>
  <c r="AE91" i="10"/>
  <c r="AC91" i="10"/>
  <c r="AA91" i="10"/>
  <c r="Y91" i="10"/>
  <c r="W91" i="10"/>
  <c r="U91" i="10"/>
  <c r="S91" i="10"/>
  <c r="Q91" i="10"/>
  <c r="O91" i="10"/>
  <c r="M91" i="10"/>
  <c r="K91" i="10"/>
  <c r="I91" i="10"/>
  <c r="G91" i="10"/>
  <c r="E91" i="10"/>
  <c r="AQ90" i="10"/>
  <c r="AO90" i="10"/>
  <c r="AM90" i="10"/>
  <c r="AK90" i="10"/>
  <c r="AI90" i="10"/>
  <c r="AG90" i="10"/>
  <c r="AE90" i="10"/>
  <c r="AC90" i="10"/>
  <c r="AA90" i="10"/>
  <c r="Y90" i="10"/>
  <c r="W90" i="10"/>
  <c r="U90" i="10"/>
  <c r="S90" i="10"/>
  <c r="Q90" i="10"/>
  <c r="O90" i="10"/>
  <c r="M90" i="10"/>
  <c r="K90" i="10"/>
  <c r="I90" i="10"/>
  <c r="G90" i="10"/>
  <c r="E90" i="10"/>
  <c r="AQ89" i="10"/>
  <c r="AO89" i="10"/>
  <c r="AM89" i="10"/>
  <c r="AK89" i="10"/>
  <c r="AI89" i="10"/>
  <c r="AG89" i="10"/>
  <c r="AE89" i="10"/>
  <c r="AC89" i="10"/>
  <c r="AA89" i="10"/>
  <c r="Y89" i="10"/>
  <c r="W89" i="10"/>
  <c r="U89" i="10"/>
  <c r="S89" i="10"/>
  <c r="Q89" i="10"/>
  <c r="O89" i="10"/>
  <c r="M89" i="10"/>
  <c r="K89" i="10"/>
  <c r="I89" i="10"/>
  <c r="G89" i="10"/>
  <c r="E89" i="10"/>
  <c r="AQ88" i="10"/>
  <c r="AO88" i="10"/>
  <c r="AM88" i="10"/>
  <c r="AK88" i="10"/>
  <c r="AI88" i="10"/>
  <c r="AG88" i="10"/>
  <c r="AE88" i="10"/>
  <c r="AC88" i="10"/>
  <c r="AA88" i="10"/>
  <c r="Y88" i="10"/>
  <c r="W88" i="10"/>
  <c r="U88" i="10"/>
  <c r="S88" i="10"/>
  <c r="Q88" i="10"/>
  <c r="O88" i="10"/>
  <c r="M88" i="10"/>
  <c r="K88" i="10"/>
  <c r="I88" i="10"/>
  <c r="G88" i="10"/>
  <c r="E88" i="10"/>
  <c r="AQ87" i="10"/>
  <c r="AO87" i="10"/>
  <c r="AM87" i="10"/>
  <c r="AK87" i="10"/>
  <c r="AI87" i="10"/>
  <c r="AG87" i="10"/>
  <c r="AE87" i="10"/>
  <c r="AC87" i="10"/>
  <c r="AA87" i="10"/>
  <c r="Y87" i="10"/>
  <c r="W87" i="10"/>
  <c r="U87" i="10"/>
  <c r="S87" i="10"/>
  <c r="Q87" i="10"/>
  <c r="O87" i="10"/>
  <c r="M87" i="10"/>
  <c r="K87" i="10"/>
  <c r="I87" i="10"/>
  <c r="G87" i="10"/>
  <c r="E87" i="10"/>
  <c r="AQ86" i="10"/>
  <c r="AO86" i="10"/>
  <c r="AM86" i="10"/>
  <c r="AK86" i="10"/>
  <c r="AI86" i="10"/>
  <c r="AG86" i="10"/>
  <c r="AE86" i="10"/>
  <c r="AC86" i="10"/>
  <c r="AA86" i="10"/>
  <c r="Y86" i="10"/>
  <c r="W86" i="10"/>
  <c r="U86" i="10"/>
  <c r="S86" i="10"/>
  <c r="Q86" i="10"/>
  <c r="O86" i="10"/>
  <c r="M86" i="10"/>
  <c r="K86" i="10"/>
  <c r="I86" i="10"/>
  <c r="G86" i="10"/>
  <c r="E86" i="10"/>
  <c r="AQ85" i="10"/>
  <c r="AO85" i="10"/>
  <c r="AM85" i="10"/>
  <c r="AK85" i="10"/>
  <c r="AI85" i="10"/>
  <c r="AG85" i="10"/>
  <c r="AE85" i="10"/>
  <c r="AC85" i="10"/>
  <c r="AA85" i="10"/>
  <c r="Y85" i="10"/>
  <c r="W85" i="10"/>
  <c r="U85" i="10"/>
  <c r="S85" i="10"/>
  <c r="Q85" i="10"/>
  <c r="O85" i="10"/>
  <c r="M85" i="10"/>
  <c r="K85" i="10"/>
  <c r="I85" i="10"/>
  <c r="G85" i="10"/>
  <c r="E85" i="10"/>
  <c r="AQ84" i="10"/>
  <c r="AO84" i="10"/>
  <c r="AM84" i="10"/>
  <c r="AK84" i="10"/>
  <c r="AI84" i="10"/>
  <c r="AG84" i="10"/>
  <c r="AE84" i="10"/>
  <c r="AC84" i="10"/>
  <c r="AA84" i="10"/>
  <c r="Y84" i="10"/>
  <c r="W84" i="10"/>
  <c r="U84" i="10"/>
  <c r="S84" i="10"/>
  <c r="Q84" i="10"/>
  <c r="O84" i="10"/>
  <c r="M84" i="10"/>
  <c r="K84" i="10"/>
  <c r="I84" i="10"/>
  <c r="G84" i="10"/>
  <c r="E84" i="10"/>
  <c r="AQ83" i="10"/>
  <c r="AO83" i="10"/>
  <c r="AM83" i="10"/>
  <c r="AK83" i="10"/>
  <c r="AI83" i="10"/>
  <c r="AG83" i="10"/>
  <c r="AE83" i="10"/>
  <c r="AC83" i="10"/>
  <c r="AA83" i="10"/>
  <c r="Y83" i="10"/>
  <c r="W83" i="10"/>
  <c r="U83" i="10"/>
  <c r="S83" i="10"/>
  <c r="Q83" i="10"/>
  <c r="O83" i="10"/>
  <c r="M83" i="10"/>
  <c r="K83" i="10"/>
  <c r="I83" i="10"/>
  <c r="G83" i="10"/>
  <c r="E83" i="10"/>
  <c r="AQ82" i="10"/>
  <c r="AO82" i="10"/>
  <c r="AM82" i="10"/>
  <c r="AK82" i="10"/>
  <c r="AI82" i="10"/>
  <c r="AG82" i="10"/>
  <c r="AE82" i="10"/>
  <c r="AC82" i="10"/>
  <c r="AA82" i="10"/>
  <c r="Y82" i="10"/>
  <c r="W82" i="10"/>
  <c r="U82" i="10"/>
  <c r="S82" i="10"/>
  <c r="Q82" i="10"/>
  <c r="O82" i="10"/>
  <c r="M82" i="10"/>
  <c r="K82" i="10"/>
  <c r="I82" i="10"/>
  <c r="G82" i="10"/>
  <c r="E82" i="10"/>
  <c r="AQ81" i="10"/>
  <c r="AO81" i="10"/>
  <c r="AM81" i="10"/>
  <c r="AK81" i="10"/>
  <c r="AI81" i="10"/>
  <c r="AG81" i="10"/>
  <c r="AE81" i="10"/>
  <c r="AC81" i="10"/>
  <c r="AA81" i="10"/>
  <c r="Y81" i="10"/>
  <c r="W81" i="10"/>
  <c r="U81" i="10"/>
  <c r="S81" i="10"/>
  <c r="Q81" i="10"/>
  <c r="O81" i="10"/>
  <c r="M81" i="10"/>
  <c r="K81" i="10"/>
  <c r="I81" i="10"/>
  <c r="G81" i="10"/>
  <c r="E81" i="10"/>
  <c r="AQ80" i="10"/>
  <c r="AO80" i="10"/>
  <c r="AM80" i="10"/>
  <c r="AK80" i="10"/>
  <c r="AI80" i="10"/>
  <c r="AG80" i="10"/>
  <c r="AE80" i="10"/>
  <c r="AC80" i="10"/>
  <c r="AA80" i="10"/>
  <c r="Y80" i="10"/>
  <c r="W80" i="10"/>
  <c r="U80" i="10"/>
  <c r="S80" i="10"/>
  <c r="Q80" i="10"/>
  <c r="O80" i="10"/>
  <c r="M80" i="10"/>
  <c r="K80" i="10"/>
  <c r="I80" i="10"/>
  <c r="G80" i="10"/>
  <c r="E80" i="10"/>
  <c r="AQ79" i="10"/>
  <c r="AO79" i="10"/>
  <c r="AM79" i="10"/>
  <c r="AK79" i="10"/>
  <c r="AI79" i="10"/>
  <c r="AG79" i="10"/>
  <c r="AE79" i="10"/>
  <c r="AC79" i="10"/>
  <c r="AA79" i="10"/>
  <c r="Y79" i="10"/>
  <c r="W79" i="10"/>
  <c r="U79" i="10"/>
  <c r="S79" i="10"/>
  <c r="Q79" i="10"/>
  <c r="O79" i="10"/>
  <c r="M79" i="10"/>
  <c r="K79" i="10"/>
  <c r="I79" i="10"/>
  <c r="G79" i="10"/>
  <c r="E79" i="10"/>
  <c r="AQ78" i="10"/>
  <c r="AO78" i="10"/>
  <c r="AM78" i="10"/>
  <c r="AK78" i="10"/>
  <c r="AI78" i="10"/>
  <c r="AG78" i="10"/>
  <c r="AE78" i="10"/>
  <c r="AC78" i="10"/>
  <c r="AA78" i="10"/>
  <c r="Y78" i="10"/>
  <c r="W78" i="10"/>
  <c r="U78" i="10"/>
  <c r="S78" i="10"/>
  <c r="Q78" i="10"/>
  <c r="O78" i="10"/>
  <c r="M78" i="10"/>
  <c r="K78" i="10"/>
  <c r="I78" i="10"/>
  <c r="G78" i="10"/>
  <c r="E78" i="10"/>
  <c r="AQ77" i="10"/>
  <c r="AO77" i="10"/>
  <c r="AM77" i="10"/>
  <c r="AK77" i="10"/>
  <c r="AI77" i="10"/>
  <c r="AG77" i="10"/>
  <c r="AE77" i="10"/>
  <c r="AC77" i="10"/>
  <c r="AA77" i="10"/>
  <c r="Y77" i="10"/>
  <c r="W77" i="10"/>
  <c r="U77" i="10"/>
  <c r="S77" i="10"/>
  <c r="Q77" i="10"/>
  <c r="O77" i="10"/>
  <c r="M77" i="10"/>
  <c r="K77" i="10"/>
  <c r="I77" i="10"/>
  <c r="G77" i="10"/>
  <c r="E77" i="10"/>
  <c r="AQ76" i="10"/>
  <c r="AO76" i="10"/>
  <c r="AM76" i="10"/>
  <c r="AK76" i="10"/>
  <c r="AI76" i="10"/>
  <c r="AG76" i="10"/>
  <c r="AE76" i="10"/>
  <c r="AC76" i="10"/>
  <c r="AA76" i="10"/>
  <c r="Y76" i="10"/>
  <c r="W76" i="10"/>
  <c r="U76" i="10"/>
  <c r="S76" i="10"/>
  <c r="Q76" i="10"/>
  <c r="O76" i="10"/>
  <c r="M76" i="10"/>
  <c r="K76" i="10"/>
  <c r="I76" i="10"/>
  <c r="G76" i="10"/>
  <c r="E76" i="10"/>
  <c r="AQ75" i="10"/>
  <c r="AO75" i="10"/>
  <c r="AM75" i="10"/>
  <c r="AK75" i="10"/>
  <c r="AI75" i="10"/>
  <c r="AG75" i="10"/>
  <c r="AE75" i="10"/>
  <c r="AC75" i="10"/>
  <c r="AA75" i="10"/>
  <c r="Y75" i="10"/>
  <c r="W75" i="10"/>
  <c r="U75" i="10"/>
  <c r="S75" i="10"/>
  <c r="Q75" i="10"/>
  <c r="O75" i="10"/>
  <c r="M75" i="10"/>
  <c r="K75" i="10"/>
  <c r="I75" i="10"/>
  <c r="G75" i="10"/>
  <c r="E75" i="10"/>
  <c r="AQ74" i="10"/>
  <c r="AO74" i="10"/>
  <c r="AM74" i="10"/>
  <c r="AK74" i="10"/>
  <c r="AI74" i="10"/>
  <c r="AG74" i="10"/>
  <c r="AE74" i="10"/>
  <c r="AC74" i="10"/>
  <c r="AA74" i="10"/>
  <c r="Y74" i="10"/>
  <c r="W74" i="10"/>
  <c r="U74" i="10"/>
  <c r="S74" i="10"/>
  <c r="Q74" i="10"/>
  <c r="O74" i="10"/>
  <c r="M74" i="10"/>
  <c r="K74" i="10"/>
  <c r="I74" i="10"/>
  <c r="G74" i="10"/>
  <c r="E74" i="10"/>
  <c r="AQ73" i="10"/>
  <c r="AO73" i="10"/>
  <c r="AM73" i="10"/>
  <c r="AK73" i="10"/>
  <c r="AI73" i="10"/>
  <c r="AG73" i="10"/>
  <c r="AE73" i="10"/>
  <c r="AC73" i="10"/>
  <c r="AA73" i="10"/>
  <c r="Y73" i="10"/>
  <c r="W73" i="10"/>
  <c r="U73" i="10"/>
  <c r="S73" i="10"/>
  <c r="Q73" i="10"/>
  <c r="O73" i="10"/>
  <c r="M73" i="10"/>
  <c r="K73" i="10"/>
  <c r="I73" i="10"/>
  <c r="G73" i="10"/>
  <c r="E73" i="10"/>
  <c r="AQ72" i="10"/>
  <c r="AO72" i="10"/>
  <c r="AM72" i="10"/>
  <c r="AK72" i="10"/>
  <c r="AI72" i="10"/>
  <c r="AG72" i="10"/>
  <c r="AE72" i="10"/>
  <c r="AC72" i="10"/>
  <c r="AA72" i="10"/>
  <c r="Y72" i="10"/>
  <c r="W72" i="10"/>
  <c r="U72" i="10"/>
  <c r="S72" i="10"/>
  <c r="Q72" i="10"/>
  <c r="O72" i="10"/>
  <c r="M72" i="10"/>
  <c r="K72" i="10"/>
  <c r="I72" i="10"/>
  <c r="G72" i="10"/>
  <c r="E72" i="10"/>
  <c r="AQ71" i="10"/>
  <c r="AO71" i="10"/>
  <c r="AM71" i="10"/>
  <c r="AK71" i="10"/>
  <c r="AI71" i="10"/>
  <c r="AG71" i="10"/>
  <c r="AE71" i="10"/>
  <c r="AC71" i="10"/>
  <c r="AA71" i="10"/>
  <c r="Y71" i="10"/>
  <c r="W71" i="10"/>
  <c r="U71" i="10"/>
  <c r="S71" i="10"/>
  <c r="Q71" i="10"/>
  <c r="O71" i="10"/>
  <c r="M71" i="10"/>
  <c r="K71" i="10"/>
  <c r="I71" i="10"/>
  <c r="G71" i="10"/>
  <c r="E71" i="10"/>
  <c r="AQ70" i="10"/>
  <c r="AO70" i="10"/>
  <c r="AM70" i="10"/>
  <c r="AK70" i="10"/>
  <c r="AI70" i="10"/>
  <c r="AG70" i="10"/>
  <c r="AE70" i="10"/>
  <c r="AC70" i="10"/>
  <c r="AA70" i="10"/>
  <c r="Y70" i="10"/>
  <c r="W70" i="10"/>
  <c r="U70" i="10"/>
  <c r="S70" i="10"/>
  <c r="Q70" i="10"/>
  <c r="O70" i="10"/>
  <c r="M70" i="10"/>
  <c r="K70" i="10"/>
  <c r="I70" i="10"/>
  <c r="G70" i="10"/>
  <c r="E70" i="10"/>
  <c r="AQ69" i="10"/>
  <c r="AO69" i="10"/>
  <c r="AM69" i="10"/>
  <c r="AK69" i="10"/>
  <c r="AI69" i="10"/>
  <c r="AG69" i="10"/>
  <c r="AE69" i="10"/>
  <c r="AC69" i="10"/>
  <c r="AA69" i="10"/>
  <c r="Y69" i="10"/>
  <c r="W69" i="10"/>
  <c r="U69" i="10"/>
  <c r="S69" i="10"/>
  <c r="Q69" i="10"/>
  <c r="O69" i="10"/>
  <c r="M69" i="10"/>
  <c r="K69" i="10"/>
  <c r="I69" i="10"/>
  <c r="G69" i="10"/>
  <c r="E69" i="10"/>
  <c r="AQ68" i="10"/>
  <c r="AO68" i="10"/>
  <c r="AM68" i="10"/>
  <c r="AK68" i="10"/>
  <c r="AI68" i="10"/>
  <c r="AG68" i="10"/>
  <c r="AE68" i="10"/>
  <c r="AC68" i="10"/>
  <c r="AA68" i="10"/>
  <c r="Y68" i="10"/>
  <c r="W68" i="10"/>
  <c r="U68" i="10"/>
  <c r="S68" i="10"/>
  <c r="Q68" i="10"/>
  <c r="O68" i="10"/>
  <c r="M68" i="10"/>
  <c r="K68" i="10"/>
  <c r="I68" i="10"/>
  <c r="G68" i="10"/>
  <c r="E68" i="10"/>
  <c r="AQ67" i="10"/>
  <c r="AO67" i="10"/>
  <c r="AM67" i="10"/>
  <c r="AK67" i="10"/>
  <c r="AI67" i="10"/>
  <c r="AG67" i="10"/>
  <c r="AE67" i="10"/>
  <c r="AC67" i="10"/>
  <c r="AA67" i="10"/>
  <c r="Y67" i="10"/>
  <c r="W67" i="10"/>
  <c r="U67" i="10"/>
  <c r="S67" i="10"/>
  <c r="Q67" i="10"/>
  <c r="O67" i="10"/>
  <c r="M67" i="10"/>
  <c r="K67" i="10"/>
  <c r="I67" i="10"/>
  <c r="G67" i="10"/>
  <c r="E67" i="10"/>
  <c r="AQ66" i="10"/>
  <c r="AO66" i="10"/>
  <c r="AM66" i="10"/>
  <c r="AK66" i="10"/>
  <c r="AI66" i="10"/>
  <c r="AG66" i="10"/>
  <c r="AE66" i="10"/>
  <c r="AC66" i="10"/>
  <c r="AA66" i="10"/>
  <c r="Y66" i="10"/>
  <c r="W66" i="10"/>
  <c r="U66" i="10"/>
  <c r="S66" i="10"/>
  <c r="Q66" i="10"/>
  <c r="O66" i="10"/>
  <c r="M66" i="10"/>
  <c r="K66" i="10"/>
  <c r="I66" i="10"/>
  <c r="G66" i="10"/>
  <c r="E66" i="10"/>
  <c r="AQ65" i="10"/>
  <c r="AO65" i="10"/>
  <c r="AM65" i="10"/>
  <c r="AK65" i="10"/>
  <c r="AI65" i="10"/>
  <c r="AG65" i="10"/>
  <c r="AE65" i="10"/>
  <c r="AC65" i="10"/>
  <c r="AA65" i="10"/>
  <c r="Y65" i="10"/>
  <c r="W65" i="10"/>
  <c r="U65" i="10"/>
  <c r="S65" i="10"/>
  <c r="Q65" i="10"/>
  <c r="O65" i="10"/>
  <c r="M65" i="10"/>
  <c r="K65" i="10"/>
  <c r="I65" i="10"/>
  <c r="G65" i="10"/>
  <c r="E65" i="10"/>
  <c r="AQ64" i="10"/>
  <c r="AO64" i="10"/>
  <c r="AM64" i="10"/>
  <c r="AK64" i="10"/>
  <c r="AI64" i="10"/>
  <c r="AG64" i="10"/>
  <c r="AE64" i="10"/>
  <c r="AC64" i="10"/>
  <c r="AA64" i="10"/>
  <c r="Y64" i="10"/>
  <c r="W64" i="10"/>
  <c r="U64" i="10"/>
  <c r="S64" i="10"/>
  <c r="Q64" i="10"/>
  <c r="O64" i="10"/>
  <c r="M64" i="10"/>
  <c r="K64" i="10"/>
  <c r="I64" i="10"/>
  <c r="G64" i="10"/>
  <c r="E64" i="10"/>
  <c r="AQ63" i="10"/>
  <c r="AO63" i="10"/>
  <c r="AM63" i="10"/>
  <c r="AK63" i="10"/>
  <c r="AI63" i="10"/>
  <c r="AG63" i="10"/>
  <c r="AE63" i="10"/>
  <c r="AC63" i="10"/>
  <c r="AA63" i="10"/>
  <c r="Y63" i="10"/>
  <c r="W63" i="10"/>
  <c r="U63" i="10"/>
  <c r="S63" i="10"/>
  <c r="Q63" i="10"/>
  <c r="O63" i="10"/>
  <c r="M63" i="10"/>
  <c r="K63" i="10"/>
  <c r="I63" i="10"/>
  <c r="G63" i="10"/>
  <c r="E63" i="10"/>
  <c r="AQ62" i="10"/>
  <c r="AO62" i="10"/>
  <c r="AM62" i="10"/>
  <c r="AK62" i="10"/>
  <c r="AI62" i="10"/>
  <c r="AG62" i="10"/>
  <c r="AE62" i="10"/>
  <c r="AC62" i="10"/>
  <c r="AA62" i="10"/>
  <c r="Y62" i="10"/>
  <c r="W62" i="10"/>
  <c r="U62" i="10"/>
  <c r="S62" i="10"/>
  <c r="Q62" i="10"/>
  <c r="O62" i="10"/>
  <c r="M62" i="10"/>
  <c r="K62" i="10"/>
  <c r="I62" i="10"/>
  <c r="G62" i="10"/>
  <c r="E62" i="10"/>
  <c r="AQ61" i="10"/>
  <c r="AO61" i="10"/>
  <c r="AM61" i="10"/>
  <c r="AK61" i="10"/>
  <c r="AI61" i="10"/>
  <c r="AG61" i="10"/>
  <c r="AE61" i="10"/>
  <c r="AC61" i="10"/>
  <c r="AA61" i="10"/>
  <c r="Y61" i="10"/>
  <c r="W61" i="10"/>
  <c r="U61" i="10"/>
  <c r="S61" i="10"/>
  <c r="Q61" i="10"/>
  <c r="O61" i="10"/>
  <c r="M61" i="10"/>
  <c r="K61" i="10"/>
  <c r="I61" i="10"/>
  <c r="G61" i="10"/>
  <c r="E61" i="10"/>
  <c r="AQ60" i="10"/>
  <c r="AO60" i="10"/>
  <c r="AM60" i="10"/>
  <c r="AK60" i="10"/>
  <c r="AI60" i="10"/>
  <c r="AG60" i="10"/>
  <c r="AE60" i="10"/>
  <c r="AC60" i="10"/>
  <c r="AA60" i="10"/>
  <c r="Y60" i="10"/>
  <c r="W60" i="10"/>
  <c r="U60" i="10"/>
  <c r="S60" i="10"/>
  <c r="Q60" i="10"/>
  <c r="O60" i="10"/>
  <c r="M60" i="10"/>
  <c r="K60" i="10"/>
  <c r="I60" i="10"/>
  <c r="G60" i="10"/>
  <c r="E60" i="10"/>
  <c r="AQ59" i="10"/>
  <c r="AO59" i="10"/>
  <c r="AM59" i="10"/>
  <c r="AK59" i="10"/>
  <c r="AI59" i="10"/>
  <c r="AG59" i="10"/>
  <c r="AE59" i="10"/>
  <c r="AC59" i="10"/>
  <c r="AA59" i="10"/>
  <c r="Y59" i="10"/>
  <c r="W59" i="10"/>
  <c r="U59" i="10"/>
  <c r="S59" i="10"/>
  <c r="Q59" i="10"/>
  <c r="O59" i="10"/>
  <c r="M59" i="10"/>
  <c r="K59" i="10"/>
  <c r="I59" i="10"/>
  <c r="G59" i="10"/>
  <c r="E59" i="10"/>
  <c r="AQ58" i="10"/>
  <c r="AO58" i="10"/>
  <c r="AM58" i="10"/>
  <c r="AK58" i="10"/>
  <c r="AI58" i="10"/>
  <c r="AG58" i="10"/>
  <c r="AE58" i="10"/>
  <c r="AC58" i="10"/>
  <c r="AA58" i="10"/>
  <c r="Y58" i="10"/>
  <c r="W58" i="10"/>
  <c r="U58" i="10"/>
  <c r="S58" i="10"/>
  <c r="Q58" i="10"/>
  <c r="O58" i="10"/>
  <c r="M58" i="10"/>
  <c r="K58" i="10"/>
  <c r="I58" i="10"/>
  <c r="G58" i="10"/>
  <c r="E58" i="10"/>
  <c r="AQ57" i="10"/>
  <c r="AO57" i="10"/>
  <c r="AM57" i="10"/>
  <c r="AK57" i="10"/>
  <c r="AI57" i="10"/>
  <c r="AG57" i="10"/>
  <c r="AE57" i="10"/>
  <c r="AC57" i="10"/>
  <c r="AA57" i="10"/>
  <c r="Y57" i="10"/>
  <c r="W57" i="10"/>
  <c r="U57" i="10"/>
  <c r="S57" i="10"/>
  <c r="Q57" i="10"/>
  <c r="O57" i="10"/>
  <c r="M57" i="10"/>
  <c r="K57" i="10"/>
  <c r="I57" i="10"/>
  <c r="G57" i="10"/>
  <c r="E57" i="10"/>
  <c r="AQ56" i="10"/>
  <c r="AO56" i="10"/>
  <c r="AM56" i="10"/>
  <c r="AK56" i="10"/>
  <c r="AI56" i="10"/>
  <c r="AG56" i="10"/>
  <c r="AE56" i="10"/>
  <c r="AC56" i="10"/>
  <c r="AA56" i="10"/>
  <c r="Y56" i="10"/>
  <c r="W56" i="10"/>
  <c r="U56" i="10"/>
  <c r="S56" i="10"/>
  <c r="Q56" i="10"/>
  <c r="O56" i="10"/>
  <c r="M56" i="10"/>
  <c r="K56" i="10"/>
  <c r="I56" i="10"/>
  <c r="G56" i="10"/>
  <c r="E56" i="10"/>
  <c r="AQ55" i="10"/>
  <c r="AO55" i="10"/>
  <c r="AM55" i="10"/>
  <c r="AK55" i="10"/>
  <c r="AI55" i="10"/>
  <c r="AG55" i="10"/>
  <c r="AE55" i="10"/>
  <c r="AC55" i="10"/>
  <c r="AA55" i="10"/>
  <c r="Y55" i="10"/>
  <c r="W55" i="10"/>
  <c r="U55" i="10"/>
  <c r="S55" i="10"/>
  <c r="Q55" i="10"/>
  <c r="O55" i="10"/>
  <c r="M55" i="10"/>
  <c r="K55" i="10"/>
  <c r="I55" i="10"/>
  <c r="G55" i="10"/>
  <c r="E55" i="10"/>
  <c r="AQ54" i="10"/>
  <c r="AO54" i="10"/>
  <c r="AM54" i="10"/>
  <c r="AK54" i="10"/>
  <c r="AI54" i="10"/>
  <c r="AG54" i="10"/>
  <c r="AE54" i="10"/>
  <c r="AC54" i="10"/>
  <c r="AA54" i="10"/>
  <c r="Y54" i="10"/>
  <c r="W54" i="10"/>
  <c r="U54" i="10"/>
  <c r="S54" i="10"/>
  <c r="Q54" i="10"/>
  <c r="O54" i="10"/>
  <c r="M54" i="10"/>
  <c r="K54" i="10"/>
  <c r="I54" i="10"/>
  <c r="G54" i="10"/>
  <c r="E54" i="10"/>
  <c r="AQ53" i="10"/>
  <c r="AO53" i="10"/>
  <c r="AM53" i="10"/>
  <c r="AK53" i="10"/>
  <c r="AI53" i="10"/>
  <c r="AG53" i="10"/>
  <c r="AE53" i="10"/>
  <c r="AC53" i="10"/>
  <c r="AA53" i="10"/>
  <c r="Y53" i="10"/>
  <c r="W53" i="10"/>
  <c r="U53" i="10"/>
  <c r="S53" i="10"/>
  <c r="Q53" i="10"/>
  <c r="O53" i="10"/>
  <c r="M53" i="10"/>
  <c r="K53" i="10"/>
  <c r="I53" i="10"/>
  <c r="G53" i="10"/>
  <c r="E53" i="10"/>
  <c r="AQ52" i="10"/>
  <c r="AO52" i="10"/>
  <c r="AM52" i="10"/>
  <c r="AK52" i="10"/>
  <c r="AI52" i="10"/>
  <c r="AG52" i="10"/>
  <c r="AE52" i="10"/>
  <c r="AC52" i="10"/>
  <c r="AA52" i="10"/>
  <c r="Y52" i="10"/>
  <c r="W52" i="10"/>
  <c r="U52" i="10"/>
  <c r="S52" i="10"/>
  <c r="Q52" i="10"/>
  <c r="O52" i="10"/>
  <c r="M52" i="10"/>
  <c r="K52" i="10"/>
  <c r="I52" i="10"/>
  <c r="G52" i="10"/>
  <c r="E52" i="10"/>
  <c r="AQ51" i="10"/>
  <c r="AO51" i="10"/>
  <c r="AM51" i="10"/>
  <c r="AK51" i="10"/>
  <c r="AI51" i="10"/>
  <c r="AG51" i="10"/>
  <c r="AE51" i="10"/>
  <c r="AC51" i="10"/>
  <c r="AA51" i="10"/>
  <c r="Y51" i="10"/>
  <c r="W51" i="10"/>
  <c r="U51" i="10"/>
  <c r="S51" i="10"/>
  <c r="Q51" i="10"/>
  <c r="O51" i="10"/>
  <c r="M51" i="10"/>
  <c r="K51" i="10"/>
  <c r="I51" i="10"/>
  <c r="G51" i="10"/>
  <c r="E51" i="10"/>
  <c r="AQ50" i="10"/>
  <c r="AO50" i="10"/>
  <c r="AM50" i="10"/>
  <c r="AK50" i="10"/>
  <c r="AI50" i="10"/>
  <c r="AG50" i="10"/>
  <c r="AE50" i="10"/>
  <c r="AC50" i="10"/>
  <c r="AA50" i="10"/>
  <c r="Y50" i="10"/>
  <c r="W50" i="10"/>
  <c r="U50" i="10"/>
  <c r="S50" i="10"/>
  <c r="Q50" i="10"/>
  <c r="O50" i="10"/>
  <c r="M50" i="10"/>
  <c r="K50" i="10"/>
  <c r="I50" i="10"/>
  <c r="G50" i="10"/>
  <c r="E50" i="10"/>
  <c r="AQ49" i="10"/>
  <c r="AO49" i="10"/>
  <c r="AM49" i="10"/>
  <c r="AK49" i="10"/>
  <c r="AI49" i="10"/>
  <c r="AG49" i="10"/>
  <c r="AE49" i="10"/>
  <c r="AC49" i="10"/>
  <c r="AA49" i="10"/>
  <c r="Y49" i="10"/>
  <c r="W49" i="10"/>
  <c r="U49" i="10"/>
  <c r="S49" i="10"/>
  <c r="Q49" i="10"/>
  <c r="O49" i="10"/>
  <c r="M49" i="10"/>
  <c r="K49" i="10"/>
  <c r="I49" i="10"/>
  <c r="G49" i="10"/>
  <c r="E49" i="10"/>
  <c r="AQ48" i="10"/>
  <c r="AO48" i="10"/>
  <c r="AM48" i="10"/>
  <c r="AK48" i="10"/>
  <c r="AI48" i="10"/>
  <c r="AG48" i="10"/>
  <c r="AE48" i="10"/>
  <c r="AC48" i="10"/>
  <c r="AA48" i="10"/>
  <c r="Y48" i="10"/>
  <c r="W48" i="10"/>
  <c r="U48" i="10"/>
  <c r="S48" i="10"/>
  <c r="Q48" i="10"/>
  <c r="O48" i="10"/>
  <c r="M48" i="10"/>
  <c r="K48" i="10"/>
  <c r="I48" i="10"/>
  <c r="G48" i="10"/>
  <c r="E48" i="10"/>
  <c r="AQ47" i="10"/>
  <c r="AO47" i="10"/>
  <c r="AM47" i="10"/>
  <c r="AK47" i="10"/>
  <c r="AI47" i="10"/>
  <c r="AG47" i="10"/>
  <c r="AE47" i="10"/>
  <c r="AC47" i="10"/>
  <c r="AA47" i="10"/>
  <c r="Y47" i="10"/>
  <c r="W47" i="10"/>
  <c r="U47" i="10"/>
  <c r="S47" i="10"/>
  <c r="Q47" i="10"/>
  <c r="O47" i="10"/>
  <c r="M47" i="10"/>
  <c r="K47" i="10"/>
  <c r="I47" i="10"/>
  <c r="G47" i="10"/>
  <c r="E47" i="10"/>
  <c r="AQ46" i="10"/>
  <c r="AO46" i="10"/>
  <c r="AM46" i="10"/>
  <c r="AK46" i="10"/>
  <c r="AI46" i="10"/>
  <c r="AG46" i="10"/>
  <c r="AE46" i="10"/>
  <c r="AC46" i="10"/>
  <c r="AA46" i="10"/>
  <c r="Y46" i="10"/>
  <c r="W46" i="10"/>
  <c r="U46" i="10"/>
  <c r="S46" i="10"/>
  <c r="Q46" i="10"/>
  <c r="O46" i="10"/>
  <c r="M46" i="10"/>
  <c r="K46" i="10"/>
  <c r="I46" i="10"/>
  <c r="G46" i="10"/>
  <c r="E46" i="10"/>
  <c r="AQ45" i="10"/>
  <c r="AO45" i="10"/>
  <c r="AM45" i="10"/>
  <c r="AK45" i="10"/>
  <c r="AI45" i="10"/>
  <c r="AG45" i="10"/>
  <c r="AE45" i="10"/>
  <c r="AC45" i="10"/>
  <c r="AA45" i="10"/>
  <c r="Y45" i="10"/>
  <c r="W45" i="10"/>
  <c r="U45" i="10"/>
  <c r="S45" i="10"/>
  <c r="Q45" i="10"/>
  <c r="O45" i="10"/>
  <c r="M45" i="10"/>
  <c r="K45" i="10"/>
  <c r="I45" i="10"/>
  <c r="G45" i="10"/>
  <c r="E45" i="10"/>
  <c r="AQ44" i="10"/>
  <c r="AO44" i="10"/>
  <c r="AM44" i="10"/>
  <c r="AK44" i="10"/>
  <c r="AI44" i="10"/>
  <c r="AG44" i="10"/>
  <c r="AE44" i="10"/>
  <c r="AC44" i="10"/>
  <c r="AA44" i="10"/>
  <c r="Y44" i="10"/>
  <c r="W44" i="10"/>
  <c r="U44" i="10"/>
  <c r="S44" i="10"/>
  <c r="Q44" i="10"/>
  <c r="O44" i="10"/>
  <c r="M44" i="10"/>
  <c r="K44" i="10"/>
  <c r="I44" i="10"/>
  <c r="G44" i="10"/>
  <c r="E44" i="10"/>
  <c r="AQ43" i="10"/>
  <c r="AO43" i="10"/>
  <c r="AM43" i="10"/>
  <c r="AK43" i="10"/>
  <c r="AI43" i="10"/>
  <c r="AG43" i="10"/>
  <c r="AE43" i="10"/>
  <c r="AC43" i="10"/>
  <c r="AA43" i="10"/>
  <c r="Y43" i="10"/>
  <c r="W43" i="10"/>
  <c r="U43" i="10"/>
  <c r="S43" i="10"/>
  <c r="Q43" i="10"/>
  <c r="O43" i="10"/>
  <c r="M43" i="10"/>
  <c r="K43" i="10"/>
  <c r="I43" i="10"/>
  <c r="G43" i="10"/>
  <c r="E43" i="10"/>
  <c r="AQ42" i="10"/>
  <c r="AO42" i="10"/>
  <c r="AM42" i="10"/>
  <c r="AK42" i="10"/>
  <c r="AI42" i="10"/>
  <c r="AG42" i="10"/>
  <c r="AE42" i="10"/>
  <c r="AC42" i="10"/>
  <c r="AA42" i="10"/>
  <c r="Y42" i="10"/>
  <c r="W42" i="10"/>
  <c r="U42" i="10"/>
  <c r="S42" i="10"/>
  <c r="Q42" i="10"/>
  <c r="O42" i="10"/>
  <c r="M42" i="10"/>
  <c r="K42" i="10"/>
  <c r="I42" i="10"/>
  <c r="G42" i="10"/>
  <c r="E42" i="10"/>
  <c r="AQ41" i="10"/>
  <c r="AO41" i="10"/>
  <c r="AM41" i="10"/>
  <c r="AK41" i="10"/>
  <c r="AI41" i="10"/>
  <c r="AG41" i="10"/>
  <c r="AE41" i="10"/>
  <c r="AC41" i="10"/>
  <c r="AA41" i="10"/>
  <c r="Y41" i="10"/>
  <c r="W41" i="10"/>
  <c r="U41" i="10"/>
  <c r="S41" i="10"/>
  <c r="Q41" i="10"/>
  <c r="O41" i="10"/>
  <c r="M41" i="10"/>
  <c r="K41" i="10"/>
  <c r="I41" i="10"/>
  <c r="G41" i="10"/>
  <c r="E41" i="10"/>
  <c r="AQ40" i="10"/>
  <c r="AO40" i="10"/>
  <c r="AM40" i="10"/>
  <c r="AK40" i="10"/>
  <c r="AI40" i="10"/>
  <c r="AG40" i="10"/>
  <c r="AE40" i="10"/>
  <c r="AC40" i="10"/>
  <c r="AA40" i="10"/>
  <c r="Y40" i="10"/>
  <c r="W40" i="10"/>
  <c r="U40" i="10"/>
  <c r="S40" i="10"/>
  <c r="Q40" i="10"/>
  <c r="O40" i="10"/>
  <c r="M40" i="10"/>
  <c r="K40" i="10"/>
  <c r="I40" i="10"/>
  <c r="G40" i="10"/>
  <c r="E40" i="10"/>
  <c r="AQ39" i="10"/>
  <c r="AO39" i="10"/>
  <c r="AM39" i="10"/>
  <c r="AK39" i="10"/>
  <c r="AI39" i="10"/>
  <c r="AG39" i="10"/>
  <c r="AE39" i="10"/>
  <c r="AC39" i="10"/>
  <c r="AA39" i="10"/>
  <c r="Y39" i="10"/>
  <c r="W39" i="10"/>
  <c r="U39" i="10"/>
  <c r="S39" i="10"/>
  <c r="Q39" i="10"/>
  <c r="O39" i="10"/>
  <c r="M39" i="10"/>
  <c r="K39" i="10"/>
  <c r="I39" i="10"/>
  <c r="G39" i="10"/>
  <c r="E39" i="10"/>
  <c r="AQ38" i="10"/>
  <c r="AO38" i="10"/>
  <c r="AM38" i="10"/>
  <c r="AK38" i="10"/>
  <c r="AI38" i="10"/>
  <c r="AG38" i="10"/>
  <c r="AE38" i="10"/>
  <c r="AC38" i="10"/>
  <c r="AA38" i="10"/>
  <c r="Y38" i="10"/>
  <c r="W38" i="10"/>
  <c r="U38" i="10"/>
  <c r="S38" i="10"/>
  <c r="Q38" i="10"/>
  <c r="O38" i="10"/>
  <c r="M38" i="10"/>
  <c r="K38" i="10"/>
  <c r="I38" i="10"/>
  <c r="G38" i="10"/>
  <c r="E38" i="10"/>
  <c r="AQ37" i="10"/>
  <c r="AO37" i="10"/>
  <c r="AM37" i="10"/>
  <c r="AK37" i="10"/>
  <c r="AI37" i="10"/>
  <c r="AG37" i="10"/>
  <c r="AE37" i="10"/>
  <c r="AC37" i="10"/>
  <c r="AA37" i="10"/>
  <c r="Y37" i="10"/>
  <c r="W37" i="10"/>
  <c r="U37" i="10"/>
  <c r="S37" i="10"/>
  <c r="Q37" i="10"/>
  <c r="O37" i="10"/>
  <c r="M37" i="10"/>
  <c r="K37" i="10"/>
  <c r="I37" i="10"/>
  <c r="G37" i="10"/>
  <c r="E37" i="10"/>
  <c r="AQ36" i="10"/>
  <c r="AO36" i="10"/>
  <c r="AM36" i="10"/>
  <c r="AK36" i="10"/>
  <c r="AI36" i="10"/>
  <c r="AG36" i="10"/>
  <c r="AE36" i="10"/>
  <c r="AC36" i="10"/>
  <c r="AA36" i="10"/>
  <c r="Y36" i="10"/>
  <c r="W36" i="10"/>
  <c r="U36" i="10"/>
  <c r="S36" i="10"/>
  <c r="Q36" i="10"/>
  <c r="O36" i="10"/>
  <c r="M36" i="10"/>
  <c r="K36" i="10"/>
  <c r="I36" i="10"/>
  <c r="G36" i="10"/>
  <c r="E36" i="10"/>
  <c r="AQ35" i="10"/>
  <c r="AO35" i="10"/>
  <c r="AM35" i="10"/>
  <c r="AK35" i="10"/>
  <c r="AI35" i="10"/>
  <c r="AG35" i="10"/>
  <c r="AE35" i="10"/>
  <c r="AC35" i="10"/>
  <c r="AA35" i="10"/>
  <c r="Y35" i="10"/>
  <c r="W35" i="10"/>
  <c r="U35" i="10"/>
  <c r="S35" i="10"/>
  <c r="Q35" i="10"/>
  <c r="O35" i="10"/>
  <c r="M35" i="10"/>
  <c r="K35" i="10"/>
  <c r="I35" i="10"/>
  <c r="G35" i="10"/>
  <c r="E35" i="10"/>
  <c r="AQ34" i="10"/>
  <c r="AO34" i="10"/>
  <c r="AM34" i="10"/>
  <c r="AK34" i="10"/>
  <c r="AI34" i="10"/>
  <c r="AG34" i="10"/>
  <c r="AE34" i="10"/>
  <c r="AC34" i="10"/>
  <c r="AA34" i="10"/>
  <c r="Y34" i="10"/>
  <c r="W34" i="10"/>
  <c r="U34" i="10"/>
  <c r="S34" i="10"/>
  <c r="Q34" i="10"/>
  <c r="O34" i="10"/>
  <c r="M34" i="10"/>
  <c r="K34" i="10"/>
  <c r="I34" i="10"/>
  <c r="G34" i="10"/>
  <c r="E34" i="10"/>
  <c r="AQ33" i="10"/>
  <c r="AO33" i="10"/>
  <c r="AM33" i="10"/>
  <c r="AK33" i="10"/>
  <c r="AI33" i="10"/>
  <c r="AG33" i="10"/>
  <c r="AE33" i="10"/>
  <c r="AC33" i="10"/>
  <c r="AA33" i="10"/>
  <c r="Y33" i="10"/>
  <c r="W33" i="10"/>
  <c r="U33" i="10"/>
  <c r="S33" i="10"/>
  <c r="Q33" i="10"/>
  <c r="O33" i="10"/>
  <c r="M33" i="10"/>
  <c r="K33" i="10"/>
  <c r="I33" i="10"/>
  <c r="G33" i="10"/>
  <c r="E33" i="10"/>
  <c r="AQ32" i="10"/>
  <c r="AO32" i="10"/>
  <c r="AM32" i="10"/>
  <c r="AK32" i="10"/>
  <c r="AI32" i="10"/>
  <c r="AG32" i="10"/>
  <c r="AE32" i="10"/>
  <c r="AC32" i="10"/>
  <c r="AA32" i="10"/>
  <c r="Y32" i="10"/>
  <c r="W32" i="10"/>
  <c r="U32" i="10"/>
  <c r="S32" i="10"/>
  <c r="Q32" i="10"/>
  <c r="O32" i="10"/>
  <c r="M32" i="10"/>
  <c r="K32" i="10"/>
  <c r="I32" i="10"/>
  <c r="G32" i="10"/>
  <c r="E32" i="10"/>
  <c r="AQ31" i="10"/>
  <c r="AO31" i="10"/>
  <c r="AM31" i="10"/>
  <c r="AK31" i="10"/>
  <c r="AI31" i="10"/>
  <c r="AG31" i="10"/>
  <c r="AE31" i="10"/>
  <c r="AC31" i="10"/>
  <c r="AA31" i="10"/>
  <c r="Y31" i="10"/>
  <c r="W31" i="10"/>
  <c r="U31" i="10"/>
  <c r="S31" i="10"/>
  <c r="Q31" i="10"/>
  <c r="O31" i="10"/>
  <c r="M31" i="10"/>
  <c r="K31" i="10"/>
  <c r="I31" i="10"/>
  <c r="G31" i="10"/>
  <c r="E31" i="10"/>
  <c r="AQ30" i="10"/>
  <c r="AO30" i="10"/>
  <c r="AM30" i="10"/>
  <c r="AK30" i="10"/>
  <c r="AI30" i="10"/>
  <c r="AG30" i="10"/>
  <c r="AE30" i="10"/>
  <c r="AC30" i="10"/>
  <c r="AA30" i="10"/>
  <c r="Y30" i="10"/>
  <c r="W30" i="10"/>
  <c r="U30" i="10"/>
  <c r="S30" i="10"/>
  <c r="Q30" i="10"/>
  <c r="O30" i="10"/>
  <c r="M30" i="10"/>
  <c r="K30" i="10"/>
  <c r="I30" i="10"/>
  <c r="G30" i="10"/>
  <c r="E30" i="10"/>
  <c r="AQ29" i="10"/>
  <c r="AO29" i="10"/>
  <c r="AM29" i="10"/>
  <c r="AK29" i="10"/>
  <c r="AI29" i="10"/>
  <c r="AG29" i="10"/>
  <c r="AE29" i="10"/>
  <c r="AC29" i="10"/>
  <c r="AA29" i="10"/>
  <c r="Y29" i="10"/>
  <c r="W29" i="10"/>
  <c r="U29" i="10"/>
  <c r="S29" i="10"/>
  <c r="Q29" i="10"/>
  <c r="O29" i="10"/>
  <c r="M29" i="10"/>
  <c r="K29" i="10"/>
  <c r="I29" i="10"/>
  <c r="G29" i="10"/>
  <c r="E29" i="10"/>
  <c r="AQ28" i="10"/>
  <c r="AO28" i="10"/>
  <c r="AM28" i="10"/>
  <c r="AK28" i="10"/>
  <c r="AI28" i="10"/>
  <c r="AG28" i="10"/>
  <c r="AE28" i="10"/>
  <c r="AC28" i="10"/>
  <c r="AA28" i="10"/>
  <c r="Y28" i="10"/>
  <c r="W28" i="10"/>
  <c r="U28" i="10"/>
  <c r="S28" i="10"/>
  <c r="Q28" i="10"/>
  <c r="O28" i="10"/>
  <c r="M28" i="10"/>
  <c r="K28" i="10"/>
  <c r="I28" i="10"/>
  <c r="G28" i="10"/>
  <c r="E28" i="10"/>
  <c r="AQ27" i="10"/>
  <c r="AO27" i="10"/>
  <c r="AM27" i="10"/>
  <c r="AK27" i="10"/>
  <c r="AI27" i="10"/>
  <c r="AG27" i="10"/>
  <c r="AE27" i="10"/>
  <c r="AC27" i="10"/>
  <c r="AA27" i="10"/>
  <c r="Y27" i="10"/>
  <c r="W27" i="10"/>
  <c r="U27" i="10"/>
  <c r="S27" i="10"/>
  <c r="Q27" i="10"/>
  <c r="O27" i="10"/>
  <c r="M27" i="10"/>
  <c r="K27" i="10"/>
  <c r="I27" i="10"/>
  <c r="G27" i="10"/>
  <c r="E27" i="10"/>
  <c r="AQ26" i="10"/>
  <c r="AO26" i="10"/>
  <c r="AM26" i="10"/>
  <c r="AK26" i="10"/>
  <c r="AI26" i="10"/>
  <c r="AG26" i="10"/>
  <c r="AE26" i="10"/>
  <c r="AC26" i="10"/>
  <c r="AA26" i="10"/>
  <c r="Y26" i="10"/>
  <c r="W26" i="10"/>
  <c r="U26" i="10"/>
  <c r="S26" i="10"/>
  <c r="Q26" i="10"/>
  <c r="O26" i="10"/>
  <c r="M26" i="10"/>
  <c r="K26" i="10"/>
  <c r="I26" i="10"/>
  <c r="G26" i="10"/>
  <c r="E26" i="10"/>
  <c r="AQ25" i="10"/>
  <c r="AO25" i="10"/>
  <c r="AM25" i="10"/>
  <c r="AK25" i="10"/>
  <c r="AI25" i="10"/>
  <c r="AG25" i="10"/>
  <c r="AE25" i="10"/>
  <c r="AC25" i="10"/>
  <c r="AA25" i="10"/>
  <c r="Y25" i="10"/>
  <c r="W25" i="10"/>
  <c r="U25" i="10"/>
  <c r="S25" i="10"/>
  <c r="Q25" i="10"/>
  <c r="O25" i="10"/>
  <c r="M25" i="10"/>
  <c r="K25" i="10"/>
  <c r="I25" i="10"/>
  <c r="G25" i="10"/>
  <c r="E25" i="10"/>
  <c r="AQ24" i="10"/>
  <c r="AO24" i="10"/>
  <c r="AM24" i="10"/>
  <c r="AK24" i="10"/>
  <c r="AI24" i="10"/>
  <c r="AG24" i="10"/>
  <c r="AE24" i="10"/>
  <c r="AC24" i="10"/>
  <c r="AA24" i="10"/>
  <c r="Y24" i="10"/>
  <c r="W24" i="10"/>
  <c r="U24" i="10"/>
  <c r="S24" i="10"/>
  <c r="Q24" i="10"/>
  <c r="O24" i="10"/>
  <c r="M24" i="10"/>
  <c r="K24" i="10"/>
  <c r="I24" i="10"/>
  <c r="G24" i="10"/>
  <c r="E24" i="10"/>
  <c r="AQ23" i="10"/>
  <c r="AO23" i="10"/>
  <c r="AM23" i="10"/>
  <c r="AK23" i="10"/>
  <c r="AI23" i="10"/>
  <c r="AG23" i="10"/>
  <c r="AE23" i="10"/>
  <c r="AC23" i="10"/>
  <c r="AA23" i="10"/>
  <c r="Y23" i="10"/>
  <c r="W23" i="10"/>
  <c r="U23" i="10"/>
  <c r="S23" i="10"/>
  <c r="Q23" i="10"/>
  <c r="O23" i="10"/>
  <c r="M23" i="10"/>
  <c r="K23" i="10"/>
  <c r="I23" i="10"/>
  <c r="G23" i="10"/>
  <c r="E23" i="10"/>
  <c r="AQ22" i="10"/>
  <c r="AO22" i="10"/>
  <c r="AM22" i="10"/>
  <c r="AK22" i="10"/>
  <c r="AI22" i="10"/>
  <c r="AG22" i="10"/>
  <c r="AE22" i="10"/>
  <c r="AC22" i="10"/>
  <c r="AA22" i="10"/>
  <c r="Y22" i="10"/>
  <c r="W22" i="10"/>
  <c r="U22" i="10"/>
  <c r="S22" i="10"/>
  <c r="Q22" i="10"/>
  <c r="O22" i="10"/>
  <c r="M22" i="10"/>
  <c r="K22" i="10"/>
  <c r="I22" i="10"/>
  <c r="G22" i="10"/>
  <c r="E22" i="10"/>
  <c r="AQ21" i="10"/>
  <c r="AO21" i="10"/>
  <c r="AM21" i="10"/>
  <c r="AK21" i="10"/>
  <c r="AI21" i="10"/>
  <c r="AG21" i="10"/>
  <c r="AE21" i="10"/>
  <c r="AC21" i="10"/>
  <c r="AA21" i="10"/>
  <c r="Y21" i="10"/>
  <c r="W21" i="10"/>
  <c r="U21" i="10"/>
  <c r="S21" i="10"/>
  <c r="Q21" i="10"/>
  <c r="O21" i="10"/>
  <c r="M21" i="10"/>
  <c r="K21" i="10"/>
  <c r="I21" i="10"/>
  <c r="G21" i="10"/>
  <c r="E21" i="10"/>
  <c r="AQ20" i="10"/>
  <c r="AO20" i="10"/>
  <c r="AM20" i="10"/>
  <c r="AK20" i="10"/>
  <c r="AI20" i="10"/>
  <c r="AG20" i="10"/>
  <c r="AE20" i="10"/>
  <c r="AC20" i="10"/>
  <c r="AA20" i="10"/>
  <c r="Y20" i="10"/>
  <c r="W20" i="10"/>
  <c r="U20" i="10"/>
  <c r="S20" i="10"/>
  <c r="Q20" i="10"/>
  <c r="O20" i="10"/>
  <c r="M20" i="10"/>
  <c r="K20" i="10"/>
  <c r="I20" i="10"/>
  <c r="G20" i="10"/>
  <c r="E20" i="10"/>
  <c r="AQ19" i="10"/>
  <c r="AO19" i="10"/>
  <c r="AM19" i="10"/>
  <c r="AK19" i="10"/>
  <c r="AI19" i="10"/>
  <c r="AG19" i="10"/>
  <c r="AE19" i="10"/>
  <c r="AC19" i="10"/>
  <c r="AA19" i="10"/>
  <c r="Y19" i="10"/>
  <c r="W19" i="10"/>
  <c r="U19" i="10"/>
  <c r="S19" i="10"/>
  <c r="Q19" i="10"/>
  <c r="O19" i="10"/>
  <c r="M19" i="10"/>
  <c r="K19" i="10"/>
  <c r="I19" i="10"/>
  <c r="G19" i="10"/>
  <c r="E19" i="10"/>
  <c r="AQ18" i="10"/>
  <c r="AO18" i="10"/>
  <c r="AM18" i="10"/>
  <c r="AK18" i="10"/>
  <c r="AI18" i="10"/>
  <c r="AG18" i="10"/>
  <c r="AE18" i="10"/>
  <c r="AC18" i="10"/>
  <c r="AA18" i="10"/>
  <c r="Y18" i="10"/>
  <c r="W18" i="10"/>
  <c r="U18" i="10"/>
  <c r="S18" i="10"/>
  <c r="Q18" i="10"/>
  <c r="O18" i="10"/>
  <c r="M18" i="10"/>
  <c r="K18" i="10"/>
  <c r="I18" i="10"/>
  <c r="G18" i="10"/>
  <c r="E18" i="10"/>
  <c r="AQ17" i="10"/>
  <c r="AO17" i="10"/>
  <c r="AM17" i="10"/>
  <c r="AK17" i="10"/>
  <c r="AI17" i="10"/>
  <c r="AG17" i="10"/>
  <c r="AE17" i="10"/>
  <c r="AC17" i="10"/>
  <c r="AA17" i="10"/>
  <c r="Y17" i="10"/>
  <c r="W17" i="10"/>
  <c r="U17" i="10"/>
  <c r="S17" i="10"/>
  <c r="Q17" i="10"/>
  <c r="O17" i="10"/>
  <c r="M17" i="10"/>
  <c r="K17" i="10"/>
  <c r="I17" i="10"/>
  <c r="G17" i="10"/>
  <c r="E17" i="10"/>
  <c r="AQ16" i="10"/>
  <c r="AO16" i="10"/>
  <c r="AM16" i="10"/>
  <c r="AK16" i="10"/>
  <c r="AI16" i="10"/>
  <c r="AG16" i="10"/>
  <c r="AE16" i="10"/>
  <c r="AC16" i="10"/>
  <c r="AA16" i="10"/>
  <c r="Y16" i="10"/>
  <c r="W16" i="10"/>
  <c r="U16" i="10"/>
  <c r="S16" i="10"/>
  <c r="Q16" i="10"/>
  <c r="O16" i="10"/>
  <c r="M16" i="10"/>
  <c r="K16" i="10"/>
  <c r="I16" i="10"/>
  <c r="G16" i="10"/>
  <c r="E16" i="10"/>
  <c r="AQ15" i="10"/>
  <c r="AO15" i="10"/>
  <c r="AM15" i="10"/>
  <c r="AK15" i="10"/>
  <c r="AI15" i="10"/>
  <c r="AG15" i="10"/>
  <c r="AE15" i="10"/>
  <c r="AC15" i="10"/>
  <c r="AA15" i="10"/>
  <c r="Y15" i="10"/>
  <c r="W15" i="10"/>
  <c r="U15" i="10"/>
  <c r="S15" i="10"/>
  <c r="Q15" i="10"/>
  <c r="O15" i="10"/>
  <c r="M15" i="10"/>
  <c r="K15" i="10"/>
  <c r="I15" i="10"/>
  <c r="G15" i="10"/>
  <c r="E15" i="10"/>
  <c r="AQ14" i="10"/>
  <c r="AO14" i="10"/>
  <c r="AM14" i="10"/>
  <c r="AK14" i="10"/>
  <c r="AI14" i="10"/>
  <c r="AG14" i="10"/>
  <c r="AE14" i="10"/>
  <c r="AC14" i="10"/>
  <c r="AA14" i="10"/>
  <c r="Y14" i="10"/>
  <c r="W14" i="10"/>
  <c r="U14" i="10"/>
  <c r="S14" i="10"/>
  <c r="Q14" i="10"/>
  <c r="O14" i="10"/>
  <c r="M14" i="10"/>
  <c r="K14" i="10"/>
  <c r="I14" i="10"/>
  <c r="G14" i="10"/>
  <c r="E14" i="10"/>
  <c r="AQ13" i="10"/>
  <c r="AO13" i="10"/>
  <c r="AM13" i="10"/>
  <c r="AK13" i="10"/>
  <c r="AI13" i="10"/>
  <c r="AG13" i="10"/>
  <c r="AE13" i="10"/>
  <c r="AC13" i="10"/>
  <c r="AA13" i="10"/>
  <c r="Y13" i="10"/>
  <c r="W13" i="10"/>
  <c r="U13" i="10"/>
  <c r="S13" i="10"/>
  <c r="Q13" i="10"/>
  <c r="O13" i="10"/>
  <c r="M13" i="10"/>
  <c r="K13" i="10"/>
  <c r="I13" i="10"/>
  <c r="G13" i="10"/>
  <c r="E13" i="10"/>
  <c r="AQ12" i="10"/>
  <c r="AO12" i="10"/>
  <c r="AM12" i="10"/>
  <c r="AK12" i="10"/>
  <c r="AI12" i="10"/>
  <c r="AG12" i="10"/>
  <c r="AE12" i="10"/>
  <c r="AC12" i="10"/>
  <c r="AA12" i="10"/>
  <c r="Y12" i="10"/>
  <c r="W12" i="10"/>
  <c r="U12" i="10"/>
  <c r="S12" i="10"/>
  <c r="Q12" i="10"/>
  <c r="O12" i="10"/>
  <c r="M12" i="10"/>
  <c r="K12" i="10"/>
  <c r="I12" i="10"/>
  <c r="G12" i="10"/>
  <c r="E12" i="10"/>
  <c r="AQ10" i="10"/>
  <c r="AO10" i="10"/>
  <c r="AM10" i="10"/>
  <c r="AK10" i="10"/>
  <c r="AI10" i="10"/>
  <c r="AG10" i="10"/>
  <c r="AE10" i="10"/>
  <c r="AC10" i="10"/>
  <c r="AA10" i="10"/>
  <c r="Y10" i="10"/>
  <c r="W10" i="10"/>
  <c r="U10" i="10"/>
  <c r="S10" i="10"/>
  <c r="Q10" i="10"/>
  <c r="O10" i="10"/>
  <c r="M10" i="10"/>
  <c r="K10" i="10"/>
  <c r="I10" i="10"/>
  <c r="G10" i="10"/>
  <c r="E10" i="10"/>
  <c r="AQ1" i="10"/>
  <c r="AQ3" i="10" s="1"/>
  <c r="AO1" i="10"/>
  <c r="AO3" i="10" s="1"/>
  <c r="AM1" i="10"/>
  <c r="AM3" i="10" s="1"/>
  <c r="AK1" i="10"/>
  <c r="AK2" i="10" s="1"/>
  <c r="AC1" i="10"/>
  <c r="AC3" i="10" s="1"/>
  <c r="AA1" i="10"/>
  <c r="AA3" i="10" s="1"/>
  <c r="Y1" i="10"/>
  <c r="Y3" i="10" s="1"/>
  <c r="W1" i="10"/>
  <c r="W3" i="10" s="1"/>
  <c r="U1" i="10"/>
  <c r="U2" i="10" s="1"/>
  <c r="S1" i="10"/>
  <c r="S3" i="10" s="1"/>
  <c r="M1" i="10"/>
  <c r="M3" i="10" s="1"/>
  <c r="K1" i="10"/>
  <c r="K3" i="10" s="1"/>
  <c r="I1" i="10"/>
  <c r="I3" i="10" s="1"/>
  <c r="G1" i="10"/>
  <c r="G3" i="10" s="1"/>
  <c r="E1" i="10"/>
  <c r="E2" i="10" s="1"/>
  <c r="AT5" i="12" l="1"/>
  <c r="C51" i="4"/>
  <c r="AT93" i="12"/>
  <c r="K2" i="10"/>
  <c r="K6" i="10" s="1"/>
  <c r="M2" i="10"/>
  <c r="M5" i="10" s="1"/>
  <c r="AA2" i="10"/>
  <c r="AA6" i="10" s="1"/>
  <c r="AC2" i="10"/>
  <c r="AC5" i="10" s="1"/>
  <c r="AQ2" i="10"/>
  <c r="AQ4" i="10" s="1"/>
  <c r="E3" i="10"/>
  <c r="E6" i="10" s="1"/>
  <c r="U3" i="10"/>
  <c r="U6" i="10" s="1"/>
  <c r="AK3" i="10"/>
  <c r="AK4" i="10" s="1"/>
  <c r="S2" i="10"/>
  <c r="AI2" i="10"/>
  <c r="O1" i="10"/>
  <c r="O2" i="10" s="1"/>
  <c r="AE1" i="10"/>
  <c r="AE2" i="10" s="1"/>
  <c r="G2" i="10"/>
  <c r="G5" i="10" s="1"/>
  <c r="W2" i="10"/>
  <c r="W5" i="10" s="1"/>
  <c r="AM2" i="10"/>
  <c r="AM5" i="10" s="1"/>
  <c r="Q1" i="10"/>
  <c r="Q2" i="10" s="1"/>
  <c r="AG1" i="10"/>
  <c r="AG2" i="10" s="1"/>
  <c r="I2" i="10"/>
  <c r="I5" i="10" s="1"/>
  <c r="Y2" i="10"/>
  <c r="Y5" i="10" s="1"/>
  <c r="AO2" i="10"/>
  <c r="AO5" i="10" s="1"/>
  <c r="AA4" i="10" l="1"/>
  <c r="AM4" i="10"/>
  <c r="AM6" i="10"/>
  <c r="K4" i="10"/>
  <c r="AA5" i="10"/>
  <c r="K5" i="10"/>
  <c r="AQ6" i="10"/>
  <c r="AQ5" i="10"/>
  <c r="G4" i="10"/>
  <c r="AK6" i="10"/>
  <c r="Q3" i="10"/>
  <c r="Q6" i="10" s="1"/>
  <c r="O3" i="10"/>
  <c r="O4" i="10" s="1"/>
  <c r="AC6" i="10"/>
  <c r="E5" i="10"/>
  <c r="C23" i="4" s="1"/>
  <c r="M6" i="10"/>
  <c r="M4" i="10"/>
  <c r="AO4" i="10"/>
  <c r="I4" i="10"/>
  <c r="W4" i="10"/>
  <c r="AC4" i="10"/>
  <c r="AE3" i="10"/>
  <c r="AE5" i="10" s="1"/>
  <c r="W6" i="10"/>
  <c r="AK5" i="10"/>
  <c r="S5" i="10"/>
  <c r="S4" i="10"/>
  <c r="S6" i="10"/>
  <c r="U5" i="10"/>
  <c r="G6" i="10"/>
  <c r="AO6" i="10"/>
  <c r="Y4" i="10"/>
  <c r="U4" i="10"/>
  <c r="Y6" i="10"/>
  <c r="E4" i="10"/>
  <c r="I6" i="10"/>
  <c r="AG3" i="10"/>
  <c r="AG5" i="10" s="1"/>
  <c r="AI5" i="10"/>
  <c r="AI6" i="10"/>
  <c r="AI4" i="10"/>
  <c r="C24" i="4" l="1"/>
  <c r="AT93" i="10"/>
  <c r="O5" i="10"/>
  <c r="O6" i="10"/>
  <c r="Q4" i="10"/>
  <c r="Q5" i="10"/>
  <c r="AE4" i="10"/>
  <c r="AE6" i="10"/>
  <c r="AG4" i="10"/>
  <c r="AG6" i="10"/>
  <c r="C22" i="4" l="1"/>
  <c r="J12" i="9" l="1"/>
  <c r="J11" i="9" l="1"/>
  <c r="J9" i="9"/>
  <c r="J10" i="9"/>
  <c r="I8" i="9"/>
  <c r="J8" i="9" s="1"/>
  <c r="AQ300" i="8" l="1"/>
  <c r="AO300" i="8"/>
  <c r="AM300" i="8"/>
  <c r="AK300" i="8"/>
  <c r="AI300" i="8"/>
  <c r="AG300" i="8"/>
  <c r="AE300" i="8"/>
  <c r="AC300" i="8"/>
  <c r="AA300" i="8"/>
  <c r="Y300" i="8"/>
  <c r="W300" i="8"/>
  <c r="U300" i="8"/>
  <c r="S300" i="8"/>
  <c r="Q300" i="8"/>
  <c r="O300" i="8"/>
  <c r="M300" i="8"/>
  <c r="K300" i="8"/>
  <c r="I300" i="8"/>
  <c r="G300" i="8"/>
  <c r="E300" i="8"/>
  <c r="AQ299" i="8"/>
  <c r="AO299" i="8"/>
  <c r="AM299" i="8"/>
  <c r="AK299" i="8"/>
  <c r="AI299" i="8"/>
  <c r="AG299" i="8"/>
  <c r="AE299" i="8"/>
  <c r="AC299" i="8"/>
  <c r="AA299" i="8"/>
  <c r="Y299" i="8"/>
  <c r="W299" i="8"/>
  <c r="U299" i="8"/>
  <c r="S299" i="8"/>
  <c r="Q299" i="8"/>
  <c r="O299" i="8"/>
  <c r="M299" i="8"/>
  <c r="K299" i="8"/>
  <c r="I299" i="8"/>
  <c r="G299" i="8"/>
  <c r="E299" i="8"/>
  <c r="AQ298" i="8"/>
  <c r="AO298" i="8"/>
  <c r="AM298" i="8"/>
  <c r="AK298" i="8"/>
  <c r="AI298" i="8"/>
  <c r="AG298" i="8"/>
  <c r="AE298" i="8"/>
  <c r="AC298" i="8"/>
  <c r="AA298" i="8"/>
  <c r="Y298" i="8"/>
  <c r="W298" i="8"/>
  <c r="U298" i="8"/>
  <c r="S298" i="8"/>
  <c r="Q298" i="8"/>
  <c r="O298" i="8"/>
  <c r="M298" i="8"/>
  <c r="K298" i="8"/>
  <c r="I298" i="8"/>
  <c r="G298" i="8"/>
  <c r="E298" i="8"/>
  <c r="AQ297" i="8"/>
  <c r="AO297" i="8"/>
  <c r="AM297" i="8"/>
  <c r="AK297" i="8"/>
  <c r="AI297" i="8"/>
  <c r="AG297" i="8"/>
  <c r="AE297" i="8"/>
  <c r="AC297" i="8"/>
  <c r="AA297" i="8"/>
  <c r="Y297" i="8"/>
  <c r="W297" i="8"/>
  <c r="U297" i="8"/>
  <c r="S297" i="8"/>
  <c r="Q297" i="8"/>
  <c r="O297" i="8"/>
  <c r="M297" i="8"/>
  <c r="K297" i="8"/>
  <c r="I297" i="8"/>
  <c r="G297" i="8"/>
  <c r="E297" i="8"/>
  <c r="AQ296" i="8"/>
  <c r="AO296" i="8"/>
  <c r="AM296" i="8"/>
  <c r="AK296" i="8"/>
  <c r="AI296" i="8"/>
  <c r="AG296" i="8"/>
  <c r="AE296" i="8"/>
  <c r="AC296" i="8"/>
  <c r="AA296" i="8"/>
  <c r="Y296" i="8"/>
  <c r="W296" i="8"/>
  <c r="U296" i="8"/>
  <c r="S296" i="8"/>
  <c r="Q296" i="8"/>
  <c r="O296" i="8"/>
  <c r="M296" i="8"/>
  <c r="K296" i="8"/>
  <c r="I296" i="8"/>
  <c r="G296" i="8"/>
  <c r="E296" i="8"/>
  <c r="AQ295" i="8"/>
  <c r="AO295" i="8"/>
  <c r="AM295" i="8"/>
  <c r="AK295" i="8"/>
  <c r="AI295" i="8"/>
  <c r="AG295" i="8"/>
  <c r="AE295" i="8"/>
  <c r="AC295" i="8"/>
  <c r="AA295" i="8"/>
  <c r="Y295" i="8"/>
  <c r="W295" i="8"/>
  <c r="U295" i="8"/>
  <c r="S295" i="8"/>
  <c r="Q295" i="8"/>
  <c r="O295" i="8"/>
  <c r="M295" i="8"/>
  <c r="K295" i="8"/>
  <c r="I295" i="8"/>
  <c r="G295" i="8"/>
  <c r="E295" i="8"/>
  <c r="AQ294" i="8"/>
  <c r="AO294" i="8"/>
  <c r="AM294" i="8"/>
  <c r="AK294" i="8"/>
  <c r="AI294" i="8"/>
  <c r="AG294" i="8"/>
  <c r="AE294" i="8"/>
  <c r="AC294" i="8"/>
  <c r="AA294" i="8"/>
  <c r="Y294" i="8"/>
  <c r="W294" i="8"/>
  <c r="U294" i="8"/>
  <c r="S294" i="8"/>
  <c r="Q294" i="8"/>
  <c r="O294" i="8"/>
  <c r="M294" i="8"/>
  <c r="K294" i="8"/>
  <c r="I294" i="8"/>
  <c r="G294" i="8"/>
  <c r="E294" i="8"/>
  <c r="AQ293" i="8"/>
  <c r="AO293" i="8"/>
  <c r="AM293" i="8"/>
  <c r="AK293" i="8"/>
  <c r="AI293" i="8"/>
  <c r="AG293" i="8"/>
  <c r="AE293" i="8"/>
  <c r="AC293" i="8"/>
  <c r="AA293" i="8"/>
  <c r="Y293" i="8"/>
  <c r="W293" i="8"/>
  <c r="U293" i="8"/>
  <c r="S293" i="8"/>
  <c r="Q293" i="8"/>
  <c r="O293" i="8"/>
  <c r="M293" i="8"/>
  <c r="K293" i="8"/>
  <c r="I293" i="8"/>
  <c r="G293" i="8"/>
  <c r="E293" i="8"/>
  <c r="AQ292" i="8"/>
  <c r="AO292" i="8"/>
  <c r="AM292" i="8"/>
  <c r="AK292" i="8"/>
  <c r="AI292" i="8"/>
  <c r="AG292" i="8"/>
  <c r="AE292" i="8"/>
  <c r="AC292" i="8"/>
  <c r="AA292" i="8"/>
  <c r="Y292" i="8"/>
  <c r="W292" i="8"/>
  <c r="U292" i="8"/>
  <c r="S292" i="8"/>
  <c r="Q292" i="8"/>
  <c r="O292" i="8"/>
  <c r="M292" i="8"/>
  <c r="K292" i="8"/>
  <c r="I292" i="8"/>
  <c r="G292" i="8"/>
  <c r="E292" i="8"/>
  <c r="AQ291" i="8"/>
  <c r="AO291" i="8"/>
  <c r="AM291" i="8"/>
  <c r="AK291" i="8"/>
  <c r="AI291" i="8"/>
  <c r="AG291" i="8"/>
  <c r="AE291" i="8"/>
  <c r="AC291" i="8"/>
  <c r="AA291" i="8"/>
  <c r="Y291" i="8"/>
  <c r="W291" i="8"/>
  <c r="U291" i="8"/>
  <c r="S291" i="8"/>
  <c r="Q291" i="8"/>
  <c r="O291" i="8"/>
  <c r="M291" i="8"/>
  <c r="K291" i="8"/>
  <c r="I291" i="8"/>
  <c r="G291" i="8"/>
  <c r="E291" i="8"/>
  <c r="AQ290" i="8"/>
  <c r="AO290" i="8"/>
  <c r="AM290" i="8"/>
  <c r="AK290" i="8"/>
  <c r="AI290" i="8"/>
  <c r="AG290" i="8"/>
  <c r="AE290" i="8"/>
  <c r="AC290" i="8"/>
  <c r="AA290" i="8"/>
  <c r="Y290" i="8"/>
  <c r="W290" i="8"/>
  <c r="U290" i="8"/>
  <c r="S290" i="8"/>
  <c r="Q290" i="8"/>
  <c r="O290" i="8"/>
  <c r="M290" i="8"/>
  <c r="K290" i="8"/>
  <c r="I290" i="8"/>
  <c r="G290" i="8"/>
  <c r="E290" i="8"/>
  <c r="AQ289" i="8"/>
  <c r="AO289" i="8"/>
  <c r="AM289" i="8"/>
  <c r="AK289" i="8"/>
  <c r="AI289" i="8"/>
  <c r="AG289" i="8"/>
  <c r="AE289" i="8"/>
  <c r="AC289" i="8"/>
  <c r="AA289" i="8"/>
  <c r="Y289" i="8"/>
  <c r="W289" i="8"/>
  <c r="U289" i="8"/>
  <c r="S289" i="8"/>
  <c r="Q289" i="8"/>
  <c r="O289" i="8"/>
  <c r="M289" i="8"/>
  <c r="K289" i="8"/>
  <c r="I289" i="8"/>
  <c r="G289" i="8"/>
  <c r="E289" i="8"/>
  <c r="AQ288" i="8"/>
  <c r="AO288" i="8"/>
  <c r="AM288" i="8"/>
  <c r="AK288" i="8"/>
  <c r="AI288" i="8"/>
  <c r="AG288" i="8"/>
  <c r="AE288" i="8"/>
  <c r="AC288" i="8"/>
  <c r="AA288" i="8"/>
  <c r="Y288" i="8"/>
  <c r="W288" i="8"/>
  <c r="U288" i="8"/>
  <c r="S288" i="8"/>
  <c r="Q288" i="8"/>
  <c r="O288" i="8"/>
  <c r="M288" i="8"/>
  <c r="K288" i="8"/>
  <c r="I288" i="8"/>
  <c r="G288" i="8"/>
  <c r="E288" i="8"/>
  <c r="AQ287" i="8"/>
  <c r="AO287" i="8"/>
  <c r="AM287" i="8"/>
  <c r="AK287" i="8"/>
  <c r="AI287" i="8"/>
  <c r="AG287" i="8"/>
  <c r="AE287" i="8"/>
  <c r="AC287" i="8"/>
  <c r="AA287" i="8"/>
  <c r="Y287" i="8"/>
  <c r="W287" i="8"/>
  <c r="U287" i="8"/>
  <c r="S287" i="8"/>
  <c r="Q287" i="8"/>
  <c r="O287" i="8"/>
  <c r="M287" i="8"/>
  <c r="K287" i="8"/>
  <c r="I287" i="8"/>
  <c r="G287" i="8"/>
  <c r="E287" i="8"/>
  <c r="AQ286" i="8"/>
  <c r="AO286" i="8"/>
  <c r="AM286" i="8"/>
  <c r="AK286" i="8"/>
  <c r="AI286" i="8"/>
  <c r="AG286" i="8"/>
  <c r="AE286" i="8"/>
  <c r="AC286" i="8"/>
  <c r="AA286" i="8"/>
  <c r="Y286" i="8"/>
  <c r="W286" i="8"/>
  <c r="U286" i="8"/>
  <c r="S286" i="8"/>
  <c r="Q286" i="8"/>
  <c r="O286" i="8"/>
  <c r="M286" i="8"/>
  <c r="K286" i="8"/>
  <c r="I286" i="8"/>
  <c r="G286" i="8"/>
  <c r="E286" i="8"/>
  <c r="AQ285" i="8"/>
  <c r="AO285" i="8"/>
  <c r="AM285" i="8"/>
  <c r="AK285" i="8"/>
  <c r="AI285" i="8"/>
  <c r="AG285" i="8"/>
  <c r="AE285" i="8"/>
  <c r="AC285" i="8"/>
  <c r="AA285" i="8"/>
  <c r="Y285" i="8"/>
  <c r="W285" i="8"/>
  <c r="U285" i="8"/>
  <c r="S285" i="8"/>
  <c r="Q285" i="8"/>
  <c r="O285" i="8"/>
  <c r="M285" i="8"/>
  <c r="K285" i="8"/>
  <c r="I285" i="8"/>
  <c r="G285" i="8"/>
  <c r="E285" i="8"/>
  <c r="AQ284" i="8"/>
  <c r="AO284" i="8"/>
  <c r="AM284" i="8"/>
  <c r="AK284" i="8"/>
  <c r="AI284" i="8"/>
  <c r="AG284" i="8"/>
  <c r="AE284" i="8"/>
  <c r="AC284" i="8"/>
  <c r="AA284" i="8"/>
  <c r="Y284" i="8"/>
  <c r="W284" i="8"/>
  <c r="U284" i="8"/>
  <c r="S284" i="8"/>
  <c r="Q284" i="8"/>
  <c r="O284" i="8"/>
  <c r="M284" i="8"/>
  <c r="K284" i="8"/>
  <c r="I284" i="8"/>
  <c r="G284" i="8"/>
  <c r="E284" i="8"/>
  <c r="AQ283" i="8"/>
  <c r="AO283" i="8"/>
  <c r="AM283" i="8"/>
  <c r="AK283" i="8"/>
  <c r="AI283" i="8"/>
  <c r="AG283" i="8"/>
  <c r="AE283" i="8"/>
  <c r="AC283" i="8"/>
  <c r="AA283" i="8"/>
  <c r="Y283" i="8"/>
  <c r="W283" i="8"/>
  <c r="U283" i="8"/>
  <c r="S283" i="8"/>
  <c r="Q283" i="8"/>
  <c r="O283" i="8"/>
  <c r="M283" i="8"/>
  <c r="K283" i="8"/>
  <c r="I283" i="8"/>
  <c r="G283" i="8"/>
  <c r="E283" i="8"/>
  <c r="AQ282" i="8"/>
  <c r="AO282" i="8"/>
  <c r="AM282" i="8"/>
  <c r="AK282" i="8"/>
  <c r="AI282" i="8"/>
  <c r="AG282" i="8"/>
  <c r="AE282" i="8"/>
  <c r="AC282" i="8"/>
  <c r="AA282" i="8"/>
  <c r="Y282" i="8"/>
  <c r="W282" i="8"/>
  <c r="U282" i="8"/>
  <c r="S282" i="8"/>
  <c r="Q282" i="8"/>
  <c r="O282" i="8"/>
  <c r="M282" i="8"/>
  <c r="K282" i="8"/>
  <c r="I282" i="8"/>
  <c r="G282" i="8"/>
  <c r="E282" i="8"/>
  <c r="AQ281" i="8"/>
  <c r="AO281" i="8"/>
  <c r="AM281" i="8"/>
  <c r="AK281" i="8"/>
  <c r="AI281" i="8"/>
  <c r="AG281" i="8"/>
  <c r="AE281" i="8"/>
  <c r="AC281" i="8"/>
  <c r="AA281" i="8"/>
  <c r="Y281" i="8"/>
  <c r="W281" i="8"/>
  <c r="U281" i="8"/>
  <c r="S281" i="8"/>
  <c r="Q281" i="8"/>
  <c r="O281" i="8"/>
  <c r="M281" i="8"/>
  <c r="K281" i="8"/>
  <c r="I281" i="8"/>
  <c r="G281" i="8"/>
  <c r="E281" i="8"/>
  <c r="AQ280" i="8"/>
  <c r="AO280" i="8"/>
  <c r="AM280" i="8"/>
  <c r="AK280" i="8"/>
  <c r="AI280" i="8"/>
  <c r="AG280" i="8"/>
  <c r="AE280" i="8"/>
  <c r="AC280" i="8"/>
  <c r="AA280" i="8"/>
  <c r="Y280" i="8"/>
  <c r="W280" i="8"/>
  <c r="U280" i="8"/>
  <c r="S280" i="8"/>
  <c r="Q280" i="8"/>
  <c r="O280" i="8"/>
  <c r="M280" i="8"/>
  <c r="K280" i="8"/>
  <c r="I280" i="8"/>
  <c r="G280" i="8"/>
  <c r="E280" i="8"/>
  <c r="AQ279" i="8"/>
  <c r="AO279" i="8"/>
  <c r="AM279" i="8"/>
  <c r="AK279" i="8"/>
  <c r="AI279" i="8"/>
  <c r="AG279" i="8"/>
  <c r="AE279" i="8"/>
  <c r="AC279" i="8"/>
  <c r="AA279" i="8"/>
  <c r="Y279" i="8"/>
  <c r="W279" i="8"/>
  <c r="U279" i="8"/>
  <c r="S279" i="8"/>
  <c r="Q279" i="8"/>
  <c r="O279" i="8"/>
  <c r="M279" i="8"/>
  <c r="K279" i="8"/>
  <c r="I279" i="8"/>
  <c r="G279" i="8"/>
  <c r="E279" i="8"/>
  <c r="AQ278" i="8"/>
  <c r="AO278" i="8"/>
  <c r="AM278" i="8"/>
  <c r="AK278" i="8"/>
  <c r="AI278" i="8"/>
  <c r="AG278" i="8"/>
  <c r="AE278" i="8"/>
  <c r="AC278" i="8"/>
  <c r="AA278" i="8"/>
  <c r="Y278" i="8"/>
  <c r="W278" i="8"/>
  <c r="U278" i="8"/>
  <c r="S278" i="8"/>
  <c r="Q278" i="8"/>
  <c r="O278" i="8"/>
  <c r="M278" i="8"/>
  <c r="K278" i="8"/>
  <c r="I278" i="8"/>
  <c r="G278" i="8"/>
  <c r="E278" i="8"/>
  <c r="AQ277" i="8"/>
  <c r="AO277" i="8"/>
  <c r="AM277" i="8"/>
  <c r="AK277" i="8"/>
  <c r="AI277" i="8"/>
  <c r="AG277" i="8"/>
  <c r="AE277" i="8"/>
  <c r="AC277" i="8"/>
  <c r="AA277" i="8"/>
  <c r="Y277" i="8"/>
  <c r="W277" i="8"/>
  <c r="U277" i="8"/>
  <c r="S277" i="8"/>
  <c r="Q277" i="8"/>
  <c r="O277" i="8"/>
  <c r="M277" i="8"/>
  <c r="K277" i="8"/>
  <c r="I277" i="8"/>
  <c r="G277" i="8"/>
  <c r="E277" i="8"/>
  <c r="AQ276" i="8"/>
  <c r="AO276" i="8"/>
  <c r="AM276" i="8"/>
  <c r="AK276" i="8"/>
  <c r="AI276" i="8"/>
  <c r="AG276" i="8"/>
  <c r="AE276" i="8"/>
  <c r="AC276" i="8"/>
  <c r="AA276" i="8"/>
  <c r="Y276" i="8"/>
  <c r="W276" i="8"/>
  <c r="U276" i="8"/>
  <c r="S276" i="8"/>
  <c r="Q276" i="8"/>
  <c r="O276" i="8"/>
  <c r="M276" i="8"/>
  <c r="K276" i="8"/>
  <c r="I276" i="8"/>
  <c r="G276" i="8"/>
  <c r="E276" i="8"/>
  <c r="AQ275" i="8"/>
  <c r="AO275" i="8"/>
  <c r="AM275" i="8"/>
  <c r="AK275" i="8"/>
  <c r="AI275" i="8"/>
  <c r="AG275" i="8"/>
  <c r="AE275" i="8"/>
  <c r="AC275" i="8"/>
  <c r="AA275" i="8"/>
  <c r="Y275" i="8"/>
  <c r="W275" i="8"/>
  <c r="U275" i="8"/>
  <c r="S275" i="8"/>
  <c r="Q275" i="8"/>
  <c r="O275" i="8"/>
  <c r="M275" i="8"/>
  <c r="K275" i="8"/>
  <c r="I275" i="8"/>
  <c r="G275" i="8"/>
  <c r="E275" i="8"/>
  <c r="AQ274" i="8"/>
  <c r="AO274" i="8"/>
  <c r="AM274" i="8"/>
  <c r="AK274" i="8"/>
  <c r="AI274" i="8"/>
  <c r="AG274" i="8"/>
  <c r="AE274" i="8"/>
  <c r="AC274" i="8"/>
  <c r="AA274" i="8"/>
  <c r="Y274" i="8"/>
  <c r="W274" i="8"/>
  <c r="U274" i="8"/>
  <c r="S274" i="8"/>
  <c r="Q274" i="8"/>
  <c r="O274" i="8"/>
  <c r="M274" i="8"/>
  <c r="K274" i="8"/>
  <c r="I274" i="8"/>
  <c r="G274" i="8"/>
  <c r="E274" i="8"/>
  <c r="AQ273" i="8"/>
  <c r="AO273" i="8"/>
  <c r="AM273" i="8"/>
  <c r="AK273" i="8"/>
  <c r="AI273" i="8"/>
  <c r="AG273" i="8"/>
  <c r="AE273" i="8"/>
  <c r="AC273" i="8"/>
  <c r="AA273" i="8"/>
  <c r="Y273" i="8"/>
  <c r="W273" i="8"/>
  <c r="U273" i="8"/>
  <c r="S273" i="8"/>
  <c r="Q273" i="8"/>
  <c r="O273" i="8"/>
  <c r="M273" i="8"/>
  <c r="K273" i="8"/>
  <c r="I273" i="8"/>
  <c r="G273" i="8"/>
  <c r="E273" i="8"/>
  <c r="AQ272" i="8"/>
  <c r="AO272" i="8"/>
  <c r="AM272" i="8"/>
  <c r="AK272" i="8"/>
  <c r="AI272" i="8"/>
  <c r="AG272" i="8"/>
  <c r="AE272" i="8"/>
  <c r="AC272" i="8"/>
  <c r="AA272" i="8"/>
  <c r="Y272" i="8"/>
  <c r="W272" i="8"/>
  <c r="U272" i="8"/>
  <c r="S272" i="8"/>
  <c r="Q272" i="8"/>
  <c r="O272" i="8"/>
  <c r="M272" i="8"/>
  <c r="K272" i="8"/>
  <c r="I272" i="8"/>
  <c r="G272" i="8"/>
  <c r="E272" i="8"/>
  <c r="AQ271" i="8"/>
  <c r="AO271" i="8"/>
  <c r="AM271" i="8"/>
  <c r="AK271" i="8"/>
  <c r="AI271" i="8"/>
  <c r="AG271" i="8"/>
  <c r="AE271" i="8"/>
  <c r="AC271" i="8"/>
  <c r="AA271" i="8"/>
  <c r="Y271" i="8"/>
  <c r="W271" i="8"/>
  <c r="U271" i="8"/>
  <c r="S271" i="8"/>
  <c r="Q271" i="8"/>
  <c r="O271" i="8"/>
  <c r="M271" i="8"/>
  <c r="K271" i="8"/>
  <c r="I271" i="8"/>
  <c r="G271" i="8"/>
  <c r="E271" i="8"/>
  <c r="AQ270" i="8"/>
  <c r="AO270" i="8"/>
  <c r="AM270" i="8"/>
  <c r="AK270" i="8"/>
  <c r="AI270" i="8"/>
  <c r="AG270" i="8"/>
  <c r="AE270" i="8"/>
  <c r="AC270" i="8"/>
  <c r="AA270" i="8"/>
  <c r="Y270" i="8"/>
  <c r="W270" i="8"/>
  <c r="U270" i="8"/>
  <c r="S270" i="8"/>
  <c r="Q270" i="8"/>
  <c r="O270" i="8"/>
  <c r="M270" i="8"/>
  <c r="K270" i="8"/>
  <c r="I270" i="8"/>
  <c r="G270" i="8"/>
  <c r="E270" i="8"/>
  <c r="AQ269" i="8"/>
  <c r="AO269" i="8"/>
  <c r="AM269" i="8"/>
  <c r="AK269" i="8"/>
  <c r="AI269" i="8"/>
  <c r="AG269" i="8"/>
  <c r="AE269" i="8"/>
  <c r="AC269" i="8"/>
  <c r="AA269" i="8"/>
  <c r="Y269" i="8"/>
  <c r="W269" i="8"/>
  <c r="U269" i="8"/>
  <c r="S269" i="8"/>
  <c r="Q269" i="8"/>
  <c r="O269" i="8"/>
  <c r="M269" i="8"/>
  <c r="K269" i="8"/>
  <c r="I269" i="8"/>
  <c r="G269" i="8"/>
  <c r="E269" i="8"/>
  <c r="AQ268" i="8"/>
  <c r="AO268" i="8"/>
  <c r="AM268" i="8"/>
  <c r="AK268" i="8"/>
  <c r="AI268" i="8"/>
  <c r="AG268" i="8"/>
  <c r="AE268" i="8"/>
  <c r="AC268" i="8"/>
  <c r="AA268" i="8"/>
  <c r="Y268" i="8"/>
  <c r="W268" i="8"/>
  <c r="U268" i="8"/>
  <c r="S268" i="8"/>
  <c r="Q268" i="8"/>
  <c r="O268" i="8"/>
  <c r="M268" i="8"/>
  <c r="K268" i="8"/>
  <c r="I268" i="8"/>
  <c r="G268" i="8"/>
  <c r="E268" i="8"/>
  <c r="AQ267" i="8"/>
  <c r="AO267" i="8"/>
  <c r="AM267" i="8"/>
  <c r="AK267" i="8"/>
  <c r="AI267" i="8"/>
  <c r="AG267" i="8"/>
  <c r="AE267" i="8"/>
  <c r="AC267" i="8"/>
  <c r="AA267" i="8"/>
  <c r="Y267" i="8"/>
  <c r="W267" i="8"/>
  <c r="U267" i="8"/>
  <c r="S267" i="8"/>
  <c r="Q267" i="8"/>
  <c r="O267" i="8"/>
  <c r="M267" i="8"/>
  <c r="K267" i="8"/>
  <c r="I267" i="8"/>
  <c r="G267" i="8"/>
  <c r="E267" i="8"/>
  <c r="AQ266" i="8"/>
  <c r="AO266" i="8"/>
  <c r="AM266" i="8"/>
  <c r="AK266" i="8"/>
  <c r="AI266" i="8"/>
  <c r="AG266" i="8"/>
  <c r="AE266" i="8"/>
  <c r="AC266" i="8"/>
  <c r="AA266" i="8"/>
  <c r="Y266" i="8"/>
  <c r="W266" i="8"/>
  <c r="U266" i="8"/>
  <c r="S266" i="8"/>
  <c r="Q266" i="8"/>
  <c r="O266" i="8"/>
  <c r="M266" i="8"/>
  <c r="K266" i="8"/>
  <c r="I266" i="8"/>
  <c r="G266" i="8"/>
  <c r="E266" i="8"/>
  <c r="AQ265" i="8"/>
  <c r="AO265" i="8"/>
  <c r="AM265" i="8"/>
  <c r="AK265" i="8"/>
  <c r="AI265" i="8"/>
  <c r="AG265" i="8"/>
  <c r="AE265" i="8"/>
  <c r="AC265" i="8"/>
  <c r="AA265" i="8"/>
  <c r="Y265" i="8"/>
  <c r="W265" i="8"/>
  <c r="U265" i="8"/>
  <c r="S265" i="8"/>
  <c r="Q265" i="8"/>
  <c r="O265" i="8"/>
  <c r="M265" i="8"/>
  <c r="K265" i="8"/>
  <c r="I265" i="8"/>
  <c r="G265" i="8"/>
  <c r="E265" i="8"/>
  <c r="AQ264" i="8"/>
  <c r="AO264" i="8"/>
  <c r="AM264" i="8"/>
  <c r="AK264" i="8"/>
  <c r="AI264" i="8"/>
  <c r="AG264" i="8"/>
  <c r="AE264" i="8"/>
  <c r="AC264" i="8"/>
  <c r="AA264" i="8"/>
  <c r="Y264" i="8"/>
  <c r="W264" i="8"/>
  <c r="U264" i="8"/>
  <c r="S264" i="8"/>
  <c r="Q264" i="8"/>
  <c r="O264" i="8"/>
  <c r="M264" i="8"/>
  <c r="K264" i="8"/>
  <c r="I264" i="8"/>
  <c r="G264" i="8"/>
  <c r="E264" i="8"/>
  <c r="AQ263" i="8"/>
  <c r="AO263" i="8"/>
  <c r="AM263" i="8"/>
  <c r="AK263" i="8"/>
  <c r="AI263" i="8"/>
  <c r="AG263" i="8"/>
  <c r="AE263" i="8"/>
  <c r="AC263" i="8"/>
  <c r="AA263" i="8"/>
  <c r="Y263" i="8"/>
  <c r="W263" i="8"/>
  <c r="U263" i="8"/>
  <c r="S263" i="8"/>
  <c r="Q263" i="8"/>
  <c r="O263" i="8"/>
  <c r="M263" i="8"/>
  <c r="K263" i="8"/>
  <c r="I263" i="8"/>
  <c r="G263" i="8"/>
  <c r="E263" i="8"/>
  <c r="AQ262" i="8"/>
  <c r="AO262" i="8"/>
  <c r="AM262" i="8"/>
  <c r="AK262" i="8"/>
  <c r="AI262" i="8"/>
  <c r="AG262" i="8"/>
  <c r="AE262" i="8"/>
  <c r="AC262" i="8"/>
  <c r="AA262" i="8"/>
  <c r="Y262" i="8"/>
  <c r="W262" i="8"/>
  <c r="U262" i="8"/>
  <c r="S262" i="8"/>
  <c r="Q262" i="8"/>
  <c r="O262" i="8"/>
  <c r="M262" i="8"/>
  <c r="K262" i="8"/>
  <c r="I262" i="8"/>
  <c r="G262" i="8"/>
  <c r="E262" i="8"/>
  <c r="AQ261" i="8"/>
  <c r="AO261" i="8"/>
  <c r="AM261" i="8"/>
  <c r="AK261" i="8"/>
  <c r="AI261" i="8"/>
  <c r="AG261" i="8"/>
  <c r="AE261" i="8"/>
  <c r="AC261" i="8"/>
  <c r="AA261" i="8"/>
  <c r="Y261" i="8"/>
  <c r="W261" i="8"/>
  <c r="U261" i="8"/>
  <c r="S261" i="8"/>
  <c r="Q261" i="8"/>
  <c r="O261" i="8"/>
  <c r="M261" i="8"/>
  <c r="K261" i="8"/>
  <c r="I261" i="8"/>
  <c r="G261" i="8"/>
  <c r="E261" i="8"/>
  <c r="AQ260" i="8"/>
  <c r="AO260" i="8"/>
  <c r="AM260" i="8"/>
  <c r="AK260" i="8"/>
  <c r="AI260" i="8"/>
  <c r="AG260" i="8"/>
  <c r="AE260" i="8"/>
  <c r="AC260" i="8"/>
  <c r="AA260" i="8"/>
  <c r="Y260" i="8"/>
  <c r="W260" i="8"/>
  <c r="U260" i="8"/>
  <c r="S260" i="8"/>
  <c r="Q260" i="8"/>
  <c r="O260" i="8"/>
  <c r="M260" i="8"/>
  <c r="K260" i="8"/>
  <c r="I260" i="8"/>
  <c r="G260" i="8"/>
  <c r="E260" i="8"/>
  <c r="AQ259" i="8"/>
  <c r="AO259" i="8"/>
  <c r="AM259" i="8"/>
  <c r="AK259" i="8"/>
  <c r="AI259" i="8"/>
  <c r="AG259" i="8"/>
  <c r="AE259" i="8"/>
  <c r="AC259" i="8"/>
  <c r="AA259" i="8"/>
  <c r="Y259" i="8"/>
  <c r="W259" i="8"/>
  <c r="U259" i="8"/>
  <c r="S259" i="8"/>
  <c r="Q259" i="8"/>
  <c r="O259" i="8"/>
  <c r="M259" i="8"/>
  <c r="K259" i="8"/>
  <c r="I259" i="8"/>
  <c r="G259" i="8"/>
  <c r="E259" i="8"/>
  <c r="AQ258" i="8"/>
  <c r="AO258" i="8"/>
  <c r="AM258" i="8"/>
  <c r="AK258" i="8"/>
  <c r="AI258" i="8"/>
  <c r="AG258" i="8"/>
  <c r="AE258" i="8"/>
  <c r="AC258" i="8"/>
  <c r="AA258" i="8"/>
  <c r="Y258" i="8"/>
  <c r="W258" i="8"/>
  <c r="U258" i="8"/>
  <c r="S258" i="8"/>
  <c r="Q258" i="8"/>
  <c r="O258" i="8"/>
  <c r="M258" i="8"/>
  <c r="K258" i="8"/>
  <c r="I258" i="8"/>
  <c r="G258" i="8"/>
  <c r="E258" i="8"/>
  <c r="AQ257" i="8"/>
  <c r="AO257" i="8"/>
  <c r="AM257" i="8"/>
  <c r="AK257" i="8"/>
  <c r="AI257" i="8"/>
  <c r="AG257" i="8"/>
  <c r="AE257" i="8"/>
  <c r="AC257" i="8"/>
  <c r="AA257" i="8"/>
  <c r="Y257" i="8"/>
  <c r="W257" i="8"/>
  <c r="U257" i="8"/>
  <c r="S257" i="8"/>
  <c r="Q257" i="8"/>
  <c r="O257" i="8"/>
  <c r="M257" i="8"/>
  <c r="K257" i="8"/>
  <c r="I257" i="8"/>
  <c r="G257" i="8"/>
  <c r="E257" i="8"/>
  <c r="AQ256" i="8"/>
  <c r="AO256" i="8"/>
  <c r="AM256" i="8"/>
  <c r="AK256" i="8"/>
  <c r="AI256" i="8"/>
  <c r="AG256" i="8"/>
  <c r="AE256" i="8"/>
  <c r="AC256" i="8"/>
  <c r="AA256" i="8"/>
  <c r="Y256" i="8"/>
  <c r="W256" i="8"/>
  <c r="U256" i="8"/>
  <c r="S256" i="8"/>
  <c r="Q256" i="8"/>
  <c r="O256" i="8"/>
  <c r="M256" i="8"/>
  <c r="K256" i="8"/>
  <c r="I256" i="8"/>
  <c r="G256" i="8"/>
  <c r="E256" i="8"/>
  <c r="AQ255" i="8"/>
  <c r="AO255" i="8"/>
  <c r="AM255" i="8"/>
  <c r="AK255" i="8"/>
  <c r="AI255" i="8"/>
  <c r="AG255" i="8"/>
  <c r="AE255" i="8"/>
  <c r="AC255" i="8"/>
  <c r="AA255" i="8"/>
  <c r="Y255" i="8"/>
  <c r="W255" i="8"/>
  <c r="U255" i="8"/>
  <c r="S255" i="8"/>
  <c r="Q255" i="8"/>
  <c r="O255" i="8"/>
  <c r="M255" i="8"/>
  <c r="K255" i="8"/>
  <c r="I255" i="8"/>
  <c r="G255" i="8"/>
  <c r="E255" i="8"/>
  <c r="AQ254" i="8"/>
  <c r="AO254" i="8"/>
  <c r="AM254" i="8"/>
  <c r="AK254" i="8"/>
  <c r="AI254" i="8"/>
  <c r="AG254" i="8"/>
  <c r="AE254" i="8"/>
  <c r="AC254" i="8"/>
  <c r="AA254" i="8"/>
  <c r="Y254" i="8"/>
  <c r="W254" i="8"/>
  <c r="U254" i="8"/>
  <c r="S254" i="8"/>
  <c r="Q254" i="8"/>
  <c r="O254" i="8"/>
  <c r="M254" i="8"/>
  <c r="K254" i="8"/>
  <c r="I254" i="8"/>
  <c r="G254" i="8"/>
  <c r="E254" i="8"/>
  <c r="AQ253" i="8"/>
  <c r="AO253" i="8"/>
  <c r="AM253" i="8"/>
  <c r="AK253" i="8"/>
  <c r="AI253" i="8"/>
  <c r="AG253" i="8"/>
  <c r="AE253" i="8"/>
  <c r="AC253" i="8"/>
  <c r="AA253" i="8"/>
  <c r="Y253" i="8"/>
  <c r="W253" i="8"/>
  <c r="U253" i="8"/>
  <c r="S253" i="8"/>
  <c r="Q253" i="8"/>
  <c r="O253" i="8"/>
  <c r="M253" i="8"/>
  <c r="K253" i="8"/>
  <c r="I253" i="8"/>
  <c r="G253" i="8"/>
  <c r="E253" i="8"/>
  <c r="AQ252" i="8"/>
  <c r="AO252" i="8"/>
  <c r="AM252" i="8"/>
  <c r="AK252" i="8"/>
  <c r="AI252" i="8"/>
  <c r="AG252" i="8"/>
  <c r="AE252" i="8"/>
  <c r="AC252" i="8"/>
  <c r="AA252" i="8"/>
  <c r="Y252" i="8"/>
  <c r="W252" i="8"/>
  <c r="U252" i="8"/>
  <c r="S252" i="8"/>
  <c r="Q252" i="8"/>
  <c r="O252" i="8"/>
  <c r="M252" i="8"/>
  <c r="K252" i="8"/>
  <c r="I252" i="8"/>
  <c r="G252" i="8"/>
  <c r="E252" i="8"/>
  <c r="AQ251" i="8"/>
  <c r="AO251" i="8"/>
  <c r="AM251" i="8"/>
  <c r="AK251" i="8"/>
  <c r="AI251" i="8"/>
  <c r="AG251" i="8"/>
  <c r="AE251" i="8"/>
  <c r="AC251" i="8"/>
  <c r="AA251" i="8"/>
  <c r="Y251" i="8"/>
  <c r="W251" i="8"/>
  <c r="U251" i="8"/>
  <c r="S251" i="8"/>
  <c r="Q251" i="8"/>
  <c r="O251" i="8"/>
  <c r="M251" i="8"/>
  <c r="K251" i="8"/>
  <c r="I251" i="8"/>
  <c r="G251" i="8"/>
  <c r="E251" i="8"/>
  <c r="AQ250" i="8"/>
  <c r="AO250" i="8"/>
  <c r="AM250" i="8"/>
  <c r="AK250" i="8"/>
  <c r="AI250" i="8"/>
  <c r="AG250" i="8"/>
  <c r="AE250" i="8"/>
  <c r="AC250" i="8"/>
  <c r="AA250" i="8"/>
  <c r="Y250" i="8"/>
  <c r="W250" i="8"/>
  <c r="U250" i="8"/>
  <c r="S250" i="8"/>
  <c r="Q250" i="8"/>
  <c r="O250" i="8"/>
  <c r="M250" i="8"/>
  <c r="K250" i="8"/>
  <c r="I250" i="8"/>
  <c r="G250" i="8"/>
  <c r="E250" i="8"/>
  <c r="AQ249" i="8"/>
  <c r="AO249" i="8"/>
  <c r="AM249" i="8"/>
  <c r="AK249" i="8"/>
  <c r="AI249" i="8"/>
  <c r="AG249" i="8"/>
  <c r="AE249" i="8"/>
  <c r="AC249" i="8"/>
  <c r="AA249" i="8"/>
  <c r="Y249" i="8"/>
  <c r="W249" i="8"/>
  <c r="U249" i="8"/>
  <c r="S249" i="8"/>
  <c r="Q249" i="8"/>
  <c r="O249" i="8"/>
  <c r="M249" i="8"/>
  <c r="K249" i="8"/>
  <c r="I249" i="8"/>
  <c r="G249" i="8"/>
  <c r="E249" i="8"/>
  <c r="AQ248" i="8"/>
  <c r="AO248" i="8"/>
  <c r="AM248" i="8"/>
  <c r="AK248" i="8"/>
  <c r="AI248" i="8"/>
  <c r="AG248" i="8"/>
  <c r="AE248" i="8"/>
  <c r="AC248" i="8"/>
  <c r="AA248" i="8"/>
  <c r="Y248" i="8"/>
  <c r="W248" i="8"/>
  <c r="U248" i="8"/>
  <c r="S248" i="8"/>
  <c r="Q248" i="8"/>
  <c r="O248" i="8"/>
  <c r="M248" i="8"/>
  <c r="K248" i="8"/>
  <c r="I248" i="8"/>
  <c r="G248" i="8"/>
  <c r="E248" i="8"/>
  <c r="AQ247" i="8"/>
  <c r="AO247" i="8"/>
  <c r="AM247" i="8"/>
  <c r="AK247" i="8"/>
  <c r="AI247" i="8"/>
  <c r="AG247" i="8"/>
  <c r="AE247" i="8"/>
  <c r="AC247" i="8"/>
  <c r="AA247" i="8"/>
  <c r="Y247" i="8"/>
  <c r="W247" i="8"/>
  <c r="U247" i="8"/>
  <c r="S247" i="8"/>
  <c r="Q247" i="8"/>
  <c r="O247" i="8"/>
  <c r="M247" i="8"/>
  <c r="K247" i="8"/>
  <c r="I247" i="8"/>
  <c r="G247" i="8"/>
  <c r="E247" i="8"/>
  <c r="AQ246" i="8"/>
  <c r="AO246" i="8"/>
  <c r="AM246" i="8"/>
  <c r="AK246" i="8"/>
  <c r="AI246" i="8"/>
  <c r="AG246" i="8"/>
  <c r="AE246" i="8"/>
  <c r="AC246" i="8"/>
  <c r="AA246" i="8"/>
  <c r="Y246" i="8"/>
  <c r="W246" i="8"/>
  <c r="U246" i="8"/>
  <c r="S246" i="8"/>
  <c r="Q246" i="8"/>
  <c r="O246" i="8"/>
  <c r="M246" i="8"/>
  <c r="K246" i="8"/>
  <c r="I246" i="8"/>
  <c r="G246" i="8"/>
  <c r="E246" i="8"/>
  <c r="AQ245" i="8"/>
  <c r="AO245" i="8"/>
  <c r="AM245" i="8"/>
  <c r="AK245" i="8"/>
  <c r="AI245" i="8"/>
  <c r="AG245" i="8"/>
  <c r="AE245" i="8"/>
  <c r="AC245" i="8"/>
  <c r="AA245" i="8"/>
  <c r="Y245" i="8"/>
  <c r="W245" i="8"/>
  <c r="U245" i="8"/>
  <c r="S245" i="8"/>
  <c r="Q245" i="8"/>
  <c r="O245" i="8"/>
  <c r="M245" i="8"/>
  <c r="K245" i="8"/>
  <c r="I245" i="8"/>
  <c r="G245" i="8"/>
  <c r="E245" i="8"/>
  <c r="AQ244" i="8"/>
  <c r="AO244" i="8"/>
  <c r="AM244" i="8"/>
  <c r="AK244" i="8"/>
  <c r="AI244" i="8"/>
  <c r="AG244" i="8"/>
  <c r="AE244" i="8"/>
  <c r="AC244" i="8"/>
  <c r="AA244" i="8"/>
  <c r="Y244" i="8"/>
  <c r="W244" i="8"/>
  <c r="U244" i="8"/>
  <c r="S244" i="8"/>
  <c r="Q244" i="8"/>
  <c r="O244" i="8"/>
  <c r="M244" i="8"/>
  <c r="K244" i="8"/>
  <c r="I244" i="8"/>
  <c r="G244" i="8"/>
  <c r="E244" i="8"/>
  <c r="AQ243" i="8"/>
  <c r="AO243" i="8"/>
  <c r="AM243" i="8"/>
  <c r="AK243" i="8"/>
  <c r="AI243" i="8"/>
  <c r="AG243" i="8"/>
  <c r="AE243" i="8"/>
  <c r="AC243" i="8"/>
  <c r="AA243" i="8"/>
  <c r="Y243" i="8"/>
  <c r="W243" i="8"/>
  <c r="U243" i="8"/>
  <c r="S243" i="8"/>
  <c r="Q243" i="8"/>
  <c r="O243" i="8"/>
  <c r="M243" i="8"/>
  <c r="K243" i="8"/>
  <c r="I243" i="8"/>
  <c r="G243" i="8"/>
  <c r="E243" i="8"/>
  <c r="AQ242" i="8"/>
  <c r="AO242" i="8"/>
  <c r="AM242" i="8"/>
  <c r="AK242" i="8"/>
  <c r="AI242" i="8"/>
  <c r="AG242" i="8"/>
  <c r="AE242" i="8"/>
  <c r="AC242" i="8"/>
  <c r="AA242" i="8"/>
  <c r="Y242" i="8"/>
  <c r="W242" i="8"/>
  <c r="U242" i="8"/>
  <c r="S242" i="8"/>
  <c r="Q242" i="8"/>
  <c r="O242" i="8"/>
  <c r="M242" i="8"/>
  <c r="K242" i="8"/>
  <c r="I242" i="8"/>
  <c r="G242" i="8"/>
  <c r="E242" i="8"/>
  <c r="AQ241" i="8"/>
  <c r="AO241" i="8"/>
  <c r="AM241" i="8"/>
  <c r="AK241" i="8"/>
  <c r="AI241" i="8"/>
  <c r="AG241" i="8"/>
  <c r="AE241" i="8"/>
  <c r="AC241" i="8"/>
  <c r="AA241" i="8"/>
  <c r="Y241" i="8"/>
  <c r="W241" i="8"/>
  <c r="U241" i="8"/>
  <c r="S241" i="8"/>
  <c r="Q241" i="8"/>
  <c r="O241" i="8"/>
  <c r="M241" i="8"/>
  <c r="K241" i="8"/>
  <c r="I241" i="8"/>
  <c r="G241" i="8"/>
  <c r="E241" i="8"/>
  <c r="AQ240" i="8"/>
  <c r="AO240" i="8"/>
  <c r="AM240" i="8"/>
  <c r="AK240" i="8"/>
  <c r="AI240" i="8"/>
  <c r="AG240" i="8"/>
  <c r="AE240" i="8"/>
  <c r="AC240" i="8"/>
  <c r="AA240" i="8"/>
  <c r="Y240" i="8"/>
  <c r="W240" i="8"/>
  <c r="U240" i="8"/>
  <c r="S240" i="8"/>
  <c r="Q240" i="8"/>
  <c r="O240" i="8"/>
  <c r="M240" i="8"/>
  <c r="K240" i="8"/>
  <c r="I240" i="8"/>
  <c r="G240" i="8"/>
  <c r="E240" i="8"/>
  <c r="AQ239" i="8"/>
  <c r="AO239" i="8"/>
  <c r="AM239" i="8"/>
  <c r="AK239" i="8"/>
  <c r="AI239" i="8"/>
  <c r="AG239" i="8"/>
  <c r="AE239" i="8"/>
  <c r="AC239" i="8"/>
  <c r="AA239" i="8"/>
  <c r="Y239" i="8"/>
  <c r="W239" i="8"/>
  <c r="U239" i="8"/>
  <c r="S239" i="8"/>
  <c r="Q239" i="8"/>
  <c r="O239" i="8"/>
  <c r="M239" i="8"/>
  <c r="K239" i="8"/>
  <c r="I239" i="8"/>
  <c r="G239" i="8"/>
  <c r="E239" i="8"/>
  <c r="AQ238" i="8"/>
  <c r="AO238" i="8"/>
  <c r="AM238" i="8"/>
  <c r="AK238" i="8"/>
  <c r="AI238" i="8"/>
  <c r="AG238" i="8"/>
  <c r="AE238" i="8"/>
  <c r="AC238" i="8"/>
  <c r="AA238" i="8"/>
  <c r="Y238" i="8"/>
  <c r="W238" i="8"/>
  <c r="U238" i="8"/>
  <c r="S238" i="8"/>
  <c r="Q238" i="8"/>
  <c r="O238" i="8"/>
  <c r="M238" i="8"/>
  <c r="K238" i="8"/>
  <c r="I238" i="8"/>
  <c r="G238" i="8"/>
  <c r="E238" i="8"/>
  <c r="AQ237" i="8"/>
  <c r="AO237" i="8"/>
  <c r="AM237" i="8"/>
  <c r="AK237" i="8"/>
  <c r="AI237" i="8"/>
  <c r="AG237" i="8"/>
  <c r="AE237" i="8"/>
  <c r="AC237" i="8"/>
  <c r="AA237" i="8"/>
  <c r="Y237" i="8"/>
  <c r="W237" i="8"/>
  <c r="U237" i="8"/>
  <c r="S237" i="8"/>
  <c r="Q237" i="8"/>
  <c r="O237" i="8"/>
  <c r="M237" i="8"/>
  <c r="K237" i="8"/>
  <c r="I237" i="8"/>
  <c r="G237" i="8"/>
  <c r="E237" i="8"/>
  <c r="AQ236" i="8"/>
  <c r="AO236" i="8"/>
  <c r="AM236" i="8"/>
  <c r="AK236" i="8"/>
  <c r="AI236" i="8"/>
  <c r="AG236" i="8"/>
  <c r="AE236" i="8"/>
  <c r="AC236" i="8"/>
  <c r="AA236" i="8"/>
  <c r="Y236" i="8"/>
  <c r="W236" i="8"/>
  <c r="U236" i="8"/>
  <c r="S236" i="8"/>
  <c r="Q236" i="8"/>
  <c r="O236" i="8"/>
  <c r="M236" i="8"/>
  <c r="K236" i="8"/>
  <c r="I236" i="8"/>
  <c r="G236" i="8"/>
  <c r="E236" i="8"/>
  <c r="AQ235" i="8"/>
  <c r="AO235" i="8"/>
  <c r="AM235" i="8"/>
  <c r="AK235" i="8"/>
  <c r="AI235" i="8"/>
  <c r="AG235" i="8"/>
  <c r="AE235" i="8"/>
  <c r="AC235" i="8"/>
  <c r="AA235" i="8"/>
  <c r="Y235" i="8"/>
  <c r="W235" i="8"/>
  <c r="U235" i="8"/>
  <c r="S235" i="8"/>
  <c r="Q235" i="8"/>
  <c r="O235" i="8"/>
  <c r="M235" i="8"/>
  <c r="K235" i="8"/>
  <c r="I235" i="8"/>
  <c r="G235" i="8"/>
  <c r="E235" i="8"/>
  <c r="AQ234" i="8"/>
  <c r="AO234" i="8"/>
  <c r="AM234" i="8"/>
  <c r="AK234" i="8"/>
  <c r="AI234" i="8"/>
  <c r="AG234" i="8"/>
  <c r="AE234" i="8"/>
  <c r="AC234" i="8"/>
  <c r="AA234" i="8"/>
  <c r="Y234" i="8"/>
  <c r="W234" i="8"/>
  <c r="U234" i="8"/>
  <c r="S234" i="8"/>
  <c r="Q234" i="8"/>
  <c r="O234" i="8"/>
  <c r="M234" i="8"/>
  <c r="K234" i="8"/>
  <c r="I234" i="8"/>
  <c r="G234" i="8"/>
  <c r="E234" i="8"/>
  <c r="AQ233" i="8"/>
  <c r="AO233" i="8"/>
  <c r="AM233" i="8"/>
  <c r="AK233" i="8"/>
  <c r="AI233" i="8"/>
  <c r="AG233" i="8"/>
  <c r="AE233" i="8"/>
  <c r="AC233" i="8"/>
  <c r="AA233" i="8"/>
  <c r="Y233" i="8"/>
  <c r="W233" i="8"/>
  <c r="U233" i="8"/>
  <c r="S233" i="8"/>
  <c r="Q233" i="8"/>
  <c r="O233" i="8"/>
  <c r="M233" i="8"/>
  <c r="K233" i="8"/>
  <c r="I233" i="8"/>
  <c r="G233" i="8"/>
  <c r="E233" i="8"/>
  <c r="AQ232" i="8"/>
  <c r="AO232" i="8"/>
  <c r="AM232" i="8"/>
  <c r="AK232" i="8"/>
  <c r="AI232" i="8"/>
  <c r="AG232" i="8"/>
  <c r="AE232" i="8"/>
  <c r="AC232" i="8"/>
  <c r="AA232" i="8"/>
  <c r="Y232" i="8"/>
  <c r="W232" i="8"/>
  <c r="U232" i="8"/>
  <c r="S232" i="8"/>
  <c r="Q232" i="8"/>
  <c r="O232" i="8"/>
  <c r="M232" i="8"/>
  <c r="K232" i="8"/>
  <c r="I232" i="8"/>
  <c r="G232" i="8"/>
  <c r="E232" i="8"/>
  <c r="AQ231" i="8"/>
  <c r="AO231" i="8"/>
  <c r="AM231" i="8"/>
  <c r="AK231" i="8"/>
  <c r="AI231" i="8"/>
  <c r="AG231" i="8"/>
  <c r="AE231" i="8"/>
  <c r="AC231" i="8"/>
  <c r="AA231" i="8"/>
  <c r="Y231" i="8"/>
  <c r="W231" i="8"/>
  <c r="U231" i="8"/>
  <c r="S231" i="8"/>
  <c r="Q231" i="8"/>
  <c r="O231" i="8"/>
  <c r="M231" i="8"/>
  <c r="K231" i="8"/>
  <c r="I231" i="8"/>
  <c r="G231" i="8"/>
  <c r="E231" i="8"/>
  <c r="AQ230" i="8"/>
  <c r="AO230" i="8"/>
  <c r="AM230" i="8"/>
  <c r="AK230" i="8"/>
  <c r="AI230" i="8"/>
  <c r="AG230" i="8"/>
  <c r="AE230" i="8"/>
  <c r="AC230" i="8"/>
  <c r="AA230" i="8"/>
  <c r="Y230" i="8"/>
  <c r="W230" i="8"/>
  <c r="U230" i="8"/>
  <c r="S230" i="8"/>
  <c r="Q230" i="8"/>
  <c r="O230" i="8"/>
  <c r="M230" i="8"/>
  <c r="K230" i="8"/>
  <c r="I230" i="8"/>
  <c r="G230" i="8"/>
  <c r="E230" i="8"/>
  <c r="AQ229" i="8"/>
  <c r="AO229" i="8"/>
  <c r="AM229" i="8"/>
  <c r="AK229" i="8"/>
  <c r="AI229" i="8"/>
  <c r="AG229" i="8"/>
  <c r="AE229" i="8"/>
  <c r="AC229" i="8"/>
  <c r="AA229" i="8"/>
  <c r="Y229" i="8"/>
  <c r="W229" i="8"/>
  <c r="U229" i="8"/>
  <c r="S229" i="8"/>
  <c r="Q229" i="8"/>
  <c r="O229" i="8"/>
  <c r="M229" i="8"/>
  <c r="K229" i="8"/>
  <c r="I229" i="8"/>
  <c r="G229" i="8"/>
  <c r="E229" i="8"/>
  <c r="AQ228" i="8"/>
  <c r="AO228" i="8"/>
  <c r="AM228" i="8"/>
  <c r="AK228" i="8"/>
  <c r="AI228" i="8"/>
  <c r="AG228" i="8"/>
  <c r="AE228" i="8"/>
  <c r="AC228" i="8"/>
  <c r="AA228" i="8"/>
  <c r="Y228" i="8"/>
  <c r="W228" i="8"/>
  <c r="U228" i="8"/>
  <c r="S228" i="8"/>
  <c r="Q228" i="8"/>
  <c r="O228" i="8"/>
  <c r="M228" i="8"/>
  <c r="K228" i="8"/>
  <c r="I228" i="8"/>
  <c r="G228" i="8"/>
  <c r="E228" i="8"/>
  <c r="AQ227" i="8"/>
  <c r="AO227" i="8"/>
  <c r="AM227" i="8"/>
  <c r="AK227" i="8"/>
  <c r="AI227" i="8"/>
  <c r="AG227" i="8"/>
  <c r="AE227" i="8"/>
  <c r="AC227" i="8"/>
  <c r="AA227" i="8"/>
  <c r="Y227" i="8"/>
  <c r="W227" i="8"/>
  <c r="U227" i="8"/>
  <c r="S227" i="8"/>
  <c r="Q227" i="8"/>
  <c r="O227" i="8"/>
  <c r="M227" i="8"/>
  <c r="K227" i="8"/>
  <c r="I227" i="8"/>
  <c r="G227" i="8"/>
  <c r="E227" i="8"/>
  <c r="AQ226" i="8"/>
  <c r="AO226" i="8"/>
  <c r="AM226" i="8"/>
  <c r="AK226" i="8"/>
  <c r="AI226" i="8"/>
  <c r="AG226" i="8"/>
  <c r="AE226" i="8"/>
  <c r="AC226" i="8"/>
  <c r="AA226" i="8"/>
  <c r="Y226" i="8"/>
  <c r="W226" i="8"/>
  <c r="U226" i="8"/>
  <c r="S226" i="8"/>
  <c r="Q226" i="8"/>
  <c r="O226" i="8"/>
  <c r="M226" i="8"/>
  <c r="K226" i="8"/>
  <c r="I226" i="8"/>
  <c r="G226" i="8"/>
  <c r="E226" i="8"/>
  <c r="AQ225" i="8"/>
  <c r="AO225" i="8"/>
  <c r="AM225" i="8"/>
  <c r="AK225" i="8"/>
  <c r="AI225" i="8"/>
  <c r="AG225" i="8"/>
  <c r="AE225" i="8"/>
  <c r="AC225" i="8"/>
  <c r="AA225" i="8"/>
  <c r="Y225" i="8"/>
  <c r="W225" i="8"/>
  <c r="U225" i="8"/>
  <c r="S225" i="8"/>
  <c r="Q225" i="8"/>
  <c r="O225" i="8"/>
  <c r="M225" i="8"/>
  <c r="K225" i="8"/>
  <c r="I225" i="8"/>
  <c r="G225" i="8"/>
  <c r="E225" i="8"/>
  <c r="AQ224" i="8"/>
  <c r="AO224" i="8"/>
  <c r="AM224" i="8"/>
  <c r="AK224" i="8"/>
  <c r="AI224" i="8"/>
  <c r="AG224" i="8"/>
  <c r="AE224" i="8"/>
  <c r="AC224" i="8"/>
  <c r="AA224" i="8"/>
  <c r="Y224" i="8"/>
  <c r="W224" i="8"/>
  <c r="U224" i="8"/>
  <c r="S224" i="8"/>
  <c r="Q224" i="8"/>
  <c r="O224" i="8"/>
  <c r="M224" i="8"/>
  <c r="K224" i="8"/>
  <c r="I224" i="8"/>
  <c r="G224" i="8"/>
  <c r="E224" i="8"/>
  <c r="AQ223" i="8"/>
  <c r="AO223" i="8"/>
  <c r="AM223" i="8"/>
  <c r="AK223" i="8"/>
  <c r="AI223" i="8"/>
  <c r="AG223" i="8"/>
  <c r="AE223" i="8"/>
  <c r="AC223" i="8"/>
  <c r="AA223" i="8"/>
  <c r="Y223" i="8"/>
  <c r="W223" i="8"/>
  <c r="U223" i="8"/>
  <c r="S223" i="8"/>
  <c r="Q223" i="8"/>
  <c r="O223" i="8"/>
  <c r="M223" i="8"/>
  <c r="K223" i="8"/>
  <c r="I223" i="8"/>
  <c r="G223" i="8"/>
  <c r="E223" i="8"/>
  <c r="AQ222" i="8"/>
  <c r="AO222" i="8"/>
  <c r="AM222" i="8"/>
  <c r="AK222" i="8"/>
  <c r="AI222" i="8"/>
  <c r="AG222" i="8"/>
  <c r="AE222" i="8"/>
  <c r="AC222" i="8"/>
  <c r="AA222" i="8"/>
  <c r="Y222" i="8"/>
  <c r="W222" i="8"/>
  <c r="U222" i="8"/>
  <c r="S222" i="8"/>
  <c r="Q222" i="8"/>
  <c r="O222" i="8"/>
  <c r="M222" i="8"/>
  <c r="K222" i="8"/>
  <c r="I222" i="8"/>
  <c r="G222" i="8"/>
  <c r="E222" i="8"/>
  <c r="AQ221" i="8"/>
  <c r="AO221" i="8"/>
  <c r="AM221" i="8"/>
  <c r="AK221" i="8"/>
  <c r="AI221" i="8"/>
  <c r="AG221" i="8"/>
  <c r="AE221" i="8"/>
  <c r="AC221" i="8"/>
  <c r="AA221" i="8"/>
  <c r="Y221" i="8"/>
  <c r="W221" i="8"/>
  <c r="U221" i="8"/>
  <c r="S221" i="8"/>
  <c r="Q221" i="8"/>
  <c r="O221" i="8"/>
  <c r="M221" i="8"/>
  <c r="K221" i="8"/>
  <c r="I221" i="8"/>
  <c r="G221" i="8"/>
  <c r="E221" i="8"/>
  <c r="AQ220" i="8"/>
  <c r="AO220" i="8"/>
  <c r="AM220" i="8"/>
  <c r="AK220" i="8"/>
  <c r="AI220" i="8"/>
  <c r="AG220" i="8"/>
  <c r="AE220" i="8"/>
  <c r="AC220" i="8"/>
  <c r="AA220" i="8"/>
  <c r="Y220" i="8"/>
  <c r="W220" i="8"/>
  <c r="U220" i="8"/>
  <c r="S220" i="8"/>
  <c r="Q220" i="8"/>
  <c r="O220" i="8"/>
  <c r="M220" i="8"/>
  <c r="K220" i="8"/>
  <c r="I220" i="8"/>
  <c r="G220" i="8"/>
  <c r="E220" i="8"/>
  <c r="AQ219" i="8"/>
  <c r="AO219" i="8"/>
  <c r="AM219" i="8"/>
  <c r="AK219" i="8"/>
  <c r="AI219" i="8"/>
  <c r="AG219" i="8"/>
  <c r="AE219" i="8"/>
  <c r="AC219" i="8"/>
  <c r="AA219" i="8"/>
  <c r="Y219" i="8"/>
  <c r="W219" i="8"/>
  <c r="U219" i="8"/>
  <c r="S219" i="8"/>
  <c r="Q219" i="8"/>
  <c r="O219" i="8"/>
  <c r="M219" i="8"/>
  <c r="K219" i="8"/>
  <c r="I219" i="8"/>
  <c r="G219" i="8"/>
  <c r="E219" i="8"/>
  <c r="AQ218" i="8"/>
  <c r="AO218" i="8"/>
  <c r="AM218" i="8"/>
  <c r="AK218" i="8"/>
  <c r="AI218" i="8"/>
  <c r="AG218" i="8"/>
  <c r="AE218" i="8"/>
  <c r="AC218" i="8"/>
  <c r="AA218" i="8"/>
  <c r="Y218" i="8"/>
  <c r="W218" i="8"/>
  <c r="U218" i="8"/>
  <c r="S218" i="8"/>
  <c r="Q218" i="8"/>
  <c r="O218" i="8"/>
  <c r="M218" i="8"/>
  <c r="K218" i="8"/>
  <c r="I218" i="8"/>
  <c r="G218" i="8"/>
  <c r="E218" i="8"/>
  <c r="AQ217" i="8"/>
  <c r="AO217" i="8"/>
  <c r="AM217" i="8"/>
  <c r="AK217" i="8"/>
  <c r="AI217" i="8"/>
  <c r="AG217" i="8"/>
  <c r="AE217" i="8"/>
  <c r="AC217" i="8"/>
  <c r="AA217" i="8"/>
  <c r="Y217" i="8"/>
  <c r="W217" i="8"/>
  <c r="U217" i="8"/>
  <c r="S217" i="8"/>
  <c r="Q217" i="8"/>
  <c r="O217" i="8"/>
  <c r="M217" i="8"/>
  <c r="K217" i="8"/>
  <c r="I217" i="8"/>
  <c r="G217" i="8"/>
  <c r="E217" i="8"/>
  <c r="AQ216" i="8"/>
  <c r="AO216" i="8"/>
  <c r="AM216" i="8"/>
  <c r="AK216" i="8"/>
  <c r="AI216" i="8"/>
  <c r="AG216" i="8"/>
  <c r="AE216" i="8"/>
  <c r="AC216" i="8"/>
  <c r="AA216" i="8"/>
  <c r="Y216" i="8"/>
  <c r="W216" i="8"/>
  <c r="U216" i="8"/>
  <c r="S216" i="8"/>
  <c r="Q216" i="8"/>
  <c r="O216" i="8"/>
  <c r="M216" i="8"/>
  <c r="K216" i="8"/>
  <c r="I216" i="8"/>
  <c r="G216" i="8"/>
  <c r="E216" i="8"/>
  <c r="AQ215" i="8"/>
  <c r="AO215" i="8"/>
  <c r="AM215" i="8"/>
  <c r="AK215" i="8"/>
  <c r="AI215" i="8"/>
  <c r="AG215" i="8"/>
  <c r="AE215" i="8"/>
  <c r="AC215" i="8"/>
  <c r="AA215" i="8"/>
  <c r="Y215" i="8"/>
  <c r="W215" i="8"/>
  <c r="U215" i="8"/>
  <c r="S215" i="8"/>
  <c r="Q215" i="8"/>
  <c r="O215" i="8"/>
  <c r="M215" i="8"/>
  <c r="K215" i="8"/>
  <c r="I215" i="8"/>
  <c r="G215" i="8"/>
  <c r="E215" i="8"/>
  <c r="AQ214" i="8"/>
  <c r="AO214" i="8"/>
  <c r="AM214" i="8"/>
  <c r="AK214" i="8"/>
  <c r="AI214" i="8"/>
  <c r="AG214" i="8"/>
  <c r="AE214" i="8"/>
  <c r="AC214" i="8"/>
  <c r="AA214" i="8"/>
  <c r="Y214" i="8"/>
  <c r="W214" i="8"/>
  <c r="U214" i="8"/>
  <c r="S214" i="8"/>
  <c r="Q214" i="8"/>
  <c r="O214" i="8"/>
  <c r="M214" i="8"/>
  <c r="K214" i="8"/>
  <c r="I214" i="8"/>
  <c r="G214" i="8"/>
  <c r="E214" i="8"/>
  <c r="AQ213" i="8"/>
  <c r="AO213" i="8"/>
  <c r="AM213" i="8"/>
  <c r="AK213" i="8"/>
  <c r="AI213" i="8"/>
  <c r="AG213" i="8"/>
  <c r="AE213" i="8"/>
  <c r="AC213" i="8"/>
  <c r="AA213" i="8"/>
  <c r="Y213" i="8"/>
  <c r="W213" i="8"/>
  <c r="U213" i="8"/>
  <c r="S213" i="8"/>
  <c r="Q213" i="8"/>
  <c r="O213" i="8"/>
  <c r="M213" i="8"/>
  <c r="K213" i="8"/>
  <c r="I213" i="8"/>
  <c r="G213" i="8"/>
  <c r="E213" i="8"/>
  <c r="AQ212" i="8"/>
  <c r="AO212" i="8"/>
  <c r="AM212" i="8"/>
  <c r="AK212" i="8"/>
  <c r="AI212" i="8"/>
  <c r="AG212" i="8"/>
  <c r="AE212" i="8"/>
  <c r="AC212" i="8"/>
  <c r="AA212" i="8"/>
  <c r="Y212" i="8"/>
  <c r="W212" i="8"/>
  <c r="U212" i="8"/>
  <c r="S212" i="8"/>
  <c r="Q212" i="8"/>
  <c r="O212" i="8"/>
  <c r="M212" i="8"/>
  <c r="K212" i="8"/>
  <c r="I212" i="8"/>
  <c r="G212" i="8"/>
  <c r="E212" i="8"/>
  <c r="AQ211" i="8"/>
  <c r="AO211" i="8"/>
  <c r="AM211" i="8"/>
  <c r="AK211" i="8"/>
  <c r="AI211" i="8"/>
  <c r="AG211" i="8"/>
  <c r="AE211" i="8"/>
  <c r="AC211" i="8"/>
  <c r="AA211" i="8"/>
  <c r="Y211" i="8"/>
  <c r="W211" i="8"/>
  <c r="U211" i="8"/>
  <c r="S211" i="8"/>
  <c r="Q211" i="8"/>
  <c r="O211" i="8"/>
  <c r="M211" i="8"/>
  <c r="K211" i="8"/>
  <c r="I211" i="8"/>
  <c r="G211" i="8"/>
  <c r="E211" i="8"/>
  <c r="AQ210" i="8"/>
  <c r="AO210" i="8"/>
  <c r="AM210" i="8"/>
  <c r="AK210" i="8"/>
  <c r="AI210" i="8"/>
  <c r="AG210" i="8"/>
  <c r="AE210" i="8"/>
  <c r="AC210" i="8"/>
  <c r="AA210" i="8"/>
  <c r="Y210" i="8"/>
  <c r="W210" i="8"/>
  <c r="U210" i="8"/>
  <c r="S210" i="8"/>
  <c r="Q210" i="8"/>
  <c r="O210" i="8"/>
  <c r="M210" i="8"/>
  <c r="K210" i="8"/>
  <c r="I210" i="8"/>
  <c r="G210" i="8"/>
  <c r="E210" i="8"/>
  <c r="AQ209" i="8"/>
  <c r="AO209" i="8"/>
  <c r="AM209" i="8"/>
  <c r="AK209" i="8"/>
  <c r="AI209" i="8"/>
  <c r="AG209" i="8"/>
  <c r="AE209" i="8"/>
  <c r="AC209" i="8"/>
  <c r="AA209" i="8"/>
  <c r="Y209" i="8"/>
  <c r="W209" i="8"/>
  <c r="U209" i="8"/>
  <c r="S209" i="8"/>
  <c r="Q209" i="8"/>
  <c r="O209" i="8"/>
  <c r="M209" i="8"/>
  <c r="K209" i="8"/>
  <c r="I209" i="8"/>
  <c r="G209" i="8"/>
  <c r="E209" i="8"/>
  <c r="AQ208" i="8"/>
  <c r="AO208" i="8"/>
  <c r="AM208" i="8"/>
  <c r="AK208" i="8"/>
  <c r="AI208" i="8"/>
  <c r="AG208" i="8"/>
  <c r="AE208" i="8"/>
  <c r="AC208" i="8"/>
  <c r="AA208" i="8"/>
  <c r="Y208" i="8"/>
  <c r="W208" i="8"/>
  <c r="U208" i="8"/>
  <c r="S208" i="8"/>
  <c r="Q208" i="8"/>
  <c r="O208" i="8"/>
  <c r="M208" i="8"/>
  <c r="K208" i="8"/>
  <c r="I208" i="8"/>
  <c r="G208" i="8"/>
  <c r="E208" i="8"/>
  <c r="AQ207" i="8"/>
  <c r="AO207" i="8"/>
  <c r="AM207" i="8"/>
  <c r="AK207" i="8"/>
  <c r="AI207" i="8"/>
  <c r="AG207" i="8"/>
  <c r="AE207" i="8"/>
  <c r="AC207" i="8"/>
  <c r="AA207" i="8"/>
  <c r="Y207" i="8"/>
  <c r="W207" i="8"/>
  <c r="U207" i="8"/>
  <c r="S207" i="8"/>
  <c r="Q207" i="8"/>
  <c r="O207" i="8"/>
  <c r="M207" i="8"/>
  <c r="K207" i="8"/>
  <c r="I207" i="8"/>
  <c r="G207" i="8"/>
  <c r="E207" i="8"/>
  <c r="AQ206" i="8"/>
  <c r="AO206" i="8"/>
  <c r="AM206" i="8"/>
  <c r="AK206" i="8"/>
  <c r="AI206" i="8"/>
  <c r="AG206" i="8"/>
  <c r="AE206" i="8"/>
  <c r="AC206" i="8"/>
  <c r="AA206" i="8"/>
  <c r="Y206" i="8"/>
  <c r="W206" i="8"/>
  <c r="U206" i="8"/>
  <c r="S206" i="8"/>
  <c r="Q206" i="8"/>
  <c r="O206" i="8"/>
  <c r="M206" i="8"/>
  <c r="K206" i="8"/>
  <c r="I206" i="8"/>
  <c r="G206" i="8"/>
  <c r="E206" i="8"/>
  <c r="AQ205" i="8"/>
  <c r="AO205" i="8"/>
  <c r="AM205" i="8"/>
  <c r="AK205" i="8"/>
  <c r="AI205" i="8"/>
  <c r="AG205" i="8"/>
  <c r="AE205" i="8"/>
  <c r="AC205" i="8"/>
  <c r="AA205" i="8"/>
  <c r="Y205" i="8"/>
  <c r="W205" i="8"/>
  <c r="U205" i="8"/>
  <c r="S205" i="8"/>
  <c r="Q205" i="8"/>
  <c r="O205" i="8"/>
  <c r="M205" i="8"/>
  <c r="K205" i="8"/>
  <c r="I205" i="8"/>
  <c r="G205" i="8"/>
  <c r="E205" i="8"/>
  <c r="AQ204" i="8"/>
  <c r="AO204" i="8"/>
  <c r="AM204" i="8"/>
  <c r="AK204" i="8"/>
  <c r="AI204" i="8"/>
  <c r="AG204" i="8"/>
  <c r="AE204" i="8"/>
  <c r="AC204" i="8"/>
  <c r="AA204" i="8"/>
  <c r="Y204" i="8"/>
  <c r="W204" i="8"/>
  <c r="U204" i="8"/>
  <c r="S204" i="8"/>
  <c r="Q204" i="8"/>
  <c r="O204" i="8"/>
  <c r="M204" i="8"/>
  <c r="K204" i="8"/>
  <c r="I204" i="8"/>
  <c r="G204" i="8"/>
  <c r="E204" i="8"/>
  <c r="AQ203" i="8"/>
  <c r="AO203" i="8"/>
  <c r="AM203" i="8"/>
  <c r="AK203" i="8"/>
  <c r="AI203" i="8"/>
  <c r="AG203" i="8"/>
  <c r="AE203" i="8"/>
  <c r="AC203" i="8"/>
  <c r="AA203" i="8"/>
  <c r="Y203" i="8"/>
  <c r="W203" i="8"/>
  <c r="U203" i="8"/>
  <c r="S203" i="8"/>
  <c r="Q203" i="8"/>
  <c r="O203" i="8"/>
  <c r="M203" i="8"/>
  <c r="K203" i="8"/>
  <c r="I203" i="8"/>
  <c r="G203" i="8"/>
  <c r="E203" i="8"/>
  <c r="AQ202" i="8"/>
  <c r="AO202" i="8"/>
  <c r="AM202" i="8"/>
  <c r="AK202" i="8"/>
  <c r="AI202" i="8"/>
  <c r="AG202" i="8"/>
  <c r="AE202" i="8"/>
  <c r="AC202" i="8"/>
  <c r="AA202" i="8"/>
  <c r="Y202" i="8"/>
  <c r="W202" i="8"/>
  <c r="U202" i="8"/>
  <c r="S202" i="8"/>
  <c r="Q202" i="8"/>
  <c r="O202" i="8"/>
  <c r="M202" i="8"/>
  <c r="K202" i="8"/>
  <c r="I202" i="8"/>
  <c r="G202" i="8"/>
  <c r="E202" i="8"/>
  <c r="AQ201" i="8"/>
  <c r="AO201" i="8"/>
  <c r="AM201" i="8"/>
  <c r="AK201" i="8"/>
  <c r="AI201" i="8"/>
  <c r="AG201" i="8"/>
  <c r="AE201" i="8"/>
  <c r="AC201" i="8"/>
  <c r="AA201" i="8"/>
  <c r="Y201" i="8"/>
  <c r="W201" i="8"/>
  <c r="U201" i="8"/>
  <c r="S201" i="8"/>
  <c r="Q201" i="8"/>
  <c r="O201" i="8"/>
  <c r="M201" i="8"/>
  <c r="K201" i="8"/>
  <c r="I201" i="8"/>
  <c r="G201" i="8"/>
  <c r="E201" i="8"/>
  <c r="AQ200" i="8"/>
  <c r="AO200" i="8"/>
  <c r="AM200" i="8"/>
  <c r="AK200" i="8"/>
  <c r="AI200" i="8"/>
  <c r="AG200" i="8"/>
  <c r="AE200" i="8"/>
  <c r="AC200" i="8"/>
  <c r="AA200" i="8"/>
  <c r="Y200" i="8"/>
  <c r="W200" i="8"/>
  <c r="U200" i="8"/>
  <c r="S200" i="8"/>
  <c r="Q200" i="8"/>
  <c r="O200" i="8"/>
  <c r="M200" i="8"/>
  <c r="K200" i="8"/>
  <c r="I200" i="8"/>
  <c r="G200" i="8"/>
  <c r="E200" i="8"/>
  <c r="AQ199" i="8"/>
  <c r="AO199" i="8"/>
  <c r="AM199" i="8"/>
  <c r="AK199" i="8"/>
  <c r="AI199" i="8"/>
  <c r="AG199" i="8"/>
  <c r="AE199" i="8"/>
  <c r="AC199" i="8"/>
  <c r="AA199" i="8"/>
  <c r="Y199" i="8"/>
  <c r="W199" i="8"/>
  <c r="U199" i="8"/>
  <c r="S199" i="8"/>
  <c r="Q199" i="8"/>
  <c r="O199" i="8"/>
  <c r="M199" i="8"/>
  <c r="K199" i="8"/>
  <c r="I199" i="8"/>
  <c r="G199" i="8"/>
  <c r="E199" i="8"/>
  <c r="AQ198" i="8"/>
  <c r="AO198" i="8"/>
  <c r="AM198" i="8"/>
  <c r="AK198" i="8"/>
  <c r="AI198" i="8"/>
  <c r="AG198" i="8"/>
  <c r="AE198" i="8"/>
  <c r="AC198" i="8"/>
  <c r="AA198" i="8"/>
  <c r="Y198" i="8"/>
  <c r="W198" i="8"/>
  <c r="U198" i="8"/>
  <c r="S198" i="8"/>
  <c r="Q198" i="8"/>
  <c r="O198" i="8"/>
  <c r="M198" i="8"/>
  <c r="K198" i="8"/>
  <c r="I198" i="8"/>
  <c r="G198" i="8"/>
  <c r="E198" i="8"/>
  <c r="AQ197" i="8"/>
  <c r="AO197" i="8"/>
  <c r="AM197" i="8"/>
  <c r="AK197" i="8"/>
  <c r="AI197" i="8"/>
  <c r="AG197" i="8"/>
  <c r="AE197" i="8"/>
  <c r="AC197" i="8"/>
  <c r="AA197" i="8"/>
  <c r="Y197" i="8"/>
  <c r="W197" i="8"/>
  <c r="U197" i="8"/>
  <c r="S197" i="8"/>
  <c r="Q197" i="8"/>
  <c r="O197" i="8"/>
  <c r="M197" i="8"/>
  <c r="K197" i="8"/>
  <c r="I197" i="8"/>
  <c r="G197" i="8"/>
  <c r="E197" i="8"/>
  <c r="AQ196" i="8"/>
  <c r="AO196" i="8"/>
  <c r="AM196" i="8"/>
  <c r="AK196" i="8"/>
  <c r="AI196" i="8"/>
  <c r="AG196" i="8"/>
  <c r="AE196" i="8"/>
  <c r="AC196" i="8"/>
  <c r="AA196" i="8"/>
  <c r="Y196" i="8"/>
  <c r="W196" i="8"/>
  <c r="U196" i="8"/>
  <c r="S196" i="8"/>
  <c r="Q196" i="8"/>
  <c r="O196" i="8"/>
  <c r="M196" i="8"/>
  <c r="K196" i="8"/>
  <c r="I196" i="8"/>
  <c r="G196" i="8"/>
  <c r="E196" i="8"/>
  <c r="AQ195" i="8"/>
  <c r="AO195" i="8"/>
  <c r="AM195" i="8"/>
  <c r="AK195" i="8"/>
  <c r="AI195" i="8"/>
  <c r="AG195" i="8"/>
  <c r="AE195" i="8"/>
  <c r="AC195" i="8"/>
  <c r="AA195" i="8"/>
  <c r="Y195" i="8"/>
  <c r="W195" i="8"/>
  <c r="U195" i="8"/>
  <c r="S195" i="8"/>
  <c r="Q195" i="8"/>
  <c r="O195" i="8"/>
  <c r="M195" i="8"/>
  <c r="K195" i="8"/>
  <c r="I195" i="8"/>
  <c r="G195" i="8"/>
  <c r="E195" i="8"/>
  <c r="AQ194" i="8"/>
  <c r="AO194" i="8"/>
  <c r="AM194" i="8"/>
  <c r="AK194" i="8"/>
  <c r="AI194" i="8"/>
  <c r="AG194" i="8"/>
  <c r="AE194" i="8"/>
  <c r="AC194" i="8"/>
  <c r="AA194" i="8"/>
  <c r="Y194" i="8"/>
  <c r="W194" i="8"/>
  <c r="U194" i="8"/>
  <c r="S194" i="8"/>
  <c r="Q194" i="8"/>
  <c r="O194" i="8"/>
  <c r="M194" i="8"/>
  <c r="K194" i="8"/>
  <c r="I194" i="8"/>
  <c r="G194" i="8"/>
  <c r="E194" i="8"/>
  <c r="AQ193" i="8"/>
  <c r="AO193" i="8"/>
  <c r="AM193" i="8"/>
  <c r="AK193" i="8"/>
  <c r="AI193" i="8"/>
  <c r="AG193" i="8"/>
  <c r="AE193" i="8"/>
  <c r="AC193" i="8"/>
  <c r="AA193" i="8"/>
  <c r="Y193" i="8"/>
  <c r="W193" i="8"/>
  <c r="U193" i="8"/>
  <c r="S193" i="8"/>
  <c r="Q193" i="8"/>
  <c r="O193" i="8"/>
  <c r="M193" i="8"/>
  <c r="K193" i="8"/>
  <c r="I193" i="8"/>
  <c r="G193" i="8"/>
  <c r="E193" i="8"/>
  <c r="AQ192" i="8"/>
  <c r="AO192" i="8"/>
  <c r="AM192" i="8"/>
  <c r="AK192" i="8"/>
  <c r="AI192" i="8"/>
  <c r="AG192" i="8"/>
  <c r="AE192" i="8"/>
  <c r="AC192" i="8"/>
  <c r="AA192" i="8"/>
  <c r="Y192" i="8"/>
  <c r="W192" i="8"/>
  <c r="U192" i="8"/>
  <c r="S192" i="8"/>
  <c r="Q192" i="8"/>
  <c r="O192" i="8"/>
  <c r="M192" i="8"/>
  <c r="K192" i="8"/>
  <c r="I192" i="8"/>
  <c r="G192" i="8"/>
  <c r="E192" i="8"/>
  <c r="AQ191" i="8"/>
  <c r="AO191" i="8"/>
  <c r="AM191" i="8"/>
  <c r="AK191" i="8"/>
  <c r="AI191" i="8"/>
  <c r="AG191" i="8"/>
  <c r="AE191" i="8"/>
  <c r="AC191" i="8"/>
  <c r="AA191" i="8"/>
  <c r="Y191" i="8"/>
  <c r="W191" i="8"/>
  <c r="U191" i="8"/>
  <c r="S191" i="8"/>
  <c r="Q191" i="8"/>
  <c r="O191" i="8"/>
  <c r="M191" i="8"/>
  <c r="K191" i="8"/>
  <c r="I191" i="8"/>
  <c r="G191" i="8"/>
  <c r="E191" i="8"/>
  <c r="AQ190" i="8"/>
  <c r="AO190" i="8"/>
  <c r="AM190" i="8"/>
  <c r="AK190" i="8"/>
  <c r="AI190" i="8"/>
  <c r="AG190" i="8"/>
  <c r="AE190" i="8"/>
  <c r="AC190" i="8"/>
  <c r="AA190" i="8"/>
  <c r="Y190" i="8"/>
  <c r="W190" i="8"/>
  <c r="U190" i="8"/>
  <c r="S190" i="8"/>
  <c r="Q190" i="8"/>
  <c r="O190" i="8"/>
  <c r="M190" i="8"/>
  <c r="K190" i="8"/>
  <c r="I190" i="8"/>
  <c r="G190" i="8"/>
  <c r="E190" i="8"/>
  <c r="AQ189" i="8"/>
  <c r="AO189" i="8"/>
  <c r="AM189" i="8"/>
  <c r="AK189" i="8"/>
  <c r="AI189" i="8"/>
  <c r="AG189" i="8"/>
  <c r="AE189" i="8"/>
  <c r="AC189" i="8"/>
  <c r="AA189" i="8"/>
  <c r="Y189" i="8"/>
  <c r="W189" i="8"/>
  <c r="U189" i="8"/>
  <c r="S189" i="8"/>
  <c r="Q189" i="8"/>
  <c r="O189" i="8"/>
  <c r="M189" i="8"/>
  <c r="K189" i="8"/>
  <c r="I189" i="8"/>
  <c r="G189" i="8"/>
  <c r="E189" i="8"/>
  <c r="AQ188" i="8"/>
  <c r="AO188" i="8"/>
  <c r="AM188" i="8"/>
  <c r="AK188" i="8"/>
  <c r="AI188" i="8"/>
  <c r="AG188" i="8"/>
  <c r="AE188" i="8"/>
  <c r="AC188" i="8"/>
  <c r="AA188" i="8"/>
  <c r="Y188" i="8"/>
  <c r="W188" i="8"/>
  <c r="U188" i="8"/>
  <c r="S188" i="8"/>
  <c r="Q188" i="8"/>
  <c r="O188" i="8"/>
  <c r="M188" i="8"/>
  <c r="K188" i="8"/>
  <c r="I188" i="8"/>
  <c r="G188" i="8"/>
  <c r="E188" i="8"/>
  <c r="AQ187" i="8"/>
  <c r="AO187" i="8"/>
  <c r="AM187" i="8"/>
  <c r="AK187" i="8"/>
  <c r="AI187" i="8"/>
  <c r="AG187" i="8"/>
  <c r="AE187" i="8"/>
  <c r="AC187" i="8"/>
  <c r="AA187" i="8"/>
  <c r="Y187" i="8"/>
  <c r="W187" i="8"/>
  <c r="U187" i="8"/>
  <c r="S187" i="8"/>
  <c r="Q187" i="8"/>
  <c r="O187" i="8"/>
  <c r="M187" i="8"/>
  <c r="K187" i="8"/>
  <c r="I187" i="8"/>
  <c r="G187" i="8"/>
  <c r="E187" i="8"/>
  <c r="AQ186" i="8"/>
  <c r="AO186" i="8"/>
  <c r="AM186" i="8"/>
  <c r="AK186" i="8"/>
  <c r="AI186" i="8"/>
  <c r="AG186" i="8"/>
  <c r="AE186" i="8"/>
  <c r="AC186" i="8"/>
  <c r="AA186" i="8"/>
  <c r="Y186" i="8"/>
  <c r="W186" i="8"/>
  <c r="U186" i="8"/>
  <c r="S186" i="8"/>
  <c r="Q186" i="8"/>
  <c r="O186" i="8"/>
  <c r="M186" i="8"/>
  <c r="K186" i="8"/>
  <c r="I186" i="8"/>
  <c r="G186" i="8"/>
  <c r="E186" i="8"/>
  <c r="AQ185" i="8"/>
  <c r="AO185" i="8"/>
  <c r="AM185" i="8"/>
  <c r="AK185" i="8"/>
  <c r="AI185" i="8"/>
  <c r="AG185" i="8"/>
  <c r="AE185" i="8"/>
  <c r="AC185" i="8"/>
  <c r="AA185" i="8"/>
  <c r="Y185" i="8"/>
  <c r="W185" i="8"/>
  <c r="U185" i="8"/>
  <c r="S185" i="8"/>
  <c r="Q185" i="8"/>
  <c r="O185" i="8"/>
  <c r="M185" i="8"/>
  <c r="K185" i="8"/>
  <c r="I185" i="8"/>
  <c r="G185" i="8"/>
  <c r="E185" i="8"/>
  <c r="AQ184" i="8"/>
  <c r="AO184" i="8"/>
  <c r="AM184" i="8"/>
  <c r="AK184" i="8"/>
  <c r="AI184" i="8"/>
  <c r="AG184" i="8"/>
  <c r="AE184" i="8"/>
  <c r="AC184" i="8"/>
  <c r="AA184" i="8"/>
  <c r="Y184" i="8"/>
  <c r="W184" i="8"/>
  <c r="U184" i="8"/>
  <c r="S184" i="8"/>
  <c r="Q184" i="8"/>
  <c r="O184" i="8"/>
  <c r="M184" i="8"/>
  <c r="K184" i="8"/>
  <c r="I184" i="8"/>
  <c r="G184" i="8"/>
  <c r="E184" i="8"/>
  <c r="AQ183" i="8"/>
  <c r="AO183" i="8"/>
  <c r="AM183" i="8"/>
  <c r="AK183" i="8"/>
  <c r="AI183" i="8"/>
  <c r="AG183" i="8"/>
  <c r="AE183" i="8"/>
  <c r="AC183" i="8"/>
  <c r="AA183" i="8"/>
  <c r="Y183" i="8"/>
  <c r="W183" i="8"/>
  <c r="U183" i="8"/>
  <c r="S183" i="8"/>
  <c r="Q183" i="8"/>
  <c r="O183" i="8"/>
  <c r="M183" i="8"/>
  <c r="K183" i="8"/>
  <c r="I183" i="8"/>
  <c r="G183" i="8"/>
  <c r="E183" i="8"/>
  <c r="AQ182" i="8"/>
  <c r="AO182" i="8"/>
  <c r="AM182" i="8"/>
  <c r="AK182" i="8"/>
  <c r="AI182" i="8"/>
  <c r="AG182" i="8"/>
  <c r="AE182" i="8"/>
  <c r="AC182" i="8"/>
  <c r="AA182" i="8"/>
  <c r="Y182" i="8"/>
  <c r="W182" i="8"/>
  <c r="U182" i="8"/>
  <c r="S182" i="8"/>
  <c r="Q182" i="8"/>
  <c r="O182" i="8"/>
  <c r="M182" i="8"/>
  <c r="K182" i="8"/>
  <c r="I182" i="8"/>
  <c r="G182" i="8"/>
  <c r="E182" i="8"/>
  <c r="AQ181" i="8"/>
  <c r="AO181" i="8"/>
  <c r="AM181" i="8"/>
  <c r="AK181" i="8"/>
  <c r="AI181" i="8"/>
  <c r="AG181" i="8"/>
  <c r="AE181" i="8"/>
  <c r="AC181" i="8"/>
  <c r="AA181" i="8"/>
  <c r="Y181" i="8"/>
  <c r="W181" i="8"/>
  <c r="U181" i="8"/>
  <c r="S181" i="8"/>
  <c r="Q181" i="8"/>
  <c r="O181" i="8"/>
  <c r="M181" i="8"/>
  <c r="K181" i="8"/>
  <c r="I181" i="8"/>
  <c r="G181" i="8"/>
  <c r="E181" i="8"/>
  <c r="AQ180" i="8"/>
  <c r="AO180" i="8"/>
  <c r="AM180" i="8"/>
  <c r="AK180" i="8"/>
  <c r="AI180" i="8"/>
  <c r="AG180" i="8"/>
  <c r="AE180" i="8"/>
  <c r="AC180" i="8"/>
  <c r="AA180" i="8"/>
  <c r="Y180" i="8"/>
  <c r="W180" i="8"/>
  <c r="U180" i="8"/>
  <c r="S180" i="8"/>
  <c r="Q180" i="8"/>
  <c r="O180" i="8"/>
  <c r="M180" i="8"/>
  <c r="K180" i="8"/>
  <c r="I180" i="8"/>
  <c r="G180" i="8"/>
  <c r="E180" i="8"/>
  <c r="AQ179" i="8"/>
  <c r="AO179" i="8"/>
  <c r="AM179" i="8"/>
  <c r="AK179" i="8"/>
  <c r="AI179" i="8"/>
  <c r="AG179" i="8"/>
  <c r="AE179" i="8"/>
  <c r="AC179" i="8"/>
  <c r="AA179" i="8"/>
  <c r="Y179" i="8"/>
  <c r="W179" i="8"/>
  <c r="U179" i="8"/>
  <c r="S179" i="8"/>
  <c r="Q179" i="8"/>
  <c r="O179" i="8"/>
  <c r="M179" i="8"/>
  <c r="K179" i="8"/>
  <c r="I179" i="8"/>
  <c r="G179" i="8"/>
  <c r="E179" i="8"/>
  <c r="AQ178" i="8"/>
  <c r="AO178" i="8"/>
  <c r="AM178" i="8"/>
  <c r="AK178" i="8"/>
  <c r="AI178" i="8"/>
  <c r="AG178" i="8"/>
  <c r="AE178" i="8"/>
  <c r="AC178" i="8"/>
  <c r="AA178" i="8"/>
  <c r="Y178" i="8"/>
  <c r="W178" i="8"/>
  <c r="U178" i="8"/>
  <c r="S178" i="8"/>
  <c r="Q178" i="8"/>
  <c r="O178" i="8"/>
  <c r="M178" i="8"/>
  <c r="K178" i="8"/>
  <c r="I178" i="8"/>
  <c r="G178" i="8"/>
  <c r="E178" i="8"/>
  <c r="AQ177" i="8"/>
  <c r="AO177" i="8"/>
  <c r="AM177" i="8"/>
  <c r="AK177" i="8"/>
  <c r="AI177" i="8"/>
  <c r="AG177" i="8"/>
  <c r="AE177" i="8"/>
  <c r="AC177" i="8"/>
  <c r="AA177" i="8"/>
  <c r="Y177" i="8"/>
  <c r="W177" i="8"/>
  <c r="U177" i="8"/>
  <c r="S177" i="8"/>
  <c r="Q177" i="8"/>
  <c r="O177" i="8"/>
  <c r="M177" i="8"/>
  <c r="K177" i="8"/>
  <c r="I177" i="8"/>
  <c r="G177" i="8"/>
  <c r="E177" i="8"/>
  <c r="AQ176" i="8"/>
  <c r="AO176" i="8"/>
  <c r="AM176" i="8"/>
  <c r="AK176" i="8"/>
  <c r="AI176" i="8"/>
  <c r="AG176" i="8"/>
  <c r="AE176" i="8"/>
  <c r="AC176" i="8"/>
  <c r="AA176" i="8"/>
  <c r="Y176" i="8"/>
  <c r="W176" i="8"/>
  <c r="U176" i="8"/>
  <c r="S176" i="8"/>
  <c r="Q176" i="8"/>
  <c r="O176" i="8"/>
  <c r="M176" i="8"/>
  <c r="K176" i="8"/>
  <c r="I176" i="8"/>
  <c r="G176" i="8"/>
  <c r="E176" i="8"/>
  <c r="AQ175" i="8"/>
  <c r="AO175" i="8"/>
  <c r="AM175" i="8"/>
  <c r="AK175" i="8"/>
  <c r="AI175" i="8"/>
  <c r="AG175" i="8"/>
  <c r="AE175" i="8"/>
  <c r="AC175" i="8"/>
  <c r="AA175" i="8"/>
  <c r="Y175" i="8"/>
  <c r="W175" i="8"/>
  <c r="U175" i="8"/>
  <c r="S175" i="8"/>
  <c r="Q175" i="8"/>
  <c r="O175" i="8"/>
  <c r="M175" i="8"/>
  <c r="K175" i="8"/>
  <c r="I175" i="8"/>
  <c r="G175" i="8"/>
  <c r="E175" i="8"/>
  <c r="AQ174" i="8"/>
  <c r="AO174" i="8"/>
  <c r="AM174" i="8"/>
  <c r="AK174" i="8"/>
  <c r="AI174" i="8"/>
  <c r="AG174" i="8"/>
  <c r="AE174" i="8"/>
  <c r="AC174" i="8"/>
  <c r="AA174" i="8"/>
  <c r="Y174" i="8"/>
  <c r="W174" i="8"/>
  <c r="U174" i="8"/>
  <c r="S174" i="8"/>
  <c r="Q174" i="8"/>
  <c r="O174" i="8"/>
  <c r="M174" i="8"/>
  <c r="K174" i="8"/>
  <c r="I174" i="8"/>
  <c r="G174" i="8"/>
  <c r="E174" i="8"/>
  <c r="AQ173" i="8"/>
  <c r="AO173" i="8"/>
  <c r="AM173" i="8"/>
  <c r="AK173" i="8"/>
  <c r="AI173" i="8"/>
  <c r="AG173" i="8"/>
  <c r="AE173" i="8"/>
  <c r="AC173" i="8"/>
  <c r="AA173" i="8"/>
  <c r="Y173" i="8"/>
  <c r="W173" i="8"/>
  <c r="U173" i="8"/>
  <c r="S173" i="8"/>
  <c r="Q173" i="8"/>
  <c r="O173" i="8"/>
  <c r="M173" i="8"/>
  <c r="K173" i="8"/>
  <c r="I173" i="8"/>
  <c r="G173" i="8"/>
  <c r="E173" i="8"/>
  <c r="AQ172" i="8"/>
  <c r="AO172" i="8"/>
  <c r="AM172" i="8"/>
  <c r="AK172" i="8"/>
  <c r="AI172" i="8"/>
  <c r="AG172" i="8"/>
  <c r="AE172" i="8"/>
  <c r="AC172" i="8"/>
  <c r="AA172" i="8"/>
  <c r="Y172" i="8"/>
  <c r="W172" i="8"/>
  <c r="U172" i="8"/>
  <c r="S172" i="8"/>
  <c r="Q172" i="8"/>
  <c r="O172" i="8"/>
  <c r="M172" i="8"/>
  <c r="K172" i="8"/>
  <c r="I172" i="8"/>
  <c r="G172" i="8"/>
  <c r="E172" i="8"/>
  <c r="AQ171" i="8"/>
  <c r="AO171" i="8"/>
  <c r="AM171" i="8"/>
  <c r="AK171" i="8"/>
  <c r="AI171" i="8"/>
  <c r="AG171" i="8"/>
  <c r="AE171" i="8"/>
  <c r="AC171" i="8"/>
  <c r="AA171" i="8"/>
  <c r="Y171" i="8"/>
  <c r="W171" i="8"/>
  <c r="U171" i="8"/>
  <c r="S171" i="8"/>
  <c r="Q171" i="8"/>
  <c r="O171" i="8"/>
  <c r="M171" i="8"/>
  <c r="K171" i="8"/>
  <c r="I171" i="8"/>
  <c r="G171" i="8"/>
  <c r="E171" i="8"/>
  <c r="AQ170" i="8"/>
  <c r="AO170" i="8"/>
  <c r="AM170" i="8"/>
  <c r="AK170" i="8"/>
  <c r="AI170" i="8"/>
  <c r="AG170" i="8"/>
  <c r="AE170" i="8"/>
  <c r="AC170" i="8"/>
  <c r="AA170" i="8"/>
  <c r="Y170" i="8"/>
  <c r="W170" i="8"/>
  <c r="U170" i="8"/>
  <c r="S170" i="8"/>
  <c r="Q170" i="8"/>
  <c r="O170" i="8"/>
  <c r="M170" i="8"/>
  <c r="K170" i="8"/>
  <c r="I170" i="8"/>
  <c r="G170" i="8"/>
  <c r="E170" i="8"/>
  <c r="AQ169" i="8"/>
  <c r="AO169" i="8"/>
  <c r="AM169" i="8"/>
  <c r="AK169" i="8"/>
  <c r="AI169" i="8"/>
  <c r="AG169" i="8"/>
  <c r="AE169" i="8"/>
  <c r="AC169" i="8"/>
  <c r="AA169" i="8"/>
  <c r="Y169" i="8"/>
  <c r="W169" i="8"/>
  <c r="U169" i="8"/>
  <c r="S169" i="8"/>
  <c r="Q169" i="8"/>
  <c r="O169" i="8"/>
  <c r="M169" i="8"/>
  <c r="K169" i="8"/>
  <c r="I169" i="8"/>
  <c r="G169" i="8"/>
  <c r="E169" i="8"/>
  <c r="AQ168" i="8"/>
  <c r="AO168" i="8"/>
  <c r="AM168" i="8"/>
  <c r="AK168" i="8"/>
  <c r="AI168" i="8"/>
  <c r="AG168" i="8"/>
  <c r="AE168" i="8"/>
  <c r="AC168" i="8"/>
  <c r="AA168" i="8"/>
  <c r="Y168" i="8"/>
  <c r="W168" i="8"/>
  <c r="U168" i="8"/>
  <c r="S168" i="8"/>
  <c r="Q168" i="8"/>
  <c r="O168" i="8"/>
  <c r="M168" i="8"/>
  <c r="K168" i="8"/>
  <c r="I168" i="8"/>
  <c r="G168" i="8"/>
  <c r="E168" i="8"/>
  <c r="AQ167" i="8"/>
  <c r="AO167" i="8"/>
  <c r="AM167" i="8"/>
  <c r="AK167" i="8"/>
  <c r="AI167" i="8"/>
  <c r="AG167" i="8"/>
  <c r="AE167" i="8"/>
  <c r="AC167" i="8"/>
  <c r="AA167" i="8"/>
  <c r="Y167" i="8"/>
  <c r="W167" i="8"/>
  <c r="U167" i="8"/>
  <c r="S167" i="8"/>
  <c r="Q167" i="8"/>
  <c r="O167" i="8"/>
  <c r="M167" i="8"/>
  <c r="K167" i="8"/>
  <c r="I167" i="8"/>
  <c r="G167" i="8"/>
  <c r="E167" i="8"/>
  <c r="AQ166" i="8"/>
  <c r="AO166" i="8"/>
  <c r="AM166" i="8"/>
  <c r="AK166" i="8"/>
  <c r="AI166" i="8"/>
  <c r="AG166" i="8"/>
  <c r="AE166" i="8"/>
  <c r="AC166" i="8"/>
  <c r="AA166" i="8"/>
  <c r="Y166" i="8"/>
  <c r="W166" i="8"/>
  <c r="U166" i="8"/>
  <c r="S166" i="8"/>
  <c r="Q166" i="8"/>
  <c r="O166" i="8"/>
  <c r="M166" i="8"/>
  <c r="K166" i="8"/>
  <c r="I166" i="8"/>
  <c r="G166" i="8"/>
  <c r="E166" i="8"/>
  <c r="AQ165" i="8"/>
  <c r="AO165" i="8"/>
  <c r="AM165" i="8"/>
  <c r="AK165" i="8"/>
  <c r="AI165" i="8"/>
  <c r="AG165" i="8"/>
  <c r="AE165" i="8"/>
  <c r="AC165" i="8"/>
  <c r="AA165" i="8"/>
  <c r="Y165" i="8"/>
  <c r="W165" i="8"/>
  <c r="U165" i="8"/>
  <c r="S165" i="8"/>
  <c r="Q165" i="8"/>
  <c r="O165" i="8"/>
  <c r="M165" i="8"/>
  <c r="K165" i="8"/>
  <c r="I165" i="8"/>
  <c r="G165" i="8"/>
  <c r="E165" i="8"/>
  <c r="AQ164" i="8"/>
  <c r="AO164" i="8"/>
  <c r="AM164" i="8"/>
  <c r="AK164" i="8"/>
  <c r="AI164" i="8"/>
  <c r="AG164" i="8"/>
  <c r="AE164" i="8"/>
  <c r="AC164" i="8"/>
  <c r="AA164" i="8"/>
  <c r="Y164" i="8"/>
  <c r="W164" i="8"/>
  <c r="U164" i="8"/>
  <c r="S164" i="8"/>
  <c r="Q164" i="8"/>
  <c r="O164" i="8"/>
  <c r="M164" i="8"/>
  <c r="K164" i="8"/>
  <c r="I164" i="8"/>
  <c r="G164" i="8"/>
  <c r="E164" i="8"/>
  <c r="AQ163" i="8"/>
  <c r="AO163" i="8"/>
  <c r="AM163" i="8"/>
  <c r="AK163" i="8"/>
  <c r="AI163" i="8"/>
  <c r="AG163" i="8"/>
  <c r="AE163" i="8"/>
  <c r="AC163" i="8"/>
  <c r="AA163" i="8"/>
  <c r="Y163" i="8"/>
  <c r="W163" i="8"/>
  <c r="U163" i="8"/>
  <c r="S163" i="8"/>
  <c r="Q163" i="8"/>
  <c r="O163" i="8"/>
  <c r="M163" i="8"/>
  <c r="K163" i="8"/>
  <c r="I163" i="8"/>
  <c r="G163" i="8"/>
  <c r="E163" i="8"/>
  <c r="AQ162" i="8"/>
  <c r="AO162" i="8"/>
  <c r="AM162" i="8"/>
  <c r="AK162" i="8"/>
  <c r="AI162" i="8"/>
  <c r="AG162" i="8"/>
  <c r="AE162" i="8"/>
  <c r="AC162" i="8"/>
  <c r="AA162" i="8"/>
  <c r="Y162" i="8"/>
  <c r="W162" i="8"/>
  <c r="U162" i="8"/>
  <c r="S162" i="8"/>
  <c r="Q162" i="8"/>
  <c r="O162" i="8"/>
  <c r="M162" i="8"/>
  <c r="K162" i="8"/>
  <c r="I162" i="8"/>
  <c r="G162" i="8"/>
  <c r="E162" i="8"/>
  <c r="AQ161" i="8"/>
  <c r="AO161" i="8"/>
  <c r="AM161" i="8"/>
  <c r="AK161" i="8"/>
  <c r="AI161" i="8"/>
  <c r="AG161" i="8"/>
  <c r="AE161" i="8"/>
  <c r="AC161" i="8"/>
  <c r="AA161" i="8"/>
  <c r="Y161" i="8"/>
  <c r="W161" i="8"/>
  <c r="U161" i="8"/>
  <c r="S161" i="8"/>
  <c r="Q161" i="8"/>
  <c r="O161" i="8"/>
  <c r="M161" i="8"/>
  <c r="K161" i="8"/>
  <c r="I161" i="8"/>
  <c r="G161" i="8"/>
  <c r="E161" i="8"/>
  <c r="AQ160" i="8"/>
  <c r="AO160" i="8"/>
  <c r="AM160" i="8"/>
  <c r="AK160" i="8"/>
  <c r="AI160" i="8"/>
  <c r="AG160" i="8"/>
  <c r="AE160" i="8"/>
  <c r="AC160" i="8"/>
  <c r="AA160" i="8"/>
  <c r="Y160" i="8"/>
  <c r="W160" i="8"/>
  <c r="U160" i="8"/>
  <c r="S160" i="8"/>
  <c r="Q160" i="8"/>
  <c r="O160" i="8"/>
  <c r="M160" i="8"/>
  <c r="K160" i="8"/>
  <c r="I160" i="8"/>
  <c r="G160" i="8"/>
  <c r="E160" i="8"/>
  <c r="AQ159" i="8"/>
  <c r="AO159" i="8"/>
  <c r="AM159" i="8"/>
  <c r="AK159" i="8"/>
  <c r="AI159" i="8"/>
  <c r="AG159" i="8"/>
  <c r="AE159" i="8"/>
  <c r="AC159" i="8"/>
  <c r="AA159" i="8"/>
  <c r="Y159" i="8"/>
  <c r="W159" i="8"/>
  <c r="U159" i="8"/>
  <c r="S159" i="8"/>
  <c r="Q159" i="8"/>
  <c r="O159" i="8"/>
  <c r="M159" i="8"/>
  <c r="K159" i="8"/>
  <c r="I159" i="8"/>
  <c r="G159" i="8"/>
  <c r="E159" i="8"/>
  <c r="AQ158" i="8"/>
  <c r="AO158" i="8"/>
  <c r="AM158" i="8"/>
  <c r="AK158" i="8"/>
  <c r="AI158" i="8"/>
  <c r="AG158" i="8"/>
  <c r="AE158" i="8"/>
  <c r="AC158" i="8"/>
  <c r="AA158" i="8"/>
  <c r="Y158" i="8"/>
  <c r="W158" i="8"/>
  <c r="U158" i="8"/>
  <c r="S158" i="8"/>
  <c r="Q158" i="8"/>
  <c r="O158" i="8"/>
  <c r="M158" i="8"/>
  <c r="K158" i="8"/>
  <c r="I158" i="8"/>
  <c r="G158" i="8"/>
  <c r="E158" i="8"/>
  <c r="AQ157" i="8"/>
  <c r="AO157" i="8"/>
  <c r="AM157" i="8"/>
  <c r="AK157" i="8"/>
  <c r="AI157" i="8"/>
  <c r="AG157" i="8"/>
  <c r="AE157" i="8"/>
  <c r="AC157" i="8"/>
  <c r="AA157" i="8"/>
  <c r="Y157" i="8"/>
  <c r="W157" i="8"/>
  <c r="U157" i="8"/>
  <c r="S157" i="8"/>
  <c r="Q157" i="8"/>
  <c r="O157" i="8"/>
  <c r="M157" i="8"/>
  <c r="K157" i="8"/>
  <c r="I157" i="8"/>
  <c r="G157" i="8"/>
  <c r="E157" i="8"/>
  <c r="AQ156" i="8"/>
  <c r="AO156" i="8"/>
  <c r="AM156" i="8"/>
  <c r="AK156" i="8"/>
  <c r="AI156" i="8"/>
  <c r="AG156" i="8"/>
  <c r="AE156" i="8"/>
  <c r="AC156" i="8"/>
  <c r="AA156" i="8"/>
  <c r="Y156" i="8"/>
  <c r="W156" i="8"/>
  <c r="U156" i="8"/>
  <c r="S156" i="8"/>
  <c r="Q156" i="8"/>
  <c r="O156" i="8"/>
  <c r="M156" i="8"/>
  <c r="K156" i="8"/>
  <c r="I156" i="8"/>
  <c r="G156" i="8"/>
  <c r="E156" i="8"/>
  <c r="AQ155" i="8"/>
  <c r="AO155" i="8"/>
  <c r="AM155" i="8"/>
  <c r="AK155" i="8"/>
  <c r="AI155" i="8"/>
  <c r="AG155" i="8"/>
  <c r="AE155" i="8"/>
  <c r="AC155" i="8"/>
  <c r="AA155" i="8"/>
  <c r="Y155" i="8"/>
  <c r="W155" i="8"/>
  <c r="U155" i="8"/>
  <c r="S155" i="8"/>
  <c r="Q155" i="8"/>
  <c r="O155" i="8"/>
  <c r="M155" i="8"/>
  <c r="K155" i="8"/>
  <c r="I155" i="8"/>
  <c r="G155" i="8"/>
  <c r="E155" i="8"/>
  <c r="AQ154" i="8"/>
  <c r="AO154" i="8"/>
  <c r="AM154" i="8"/>
  <c r="AK154" i="8"/>
  <c r="AI154" i="8"/>
  <c r="AG154" i="8"/>
  <c r="AE154" i="8"/>
  <c r="AC154" i="8"/>
  <c r="AA154" i="8"/>
  <c r="Y154" i="8"/>
  <c r="W154" i="8"/>
  <c r="U154" i="8"/>
  <c r="S154" i="8"/>
  <c r="Q154" i="8"/>
  <c r="O154" i="8"/>
  <c r="M154" i="8"/>
  <c r="K154" i="8"/>
  <c r="I154" i="8"/>
  <c r="G154" i="8"/>
  <c r="E154" i="8"/>
  <c r="AQ153" i="8"/>
  <c r="AO153" i="8"/>
  <c r="AM153" i="8"/>
  <c r="AK153" i="8"/>
  <c r="AI153" i="8"/>
  <c r="AG153" i="8"/>
  <c r="AE153" i="8"/>
  <c r="AC153" i="8"/>
  <c r="AA153" i="8"/>
  <c r="Y153" i="8"/>
  <c r="W153" i="8"/>
  <c r="U153" i="8"/>
  <c r="S153" i="8"/>
  <c r="Q153" i="8"/>
  <c r="O153" i="8"/>
  <c r="M153" i="8"/>
  <c r="K153" i="8"/>
  <c r="I153" i="8"/>
  <c r="G153" i="8"/>
  <c r="E153" i="8"/>
  <c r="AQ152" i="8"/>
  <c r="AO152" i="8"/>
  <c r="AM152" i="8"/>
  <c r="AK152" i="8"/>
  <c r="AI152" i="8"/>
  <c r="AG152" i="8"/>
  <c r="AE152" i="8"/>
  <c r="AC152" i="8"/>
  <c r="AA152" i="8"/>
  <c r="Y152" i="8"/>
  <c r="W152" i="8"/>
  <c r="U152" i="8"/>
  <c r="S152" i="8"/>
  <c r="Q152" i="8"/>
  <c r="O152" i="8"/>
  <c r="M152" i="8"/>
  <c r="K152" i="8"/>
  <c r="I152" i="8"/>
  <c r="G152" i="8"/>
  <c r="E152" i="8"/>
  <c r="AQ151" i="8"/>
  <c r="AO151" i="8"/>
  <c r="AM151" i="8"/>
  <c r="AK151" i="8"/>
  <c r="AI151" i="8"/>
  <c r="AG151" i="8"/>
  <c r="AE151" i="8"/>
  <c r="AC151" i="8"/>
  <c r="AA151" i="8"/>
  <c r="Y151" i="8"/>
  <c r="W151" i="8"/>
  <c r="U151" i="8"/>
  <c r="S151" i="8"/>
  <c r="Q151" i="8"/>
  <c r="O151" i="8"/>
  <c r="M151" i="8"/>
  <c r="K151" i="8"/>
  <c r="I151" i="8"/>
  <c r="G151" i="8"/>
  <c r="E151" i="8"/>
  <c r="AQ150" i="8"/>
  <c r="AO150" i="8"/>
  <c r="AM150" i="8"/>
  <c r="AK150" i="8"/>
  <c r="AI150" i="8"/>
  <c r="AG150" i="8"/>
  <c r="AE150" i="8"/>
  <c r="AC150" i="8"/>
  <c r="AA150" i="8"/>
  <c r="Y150" i="8"/>
  <c r="W150" i="8"/>
  <c r="U150" i="8"/>
  <c r="S150" i="8"/>
  <c r="Q150" i="8"/>
  <c r="O150" i="8"/>
  <c r="M150" i="8"/>
  <c r="K150" i="8"/>
  <c r="I150" i="8"/>
  <c r="G150" i="8"/>
  <c r="E150" i="8"/>
  <c r="AQ149" i="8"/>
  <c r="AO149" i="8"/>
  <c r="AM149" i="8"/>
  <c r="AK149" i="8"/>
  <c r="AI149" i="8"/>
  <c r="AG149" i="8"/>
  <c r="AE149" i="8"/>
  <c r="AC149" i="8"/>
  <c r="AA149" i="8"/>
  <c r="Y149" i="8"/>
  <c r="W149" i="8"/>
  <c r="U149" i="8"/>
  <c r="S149" i="8"/>
  <c r="Q149" i="8"/>
  <c r="O149" i="8"/>
  <c r="M149" i="8"/>
  <c r="K149" i="8"/>
  <c r="I149" i="8"/>
  <c r="G149" i="8"/>
  <c r="E149" i="8"/>
  <c r="AQ148" i="8"/>
  <c r="AO148" i="8"/>
  <c r="AM148" i="8"/>
  <c r="AK148" i="8"/>
  <c r="AI148" i="8"/>
  <c r="AG148" i="8"/>
  <c r="AE148" i="8"/>
  <c r="AC148" i="8"/>
  <c r="AA148" i="8"/>
  <c r="Y148" i="8"/>
  <c r="W148" i="8"/>
  <c r="U148" i="8"/>
  <c r="S148" i="8"/>
  <c r="Q148" i="8"/>
  <c r="O148" i="8"/>
  <c r="M148" i="8"/>
  <c r="K148" i="8"/>
  <c r="I148" i="8"/>
  <c r="G148" i="8"/>
  <c r="E148" i="8"/>
  <c r="AQ147" i="8"/>
  <c r="AO147" i="8"/>
  <c r="AM147" i="8"/>
  <c r="AK147" i="8"/>
  <c r="AI147" i="8"/>
  <c r="AG147" i="8"/>
  <c r="AE147" i="8"/>
  <c r="AC147" i="8"/>
  <c r="AA147" i="8"/>
  <c r="Y147" i="8"/>
  <c r="W147" i="8"/>
  <c r="U147" i="8"/>
  <c r="S147" i="8"/>
  <c r="Q147" i="8"/>
  <c r="O147" i="8"/>
  <c r="M147" i="8"/>
  <c r="K147" i="8"/>
  <c r="I147" i="8"/>
  <c r="G147" i="8"/>
  <c r="E147" i="8"/>
  <c r="AQ146" i="8"/>
  <c r="AO146" i="8"/>
  <c r="AM146" i="8"/>
  <c r="AK146" i="8"/>
  <c r="AI146" i="8"/>
  <c r="AG146" i="8"/>
  <c r="AE146" i="8"/>
  <c r="AC146" i="8"/>
  <c r="AA146" i="8"/>
  <c r="Y146" i="8"/>
  <c r="W146" i="8"/>
  <c r="U146" i="8"/>
  <c r="S146" i="8"/>
  <c r="Q146" i="8"/>
  <c r="O146" i="8"/>
  <c r="M146" i="8"/>
  <c r="K146" i="8"/>
  <c r="I146" i="8"/>
  <c r="G146" i="8"/>
  <c r="E146" i="8"/>
  <c r="AQ145" i="8"/>
  <c r="AO145" i="8"/>
  <c r="AM145" i="8"/>
  <c r="AK145" i="8"/>
  <c r="AI145" i="8"/>
  <c r="AG145" i="8"/>
  <c r="AE145" i="8"/>
  <c r="AC145" i="8"/>
  <c r="AA145" i="8"/>
  <c r="Y145" i="8"/>
  <c r="W145" i="8"/>
  <c r="U145" i="8"/>
  <c r="S145" i="8"/>
  <c r="Q145" i="8"/>
  <c r="O145" i="8"/>
  <c r="M145" i="8"/>
  <c r="K145" i="8"/>
  <c r="I145" i="8"/>
  <c r="G145" i="8"/>
  <c r="E145" i="8"/>
  <c r="AQ144" i="8"/>
  <c r="AO144" i="8"/>
  <c r="AM144" i="8"/>
  <c r="AK144" i="8"/>
  <c r="AI144" i="8"/>
  <c r="AG144" i="8"/>
  <c r="AE144" i="8"/>
  <c r="AC144" i="8"/>
  <c r="AA144" i="8"/>
  <c r="Y144" i="8"/>
  <c r="W144" i="8"/>
  <c r="U144" i="8"/>
  <c r="S144" i="8"/>
  <c r="Q144" i="8"/>
  <c r="O144" i="8"/>
  <c r="M144" i="8"/>
  <c r="K144" i="8"/>
  <c r="I144" i="8"/>
  <c r="G144" i="8"/>
  <c r="E144" i="8"/>
  <c r="AQ143" i="8"/>
  <c r="AO143" i="8"/>
  <c r="AM143" i="8"/>
  <c r="AK143" i="8"/>
  <c r="AI143" i="8"/>
  <c r="AG143" i="8"/>
  <c r="AE143" i="8"/>
  <c r="AC143" i="8"/>
  <c r="AA143" i="8"/>
  <c r="Y143" i="8"/>
  <c r="W143" i="8"/>
  <c r="U143" i="8"/>
  <c r="S143" i="8"/>
  <c r="Q143" i="8"/>
  <c r="O143" i="8"/>
  <c r="M143" i="8"/>
  <c r="K143" i="8"/>
  <c r="I143" i="8"/>
  <c r="G143" i="8"/>
  <c r="E143" i="8"/>
  <c r="AQ142" i="8"/>
  <c r="AO142" i="8"/>
  <c r="AM142" i="8"/>
  <c r="AK142" i="8"/>
  <c r="AI142" i="8"/>
  <c r="AG142" i="8"/>
  <c r="AE142" i="8"/>
  <c r="AC142" i="8"/>
  <c r="AA142" i="8"/>
  <c r="Y142" i="8"/>
  <c r="W142" i="8"/>
  <c r="U142" i="8"/>
  <c r="S142" i="8"/>
  <c r="Q142" i="8"/>
  <c r="O142" i="8"/>
  <c r="M142" i="8"/>
  <c r="K142" i="8"/>
  <c r="I142" i="8"/>
  <c r="G142" i="8"/>
  <c r="E142" i="8"/>
  <c r="AQ141" i="8"/>
  <c r="AO141" i="8"/>
  <c r="AM141" i="8"/>
  <c r="AK141" i="8"/>
  <c r="AI141" i="8"/>
  <c r="AG141" i="8"/>
  <c r="AE141" i="8"/>
  <c r="AC141" i="8"/>
  <c r="AA141" i="8"/>
  <c r="Y141" i="8"/>
  <c r="W141" i="8"/>
  <c r="U141" i="8"/>
  <c r="S141" i="8"/>
  <c r="Q141" i="8"/>
  <c r="O141" i="8"/>
  <c r="M141" i="8"/>
  <c r="K141" i="8"/>
  <c r="I141" i="8"/>
  <c r="G141" i="8"/>
  <c r="E141" i="8"/>
  <c r="AQ140" i="8"/>
  <c r="AO140" i="8"/>
  <c r="AM140" i="8"/>
  <c r="AK140" i="8"/>
  <c r="AI140" i="8"/>
  <c r="AG140" i="8"/>
  <c r="AE140" i="8"/>
  <c r="AC140" i="8"/>
  <c r="AA140" i="8"/>
  <c r="Y140" i="8"/>
  <c r="W140" i="8"/>
  <c r="U140" i="8"/>
  <c r="S140" i="8"/>
  <c r="Q140" i="8"/>
  <c r="O140" i="8"/>
  <c r="M140" i="8"/>
  <c r="K140" i="8"/>
  <c r="I140" i="8"/>
  <c r="G140" i="8"/>
  <c r="E140" i="8"/>
  <c r="AQ139" i="8"/>
  <c r="AO139" i="8"/>
  <c r="AM139" i="8"/>
  <c r="AK139" i="8"/>
  <c r="AI139" i="8"/>
  <c r="AG139" i="8"/>
  <c r="AE139" i="8"/>
  <c r="AC139" i="8"/>
  <c r="AA139" i="8"/>
  <c r="Y139" i="8"/>
  <c r="W139" i="8"/>
  <c r="U139" i="8"/>
  <c r="S139" i="8"/>
  <c r="Q139" i="8"/>
  <c r="O139" i="8"/>
  <c r="M139" i="8"/>
  <c r="K139" i="8"/>
  <c r="I139" i="8"/>
  <c r="G139" i="8"/>
  <c r="E139" i="8"/>
  <c r="AQ138" i="8"/>
  <c r="AO138" i="8"/>
  <c r="AM138" i="8"/>
  <c r="AK138" i="8"/>
  <c r="AI138" i="8"/>
  <c r="AG138" i="8"/>
  <c r="AE138" i="8"/>
  <c r="AC138" i="8"/>
  <c r="AA138" i="8"/>
  <c r="Y138" i="8"/>
  <c r="W138" i="8"/>
  <c r="U138" i="8"/>
  <c r="S138" i="8"/>
  <c r="Q138" i="8"/>
  <c r="O138" i="8"/>
  <c r="M138" i="8"/>
  <c r="K138" i="8"/>
  <c r="I138" i="8"/>
  <c r="G138" i="8"/>
  <c r="E138" i="8"/>
  <c r="AQ137" i="8"/>
  <c r="AO137" i="8"/>
  <c r="AM137" i="8"/>
  <c r="AK137" i="8"/>
  <c r="AI137" i="8"/>
  <c r="AG137" i="8"/>
  <c r="AE137" i="8"/>
  <c r="AC137" i="8"/>
  <c r="AA137" i="8"/>
  <c r="Y137" i="8"/>
  <c r="W137" i="8"/>
  <c r="U137" i="8"/>
  <c r="S137" i="8"/>
  <c r="Q137" i="8"/>
  <c r="O137" i="8"/>
  <c r="M137" i="8"/>
  <c r="K137" i="8"/>
  <c r="I137" i="8"/>
  <c r="G137" i="8"/>
  <c r="E137" i="8"/>
  <c r="AQ136" i="8"/>
  <c r="AO136" i="8"/>
  <c r="AM136" i="8"/>
  <c r="AK136" i="8"/>
  <c r="AI136" i="8"/>
  <c r="AG136" i="8"/>
  <c r="AE136" i="8"/>
  <c r="AC136" i="8"/>
  <c r="AA136" i="8"/>
  <c r="Y136" i="8"/>
  <c r="W136" i="8"/>
  <c r="U136" i="8"/>
  <c r="S136" i="8"/>
  <c r="Q136" i="8"/>
  <c r="O136" i="8"/>
  <c r="M136" i="8"/>
  <c r="K136" i="8"/>
  <c r="I136" i="8"/>
  <c r="G136" i="8"/>
  <c r="E136" i="8"/>
  <c r="AQ135" i="8"/>
  <c r="AO135" i="8"/>
  <c r="AM135" i="8"/>
  <c r="AK135" i="8"/>
  <c r="AI135" i="8"/>
  <c r="AG135" i="8"/>
  <c r="AE135" i="8"/>
  <c r="AC135" i="8"/>
  <c r="AA135" i="8"/>
  <c r="Y135" i="8"/>
  <c r="W135" i="8"/>
  <c r="U135" i="8"/>
  <c r="S135" i="8"/>
  <c r="Q135" i="8"/>
  <c r="O135" i="8"/>
  <c r="M135" i="8"/>
  <c r="K135" i="8"/>
  <c r="I135" i="8"/>
  <c r="G135" i="8"/>
  <c r="E135" i="8"/>
  <c r="AQ134" i="8"/>
  <c r="AO134" i="8"/>
  <c r="AM134" i="8"/>
  <c r="AK134" i="8"/>
  <c r="AI134" i="8"/>
  <c r="AG134" i="8"/>
  <c r="AE134" i="8"/>
  <c r="AC134" i="8"/>
  <c r="AA134" i="8"/>
  <c r="Y134" i="8"/>
  <c r="W134" i="8"/>
  <c r="U134" i="8"/>
  <c r="S134" i="8"/>
  <c r="Q134" i="8"/>
  <c r="O134" i="8"/>
  <c r="M134" i="8"/>
  <c r="K134" i="8"/>
  <c r="I134" i="8"/>
  <c r="G134" i="8"/>
  <c r="E134" i="8"/>
  <c r="AQ133" i="8"/>
  <c r="AO133" i="8"/>
  <c r="AM133" i="8"/>
  <c r="AK133" i="8"/>
  <c r="AI133" i="8"/>
  <c r="AG133" i="8"/>
  <c r="AE133" i="8"/>
  <c r="AC133" i="8"/>
  <c r="AA133" i="8"/>
  <c r="Y133" i="8"/>
  <c r="W133" i="8"/>
  <c r="U133" i="8"/>
  <c r="S133" i="8"/>
  <c r="Q133" i="8"/>
  <c r="O133" i="8"/>
  <c r="M133" i="8"/>
  <c r="K133" i="8"/>
  <c r="I133" i="8"/>
  <c r="G133" i="8"/>
  <c r="E133" i="8"/>
  <c r="AQ132" i="8"/>
  <c r="AO132" i="8"/>
  <c r="AM132" i="8"/>
  <c r="AK132" i="8"/>
  <c r="AI132" i="8"/>
  <c r="AG132" i="8"/>
  <c r="AE132" i="8"/>
  <c r="AC132" i="8"/>
  <c r="AA132" i="8"/>
  <c r="Y132" i="8"/>
  <c r="W132" i="8"/>
  <c r="U132" i="8"/>
  <c r="S132" i="8"/>
  <c r="Q132" i="8"/>
  <c r="O132" i="8"/>
  <c r="M132" i="8"/>
  <c r="K132" i="8"/>
  <c r="I132" i="8"/>
  <c r="G132" i="8"/>
  <c r="E132" i="8"/>
  <c r="AQ131" i="8"/>
  <c r="AO131" i="8"/>
  <c r="AM131" i="8"/>
  <c r="AK131" i="8"/>
  <c r="AI131" i="8"/>
  <c r="AG131" i="8"/>
  <c r="AE131" i="8"/>
  <c r="AC131" i="8"/>
  <c r="AA131" i="8"/>
  <c r="Y131" i="8"/>
  <c r="W131" i="8"/>
  <c r="U131" i="8"/>
  <c r="S131" i="8"/>
  <c r="Q131" i="8"/>
  <c r="O131" i="8"/>
  <c r="M131" i="8"/>
  <c r="K131" i="8"/>
  <c r="I131" i="8"/>
  <c r="G131" i="8"/>
  <c r="E131" i="8"/>
  <c r="AQ130" i="8"/>
  <c r="AO130" i="8"/>
  <c r="AM130" i="8"/>
  <c r="AK130" i="8"/>
  <c r="AI130" i="8"/>
  <c r="AG130" i="8"/>
  <c r="AE130" i="8"/>
  <c r="AC130" i="8"/>
  <c r="AA130" i="8"/>
  <c r="Y130" i="8"/>
  <c r="W130" i="8"/>
  <c r="U130" i="8"/>
  <c r="S130" i="8"/>
  <c r="Q130" i="8"/>
  <c r="O130" i="8"/>
  <c r="M130" i="8"/>
  <c r="K130" i="8"/>
  <c r="I130" i="8"/>
  <c r="G130" i="8"/>
  <c r="E130" i="8"/>
  <c r="AQ129" i="8"/>
  <c r="AO129" i="8"/>
  <c r="AM129" i="8"/>
  <c r="AK129" i="8"/>
  <c r="AI129" i="8"/>
  <c r="AG129" i="8"/>
  <c r="AE129" i="8"/>
  <c r="AC129" i="8"/>
  <c r="AA129" i="8"/>
  <c r="Y129" i="8"/>
  <c r="W129" i="8"/>
  <c r="U129" i="8"/>
  <c r="S129" i="8"/>
  <c r="Q129" i="8"/>
  <c r="O129" i="8"/>
  <c r="M129" i="8"/>
  <c r="K129" i="8"/>
  <c r="I129" i="8"/>
  <c r="G129" i="8"/>
  <c r="E129" i="8"/>
  <c r="AQ128" i="8"/>
  <c r="AO128" i="8"/>
  <c r="AM128" i="8"/>
  <c r="AK128" i="8"/>
  <c r="AI128" i="8"/>
  <c r="AG128" i="8"/>
  <c r="AE128" i="8"/>
  <c r="AC128" i="8"/>
  <c r="AA128" i="8"/>
  <c r="Y128" i="8"/>
  <c r="W128" i="8"/>
  <c r="U128" i="8"/>
  <c r="S128" i="8"/>
  <c r="Q128" i="8"/>
  <c r="O128" i="8"/>
  <c r="M128" i="8"/>
  <c r="K128" i="8"/>
  <c r="I128" i="8"/>
  <c r="G128" i="8"/>
  <c r="E128" i="8"/>
  <c r="AQ127" i="8"/>
  <c r="AO127" i="8"/>
  <c r="AM127" i="8"/>
  <c r="AK127" i="8"/>
  <c r="AI127" i="8"/>
  <c r="AG127" i="8"/>
  <c r="AE127" i="8"/>
  <c r="AC127" i="8"/>
  <c r="AA127" i="8"/>
  <c r="Y127" i="8"/>
  <c r="W127" i="8"/>
  <c r="U127" i="8"/>
  <c r="S127" i="8"/>
  <c r="Q127" i="8"/>
  <c r="O127" i="8"/>
  <c r="M127" i="8"/>
  <c r="K127" i="8"/>
  <c r="I127" i="8"/>
  <c r="G127" i="8"/>
  <c r="E127" i="8"/>
  <c r="AQ126" i="8"/>
  <c r="AO126" i="8"/>
  <c r="AM126" i="8"/>
  <c r="AK126" i="8"/>
  <c r="AI126" i="8"/>
  <c r="AG126" i="8"/>
  <c r="AE126" i="8"/>
  <c r="AC126" i="8"/>
  <c r="AA126" i="8"/>
  <c r="Y126" i="8"/>
  <c r="W126" i="8"/>
  <c r="U126" i="8"/>
  <c r="S126" i="8"/>
  <c r="Q126" i="8"/>
  <c r="O126" i="8"/>
  <c r="M126" i="8"/>
  <c r="K126" i="8"/>
  <c r="I126" i="8"/>
  <c r="G126" i="8"/>
  <c r="E126" i="8"/>
  <c r="AQ125" i="8"/>
  <c r="AO125" i="8"/>
  <c r="AM125" i="8"/>
  <c r="AK125" i="8"/>
  <c r="AI125" i="8"/>
  <c r="AG125" i="8"/>
  <c r="AE125" i="8"/>
  <c r="AC125" i="8"/>
  <c r="AA125" i="8"/>
  <c r="Y125" i="8"/>
  <c r="W125" i="8"/>
  <c r="U125" i="8"/>
  <c r="S125" i="8"/>
  <c r="Q125" i="8"/>
  <c r="O125" i="8"/>
  <c r="M125" i="8"/>
  <c r="K125" i="8"/>
  <c r="I125" i="8"/>
  <c r="G125" i="8"/>
  <c r="E125" i="8"/>
  <c r="AQ124" i="8"/>
  <c r="AO124" i="8"/>
  <c r="AM124" i="8"/>
  <c r="AK124" i="8"/>
  <c r="AI124" i="8"/>
  <c r="AG124" i="8"/>
  <c r="AE124" i="8"/>
  <c r="AC124" i="8"/>
  <c r="AA124" i="8"/>
  <c r="Y124" i="8"/>
  <c r="W124" i="8"/>
  <c r="U124" i="8"/>
  <c r="S124" i="8"/>
  <c r="Q124" i="8"/>
  <c r="O124" i="8"/>
  <c r="M124" i="8"/>
  <c r="K124" i="8"/>
  <c r="I124" i="8"/>
  <c r="G124" i="8"/>
  <c r="E124" i="8"/>
  <c r="AQ123" i="8"/>
  <c r="AO123" i="8"/>
  <c r="AM123" i="8"/>
  <c r="AK123" i="8"/>
  <c r="AI123" i="8"/>
  <c r="AG123" i="8"/>
  <c r="AE123" i="8"/>
  <c r="AC123" i="8"/>
  <c r="AA123" i="8"/>
  <c r="Y123" i="8"/>
  <c r="W123" i="8"/>
  <c r="U123" i="8"/>
  <c r="S123" i="8"/>
  <c r="Q123" i="8"/>
  <c r="O123" i="8"/>
  <c r="M123" i="8"/>
  <c r="K123" i="8"/>
  <c r="I123" i="8"/>
  <c r="G123" i="8"/>
  <c r="E123" i="8"/>
  <c r="AQ122" i="8"/>
  <c r="AO122" i="8"/>
  <c r="AM122" i="8"/>
  <c r="AK122" i="8"/>
  <c r="AI122" i="8"/>
  <c r="AG122" i="8"/>
  <c r="AE122" i="8"/>
  <c r="AC122" i="8"/>
  <c r="AA122" i="8"/>
  <c r="Y122" i="8"/>
  <c r="W122" i="8"/>
  <c r="U122" i="8"/>
  <c r="S122" i="8"/>
  <c r="Q122" i="8"/>
  <c r="O122" i="8"/>
  <c r="M122" i="8"/>
  <c r="K122" i="8"/>
  <c r="I122" i="8"/>
  <c r="G122" i="8"/>
  <c r="E122" i="8"/>
  <c r="AQ121" i="8"/>
  <c r="AO121" i="8"/>
  <c r="AM121" i="8"/>
  <c r="AK121" i="8"/>
  <c r="AI121" i="8"/>
  <c r="AG121" i="8"/>
  <c r="AE121" i="8"/>
  <c r="AC121" i="8"/>
  <c r="AA121" i="8"/>
  <c r="Y121" i="8"/>
  <c r="W121" i="8"/>
  <c r="U121" i="8"/>
  <c r="S121" i="8"/>
  <c r="Q121" i="8"/>
  <c r="O121" i="8"/>
  <c r="M121" i="8"/>
  <c r="K121" i="8"/>
  <c r="I121" i="8"/>
  <c r="G121" i="8"/>
  <c r="E121" i="8"/>
  <c r="AQ120" i="8"/>
  <c r="AO120" i="8"/>
  <c r="AM120" i="8"/>
  <c r="AK120" i="8"/>
  <c r="AI120" i="8"/>
  <c r="AG120" i="8"/>
  <c r="AE120" i="8"/>
  <c r="AC120" i="8"/>
  <c r="AA120" i="8"/>
  <c r="Y120" i="8"/>
  <c r="W120" i="8"/>
  <c r="U120" i="8"/>
  <c r="S120" i="8"/>
  <c r="Q120" i="8"/>
  <c r="O120" i="8"/>
  <c r="M120" i="8"/>
  <c r="K120" i="8"/>
  <c r="I120" i="8"/>
  <c r="G120" i="8"/>
  <c r="E120" i="8"/>
  <c r="AQ119" i="8"/>
  <c r="AO119" i="8"/>
  <c r="AM119" i="8"/>
  <c r="AK119" i="8"/>
  <c r="AI119" i="8"/>
  <c r="AG119" i="8"/>
  <c r="AE119" i="8"/>
  <c r="AC119" i="8"/>
  <c r="AA119" i="8"/>
  <c r="Y119" i="8"/>
  <c r="W119" i="8"/>
  <c r="U119" i="8"/>
  <c r="S119" i="8"/>
  <c r="Q119" i="8"/>
  <c r="O119" i="8"/>
  <c r="M119" i="8"/>
  <c r="K119" i="8"/>
  <c r="I119" i="8"/>
  <c r="G119" i="8"/>
  <c r="E119" i="8"/>
  <c r="AQ118" i="8"/>
  <c r="AO118" i="8"/>
  <c r="AM118" i="8"/>
  <c r="AK118" i="8"/>
  <c r="AI118" i="8"/>
  <c r="AG118" i="8"/>
  <c r="AE118" i="8"/>
  <c r="AC118" i="8"/>
  <c r="AA118" i="8"/>
  <c r="Y118" i="8"/>
  <c r="W118" i="8"/>
  <c r="U118" i="8"/>
  <c r="S118" i="8"/>
  <c r="Q118" i="8"/>
  <c r="O118" i="8"/>
  <c r="M118" i="8"/>
  <c r="K118" i="8"/>
  <c r="I118" i="8"/>
  <c r="G118" i="8"/>
  <c r="E118" i="8"/>
  <c r="AQ117" i="8"/>
  <c r="AO117" i="8"/>
  <c r="AM117" i="8"/>
  <c r="AK117" i="8"/>
  <c r="AI117" i="8"/>
  <c r="AG117" i="8"/>
  <c r="AE117" i="8"/>
  <c r="AC117" i="8"/>
  <c r="AA117" i="8"/>
  <c r="Y117" i="8"/>
  <c r="W117" i="8"/>
  <c r="U117" i="8"/>
  <c r="S117" i="8"/>
  <c r="Q117" i="8"/>
  <c r="O117" i="8"/>
  <c r="M117" i="8"/>
  <c r="K117" i="8"/>
  <c r="I117" i="8"/>
  <c r="G117" i="8"/>
  <c r="E117" i="8"/>
  <c r="AQ116" i="8"/>
  <c r="AO116" i="8"/>
  <c r="AM116" i="8"/>
  <c r="AK116" i="8"/>
  <c r="AI116" i="8"/>
  <c r="AG116" i="8"/>
  <c r="AE116" i="8"/>
  <c r="AC116" i="8"/>
  <c r="AA116" i="8"/>
  <c r="Y116" i="8"/>
  <c r="W116" i="8"/>
  <c r="U116" i="8"/>
  <c r="S116" i="8"/>
  <c r="Q116" i="8"/>
  <c r="O116" i="8"/>
  <c r="M116" i="8"/>
  <c r="K116" i="8"/>
  <c r="I116" i="8"/>
  <c r="G116" i="8"/>
  <c r="E116" i="8"/>
  <c r="AQ115" i="8"/>
  <c r="AO115" i="8"/>
  <c r="AM115" i="8"/>
  <c r="AK115" i="8"/>
  <c r="AI115" i="8"/>
  <c r="AG115" i="8"/>
  <c r="AE115" i="8"/>
  <c r="AC115" i="8"/>
  <c r="AA115" i="8"/>
  <c r="Y115" i="8"/>
  <c r="W115" i="8"/>
  <c r="U115" i="8"/>
  <c r="S115" i="8"/>
  <c r="Q115" i="8"/>
  <c r="O115" i="8"/>
  <c r="M115" i="8"/>
  <c r="K115" i="8"/>
  <c r="I115" i="8"/>
  <c r="G115" i="8"/>
  <c r="E115" i="8"/>
  <c r="AQ114" i="8"/>
  <c r="AO114" i="8"/>
  <c r="AM114" i="8"/>
  <c r="AK114" i="8"/>
  <c r="AI114" i="8"/>
  <c r="AG114" i="8"/>
  <c r="AE114" i="8"/>
  <c r="AC114" i="8"/>
  <c r="AA114" i="8"/>
  <c r="Y114" i="8"/>
  <c r="W114" i="8"/>
  <c r="U114" i="8"/>
  <c r="S114" i="8"/>
  <c r="Q114" i="8"/>
  <c r="O114" i="8"/>
  <c r="M114" i="8"/>
  <c r="K114" i="8"/>
  <c r="I114" i="8"/>
  <c r="G114" i="8"/>
  <c r="E114" i="8"/>
  <c r="AQ113" i="8"/>
  <c r="AO113" i="8"/>
  <c r="AM113" i="8"/>
  <c r="AK113" i="8"/>
  <c r="AI113" i="8"/>
  <c r="AG113" i="8"/>
  <c r="AE113" i="8"/>
  <c r="AC113" i="8"/>
  <c r="AA113" i="8"/>
  <c r="Y113" i="8"/>
  <c r="W113" i="8"/>
  <c r="U113" i="8"/>
  <c r="S113" i="8"/>
  <c r="Q113" i="8"/>
  <c r="O113" i="8"/>
  <c r="M113" i="8"/>
  <c r="K113" i="8"/>
  <c r="I113" i="8"/>
  <c r="G113" i="8"/>
  <c r="E113" i="8"/>
  <c r="AQ112" i="8"/>
  <c r="AO112" i="8"/>
  <c r="AM112" i="8"/>
  <c r="AK112" i="8"/>
  <c r="AI112" i="8"/>
  <c r="AG112" i="8"/>
  <c r="AE112" i="8"/>
  <c r="AC112" i="8"/>
  <c r="AA112" i="8"/>
  <c r="Y112" i="8"/>
  <c r="W112" i="8"/>
  <c r="U112" i="8"/>
  <c r="S112" i="8"/>
  <c r="Q112" i="8"/>
  <c r="O112" i="8"/>
  <c r="M112" i="8"/>
  <c r="K112" i="8"/>
  <c r="I112" i="8"/>
  <c r="G112" i="8"/>
  <c r="E112" i="8"/>
  <c r="AQ111" i="8"/>
  <c r="AO111" i="8"/>
  <c r="AM111" i="8"/>
  <c r="AK111" i="8"/>
  <c r="AI111" i="8"/>
  <c r="AG111" i="8"/>
  <c r="AE111" i="8"/>
  <c r="AC111" i="8"/>
  <c r="AA111" i="8"/>
  <c r="Y111" i="8"/>
  <c r="W111" i="8"/>
  <c r="U111" i="8"/>
  <c r="S111" i="8"/>
  <c r="Q111" i="8"/>
  <c r="O111" i="8"/>
  <c r="M111" i="8"/>
  <c r="K111" i="8"/>
  <c r="I111" i="8"/>
  <c r="G111" i="8"/>
  <c r="E111" i="8"/>
  <c r="AQ110" i="8"/>
  <c r="AO110" i="8"/>
  <c r="AM110" i="8"/>
  <c r="AK110" i="8"/>
  <c r="AI110" i="8"/>
  <c r="AG110" i="8"/>
  <c r="AE110" i="8"/>
  <c r="AC110" i="8"/>
  <c r="AA110" i="8"/>
  <c r="Y110" i="8"/>
  <c r="W110" i="8"/>
  <c r="U110" i="8"/>
  <c r="S110" i="8"/>
  <c r="Q110" i="8"/>
  <c r="O110" i="8"/>
  <c r="M110" i="8"/>
  <c r="K110" i="8"/>
  <c r="I110" i="8"/>
  <c r="G110" i="8"/>
  <c r="E110" i="8"/>
  <c r="AQ109" i="8"/>
  <c r="AO109" i="8"/>
  <c r="AM109" i="8"/>
  <c r="AK109" i="8"/>
  <c r="AI109" i="8"/>
  <c r="AG109" i="8"/>
  <c r="AE109" i="8"/>
  <c r="AC109" i="8"/>
  <c r="AA109" i="8"/>
  <c r="Y109" i="8"/>
  <c r="W109" i="8"/>
  <c r="U109" i="8"/>
  <c r="S109" i="8"/>
  <c r="Q109" i="8"/>
  <c r="O109" i="8"/>
  <c r="M109" i="8"/>
  <c r="K109" i="8"/>
  <c r="I109" i="8"/>
  <c r="G109" i="8"/>
  <c r="E109" i="8"/>
  <c r="AQ108" i="8"/>
  <c r="AO108" i="8"/>
  <c r="AM108" i="8"/>
  <c r="AK108" i="8"/>
  <c r="AI108" i="8"/>
  <c r="AG108" i="8"/>
  <c r="AE108" i="8"/>
  <c r="AC108" i="8"/>
  <c r="AA108" i="8"/>
  <c r="Y108" i="8"/>
  <c r="W108" i="8"/>
  <c r="U108" i="8"/>
  <c r="S108" i="8"/>
  <c r="Q108" i="8"/>
  <c r="O108" i="8"/>
  <c r="M108" i="8"/>
  <c r="K108" i="8"/>
  <c r="I108" i="8"/>
  <c r="G108" i="8"/>
  <c r="E108" i="8"/>
  <c r="AQ107" i="8"/>
  <c r="AO107" i="8"/>
  <c r="AM107" i="8"/>
  <c r="AK107" i="8"/>
  <c r="AI107" i="8"/>
  <c r="AG107" i="8"/>
  <c r="AE107" i="8"/>
  <c r="AC107" i="8"/>
  <c r="AA107" i="8"/>
  <c r="Y107" i="8"/>
  <c r="W107" i="8"/>
  <c r="U107" i="8"/>
  <c r="S107" i="8"/>
  <c r="Q107" i="8"/>
  <c r="O107" i="8"/>
  <c r="M107" i="8"/>
  <c r="K107" i="8"/>
  <c r="I107" i="8"/>
  <c r="G107" i="8"/>
  <c r="E107" i="8"/>
  <c r="AQ106" i="8"/>
  <c r="AO106" i="8"/>
  <c r="AM106" i="8"/>
  <c r="AK106" i="8"/>
  <c r="AI106" i="8"/>
  <c r="AG106" i="8"/>
  <c r="AE106" i="8"/>
  <c r="AC106" i="8"/>
  <c r="AA106" i="8"/>
  <c r="Y106" i="8"/>
  <c r="W106" i="8"/>
  <c r="U106" i="8"/>
  <c r="S106" i="8"/>
  <c r="Q106" i="8"/>
  <c r="O106" i="8"/>
  <c r="M106" i="8"/>
  <c r="K106" i="8"/>
  <c r="I106" i="8"/>
  <c r="G106" i="8"/>
  <c r="E106" i="8"/>
  <c r="AQ105" i="8"/>
  <c r="AO105" i="8"/>
  <c r="AM105" i="8"/>
  <c r="AK105" i="8"/>
  <c r="AI105" i="8"/>
  <c r="AG105" i="8"/>
  <c r="AE105" i="8"/>
  <c r="AC105" i="8"/>
  <c r="AA105" i="8"/>
  <c r="Y105" i="8"/>
  <c r="W105" i="8"/>
  <c r="U105" i="8"/>
  <c r="S105" i="8"/>
  <c r="Q105" i="8"/>
  <c r="O105" i="8"/>
  <c r="M105" i="8"/>
  <c r="K105" i="8"/>
  <c r="I105" i="8"/>
  <c r="G105" i="8"/>
  <c r="E105" i="8"/>
  <c r="AQ104" i="8"/>
  <c r="AO104" i="8"/>
  <c r="AM104" i="8"/>
  <c r="AK104" i="8"/>
  <c r="AI104" i="8"/>
  <c r="AG104" i="8"/>
  <c r="AE104" i="8"/>
  <c r="AC104" i="8"/>
  <c r="AA104" i="8"/>
  <c r="Y104" i="8"/>
  <c r="W104" i="8"/>
  <c r="U104" i="8"/>
  <c r="S104" i="8"/>
  <c r="Q104" i="8"/>
  <c r="O104" i="8"/>
  <c r="M104" i="8"/>
  <c r="K104" i="8"/>
  <c r="I104" i="8"/>
  <c r="G104" i="8"/>
  <c r="E104" i="8"/>
  <c r="AQ103" i="8"/>
  <c r="AO103" i="8"/>
  <c r="AM103" i="8"/>
  <c r="AK103" i="8"/>
  <c r="AI103" i="8"/>
  <c r="AG103" i="8"/>
  <c r="AE103" i="8"/>
  <c r="AC103" i="8"/>
  <c r="AA103" i="8"/>
  <c r="Y103" i="8"/>
  <c r="W103" i="8"/>
  <c r="U103" i="8"/>
  <c r="S103" i="8"/>
  <c r="Q103" i="8"/>
  <c r="O103" i="8"/>
  <c r="M103" i="8"/>
  <c r="K103" i="8"/>
  <c r="I103" i="8"/>
  <c r="G103" i="8"/>
  <c r="E103" i="8"/>
  <c r="AQ102" i="8"/>
  <c r="AO102" i="8"/>
  <c r="AM102" i="8"/>
  <c r="AK102" i="8"/>
  <c r="AI102" i="8"/>
  <c r="AG102" i="8"/>
  <c r="AE102" i="8"/>
  <c r="AC102" i="8"/>
  <c r="AA102" i="8"/>
  <c r="Y102" i="8"/>
  <c r="W102" i="8"/>
  <c r="U102" i="8"/>
  <c r="S102" i="8"/>
  <c r="Q102" i="8"/>
  <c r="O102" i="8"/>
  <c r="M102" i="8"/>
  <c r="K102" i="8"/>
  <c r="I102" i="8"/>
  <c r="G102" i="8"/>
  <c r="E102" i="8"/>
  <c r="AQ101" i="8"/>
  <c r="AO101" i="8"/>
  <c r="AM101" i="8"/>
  <c r="AK101" i="8"/>
  <c r="AI101" i="8"/>
  <c r="AG101" i="8"/>
  <c r="AE101" i="8"/>
  <c r="AC101" i="8"/>
  <c r="AA101" i="8"/>
  <c r="Y101" i="8"/>
  <c r="W101" i="8"/>
  <c r="U101" i="8"/>
  <c r="S101" i="8"/>
  <c r="Q101" i="8"/>
  <c r="O101" i="8"/>
  <c r="M101" i="8"/>
  <c r="K101" i="8"/>
  <c r="I101" i="8"/>
  <c r="G101" i="8"/>
  <c r="E101" i="8"/>
  <c r="AQ100" i="8"/>
  <c r="AO100" i="8"/>
  <c r="AM100" i="8"/>
  <c r="AK100" i="8"/>
  <c r="AI100" i="8"/>
  <c r="AG100" i="8"/>
  <c r="AE100" i="8"/>
  <c r="AC100" i="8"/>
  <c r="AA100" i="8"/>
  <c r="Y100" i="8"/>
  <c r="W100" i="8"/>
  <c r="U100" i="8"/>
  <c r="S100" i="8"/>
  <c r="Q100" i="8"/>
  <c r="O100" i="8"/>
  <c r="M100" i="8"/>
  <c r="K100" i="8"/>
  <c r="I100" i="8"/>
  <c r="G100" i="8"/>
  <c r="E100" i="8"/>
  <c r="AQ99" i="8"/>
  <c r="AO99" i="8"/>
  <c r="AM99" i="8"/>
  <c r="AK99" i="8"/>
  <c r="AI99" i="8"/>
  <c r="AG99" i="8"/>
  <c r="AE99" i="8"/>
  <c r="AC99" i="8"/>
  <c r="AA99" i="8"/>
  <c r="Y99" i="8"/>
  <c r="W99" i="8"/>
  <c r="U99" i="8"/>
  <c r="S99" i="8"/>
  <c r="Q99" i="8"/>
  <c r="O99" i="8"/>
  <c r="M99" i="8"/>
  <c r="K99" i="8"/>
  <c r="I99" i="8"/>
  <c r="G99" i="8"/>
  <c r="E99" i="8"/>
  <c r="AQ98" i="8"/>
  <c r="AO98" i="8"/>
  <c r="AM98" i="8"/>
  <c r="AK98" i="8"/>
  <c r="AI98" i="8"/>
  <c r="AG98" i="8"/>
  <c r="AE98" i="8"/>
  <c r="AC98" i="8"/>
  <c r="AA98" i="8"/>
  <c r="Y98" i="8"/>
  <c r="W98" i="8"/>
  <c r="U98" i="8"/>
  <c r="S98" i="8"/>
  <c r="Q98" i="8"/>
  <c r="O98" i="8"/>
  <c r="M98" i="8"/>
  <c r="K98" i="8"/>
  <c r="I98" i="8"/>
  <c r="G98" i="8"/>
  <c r="E98" i="8"/>
  <c r="AQ97" i="8"/>
  <c r="AO97" i="8"/>
  <c r="AM97" i="8"/>
  <c r="AK97" i="8"/>
  <c r="AI97" i="8"/>
  <c r="AG97" i="8"/>
  <c r="AE97" i="8"/>
  <c r="AC97" i="8"/>
  <c r="AA97" i="8"/>
  <c r="Y97" i="8"/>
  <c r="W97" i="8"/>
  <c r="U97" i="8"/>
  <c r="S97" i="8"/>
  <c r="Q97" i="8"/>
  <c r="O97" i="8"/>
  <c r="M97" i="8"/>
  <c r="K97" i="8"/>
  <c r="I97" i="8"/>
  <c r="G97" i="8"/>
  <c r="E97" i="8"/>
  <c r="AQ96" i="8"/>
  <c r="AO96" i="8"/>
  <c r="AM96" i="8"/>
  <c r="AK96" i="8"/>
  <c r="AI96" i="8"/>
  <c r="AG96" i="8"/>
  <c r="AE96" i="8"/>
  <c r="AC96" i="8"/>
  <c r="AA96" i="8"/>
  <c r="Y96" i="8"/>
  <c r="W96" i="8"/>
  <c r="U96" i="8"/>
  <c r="S96" i="8"/>
  <c r="Q96" i="8"/>
  <c r="O96" i="8"/>
  <c r="M96" i="8"/>
  <c r="K96" i="8"/>
  <c r="I96" i="8"/>
  <c r="G96" i="8"/>
  <c r="E96" i="8"/>
  <c r="AQ95" i="8"/>
  <c r="AO95" i="8"/>
  <c r="AM95" i="8"/>
  <c r="AK95" i="8"/>
  <c r="AI95" i="8"/>
  <c r="AG95" i="8"/>
  <c r="AE95" i="8"/>
  <c r="AC95" i="8"/>
  <c r="AA95" i="8"/>
  <c r="Y95" i="8"/>
  <c r="W95" i="8"/>
  <c r="U95" i="8"/>
  <c r="S95" i="8"/>
  <c r="Q95" i="8"/>
  <c r="O95" i="8"/>
  <c r="M95" i="8"/>
  <c r="K95" i="8"/>
  <c r="I95" i="8"/>
  <c r="G95" i="8"/>
  <c r="E95" i="8"/>
  <c r="AQ94" i="8"/>
  <c r="AO94" i="8"/>
  <c r="AM94" i="8"/>
  <c r="AK94" i="8"/>
  <c r="AI94" i="8"/>
  <c r="AG94" i="8"/>
  <c r="AE94" i="8"/>
  <c r="AC94" i="8"/>
  <c r="AA94" i="8"/>
  <c r="Y94" i="8"/>
  <c r="W94" i="8"/>
  <c r="U94" i="8"/>
  <c r="S94" i="8"/>
  <c r="Q94" i="8"/>
  <c r="O94" i="8"/>
  <c r="M94" i="8"/>
  <c r="K94" i="8"/>
  <c r="I94" i="8"/>
  <c r="G94" i="8"/>
  <c r="E94" i="8"/>
  <c r="AQ93" i="8"/>
  <c r="AO93" i="8"/>
  <c r="AM93" i="8"/>
  <c r="AK93" i="8"/>
  <c r="AI93" i="8"/>
  <c r="AG93" i="8"/>
  <c r="AE93" i="8"/>
  <c r="AC93" i="8"/>
  <c r="AA93" i="8"/>
  <c r="Y93" i="8"/>
  <c r="W93" i="8"/>
  <c r="U93" i="8"/>
  <c r="S93" i="8"/>
  <c r="Q93" i="8"/>
  <c r="O93" i="8"/>
  <c r="M93" i="8"/>
  <c r="K93" i="8"/>
  <c r="I93" i="8"/>
  <c r="G93" i="8"/>
  <c r="E93" i="8"/>
  <c r="AQ92" i="8"/>
  <c r="AO92" i="8"/>
  <c r="AM92" i="8"/>
  <c r="AK92" i="8"/>
  <c r="AI92" i="8"/>
  <c r="AG92" i="8"/>
  <c r="AE92" i="8"/>
  <c r="AC92" i="8"/>
  <c r="AA92" i="8"/>
  <c r="Y92" i="8"/>
  <c r="W92" i="8"/>
  <c r="U92" i="8"/>
  <c r="S92" i="8"/>
  <c r="Q92" i="8"/>
  <c r="O92" i="8"/>
  <c r="M92" i="8"/>
  <c r="K92" i="8"/>
  <c r="I92" i="8"/>
  <c r="G92" i="8"/>
  <c r="E92" i="8"/>
  <c r="AQ91" i="8"/>
  <c r="AO91" i="8"/>
  <c r="AM91" i="8"/>
  <c r="AK91" i="8"/>
  <c r="AI91" i="8"/>
  <c r="AG91" i="8"/>
  <c r="AE91" i="8"/>
  <c r="AC91" i="8"/>
  <c r="AA91" i="8"/>
  <c r="Y91" i="8"/>
  <c r="W91" i="8"/>
  <c r="U91" i="8"/>
  <c r="S91" i="8"/>
  <c r="Q91" i="8"/>
  <c r="O91" i="8"/>
  <c r="M91" i="8"/>
  <c r="K91" i="8"/>
  <c r="I91" i="8"/>
  <c r="G91" i="8"/>
  <c r="E91" i="8"/>
  <c r="AQ90" i="8"/>
  <c r="AO90" i="8"/>
  <c r="AM90" i="8"/>
  <c r="AK90" i="8"/>
  <c r="AI90" i="8"/>
  <c r="AG90" i="8"/>
  <c r="AE90" i="8"/>
  <c r="AC90" i="8"/>
  <c r="AA90" i="8"/>
  <c r="Y90" i="8"/>
  <c r="W90" i="8"/>
  <c r="U90" i="8"/>
  <c r="S90" i="8"/>
  <c r="Q90" i="8"/>
  <c r="O90" i="8"/>
  <c r="M90" i="8"/>
  <c r="K90" i="8"/>
  <c r="I90" i="8"/>
  <c r="G90" i="8"/>
  <c r="E90" i="8"/>
  <c r="AQ89" i="8"/>
  <c r="AO89" i="8"/>
  <c r="AM89" i="8"/>
  <c r="AK89" i="8"/>
  <c r="AI89" i="8"/>
  <c r="AG89" i="8"/>
  <c r="AE89" i="8"/>
  <c r="AC89" i="8"/>
  <c r="AA89" i="8"/>
  <c r="Y89" i="8"/>
  <c r="W89" i="8"/>
  <c r="U89" i="8"/>
  <c r="S89" i="8"/>
  <c r="Q89" i="8"/>
  <c r="O89" i="8"/>
  <c r="M89" i="8"/>
  <c r="K89" i="8"/>
  <c r="I89" i="8"/>
  <c r="G89" i="8"/>
  <c r="E89" i="8"/>
  <c r="AQ88" i="8"/>
  <c r="AO88" i="8"/>
  <c r="AM88" i="8"/>
  <c r="AK88" i="8"/>
  <c r="AI88" i="8"/>
  <c r="AG88" i="8"/>
  <c r="AE88" i="8"/>
  <c r="AC88" i="8"/>
  <c r="AA88" i="8"/>
  <c r="Y88" i="8"/>
  <c r="W88" i="8"/>
  <c r="U88" i="8"/>
  <c r="S88" i="8"/>
  <c r="Q88" i="8"/>
  <c r="O88" i="8"/>
  <c r="M88" i="8"/>
  <c r="K88" i="8"/>
  <c r="I88" i="8"/>
  <c r="G88" i="8"/>
  <c r="E88" i="8"/>
  <c r="AQ87" i="8"/>
  <c r="AO87" i="8"/>
  <c r="AM87" i="8"/>
  <c r="AK87" i="8"/>
  <c r="AI87" i="8"/>
  <c r="AG87" i="8"/>
  <c r="AE87" i="8"/>
  <c r="AC87" i="8"/>
  <c r="AA87" i="8"/>
  <c r="Y87" i="8"/>
  <c r="W87" i="8"/>
  <c r="U87" i="8"/>
  <c r="S87" i="8"/>
  <c r="Q87" i="8"/>
  <c r="O87" i="8"/>
  <c r="M87" i="8"/>
  <c r="K87" i="8"/>
  <c r="I87" i="8"/>
  <c r="G87" i="8"/>
  <c r="E87" i="8"/>
  <c r="AQ86" i="8"/>
  <c r="AO86" i="8"/>
  <c r="AM86" i="8"/>
  <c r="AK86" i="8"/>
  <c r="AI86" i="8"/>
  <c r="AG86" i="8"/>
  <c r="AE86" i="8"/>
  <c r="AC86" i="8"/>
  <c r="AA86" i="8"/>
  <c r="Y86" i="8"/>
  <c r="W86" i="8"/>
  <c r="U86" i="8"/>
  <c r="S86" i="8"/>
  <c r="Q86" i="8"/>
  <c r="O86" i="8"/>
  <c r="M86" i="8"/>
  <c r="K86" i="8"/>
  <c r="I86" i="8"/>
  <c r="G86" i="8"/>
  <c r="E86" i="8"/>
  <c r="AQ85" i="8"/>
  <c r="AO85" i="8"/>
  <c r="AM85" i="8"/>
  <c r="AK85" i="8"/>
  <c r="AI85" i="8"/>
  <c r="AG85" i="8"/>
  <c r="AE85" i="8"/>
  <c r="AC85" i="8"/>
  <c r="AA85" i="8"/>
  <c r="Y85" i="8"/>
  <c r="W85" i="8"/>
  <c r="U85" i="8"/>
  <c r="S85" i="8"/>
  <c r="Q85" i="8"/>
  <c r="O85" i="8"/>
  <c r="M85" i="8"/>
  <c r="K85" i="8"/>
  <c r="I85" i="8"/>
  <c r="G85" i="8"/>
  <c r="E85" i="8"/>
  <c r="AQ84" i="8"/>
  <c r="AO84" i="8"/>
  <c r="AM84" i="8"/>
  <c r="AK84" i="8"/>
  <c r="AI84" i="8"/>
  <c r="AG84" i="8"/>
  <c r="AE84" i="8"/>
  <c r="AC84" i="8"/>
  <c r="AA84" i="8"/>
  <c r="Y84" i="8"/>
  <c r="W84" i="8"/>
  <c r="U84" i="8"/>
  <c r="S84" i="8"/>
  <c r="Q84" i="8"/>
  <c r="O84" i="8"/>
  <c r="M84" i="8"/>
  <c r="K84" i="8"/>
  <c r="I84" i="8"/>
  <c r="G84" i="8"/>
  <c r="E84" i="8"/>
  <c r="AQ83" i="8"/>
  <c r="AO83" i="8"/>
  <c r="AM83" i="8"/>
  <c r="AK83" i="8"/>
  <c r="AI83" i="8"/>
  <c r="AG83" i="8"/>
  <c r="AE83" i="8"/>
  <c r="AC83" i="8"/>
  <c r="AA83" i="8"/>
  <c r="Y83" i="8"/>
  <c r="W83" i="8"/>
  <c r="U83" i="8"/>
  <c r="S83" i="8"/>
  <c r="Q83" i="8"/>
  <c r="O83" i="8"/>
  <c r="M83" i="8"/>
  <c r="K83" i="8"/>
  <c r="I83" i="8"/>
  <c r="G83" i="8"/>
  <c r="E83" i="8"/>
  <c r="AQ82" i="8"/>
  <c r="AO82" i="8"/>
  <c r="AM82" i="8"/>
  <c r="AK82" i="8"/>
  <c r="AI82" i="8"/>
  <c r="AG82" i="8"/>
  <c r="AE82" i="8"/>
  <c r="AC82" i="8"/>
  <c r="AA82" i="8"/>
  <c r="Y82" i="8"/>
  <c r="W82" i="8"/>
  <c r="U82" i="8"/>
  <c r="S82" i="8"/>
  <c r="Q82" i="8"/>
  <c r="O82" i="8"/>
  <c r="M82" i="8"/>
  <c r="K82" i="8"/>
  <c r="I82" i="8"/>
  <c r="G82" i="8"/>
  <c r="E82" i="8"/>
  <c r="AQ81" i="8"/>
  <c r="AO81" i="8"/>
  <c r="AM81" i="8"/>
  <c r="AK81" i="8"/>
  <c r="AI81" i="8"/>
  <c r="AG81" i="8"/>
  <c r="AE81" i="8"/>
  <c r="AC81" i="8"/>
  <c r="AA81" i="8"/>
  <c r="Y81" i="8"/>
  <c r="W81" i="8"/>
  <c r="U81" i="8"/>
  <c r="S81" i="8"/>
  <c r="Q81" i="8"/>
  <c r="O81" i="8"/>
  <c r="M81" i="8"/>
  <c r="K81" i="8"/>
  <c r="I81" i="8"/>
  <c r="G81" i="8"/>
  <c r="E81" i="8"/>
  <c r="AQ80" i="8"/>
  <c r="AO80" i="8"/>
  <c r="AM80" i="8"/>
  <c r="AK80" i="8"/>
  <c r="AI80" i="8"/>
  <c r="AG80" i="8"/>
  <c r="AE80" i="8"/>
  <c r="AC80" i="8"/>
  <c r="AA80" i="8"/>
  <c r="Y80" i="8"/>
  <c r="W80" i="8"/>
  <c r="U80" i="8"/>
  <c r="S80" i="8"/>
  <c r="Q80" i="8"/>
  <c r="O80" i="8"/>
  <c r="M80" i="8"/>
  <c r="K80" i="8"/>
  <c r="I80" i="8"/>
  <c r="G80" i="8"/>
  <c r="E80" i="8"/>
  <c r="AQ79" i="8"/>
  <c r="AO79" i="8"/>
  <c r="AM79" i="8"/>
  <c r="AK79" i="8"/>
  <c r="AI79" i="8"/>
  <c r="AG79" i="8"/>
  <c r="AE79" i="8"/>
  <c r="AC79" i="8"/>
  <c r="AA79" i="8"/>
  <c r="Y79" i="8"/>
  <c r="W79" i="8"/>
  <c r="U79" i="8"/>
  <c r="S79" i="8"/>
  <c r="Q79" i="8"/>
  <c r="O79" i="8"/>
  <c r="M79" i="8"/>
  <c r="K79" i="8"/>
  <c r="I79" i="8"/>
  <c r="G79" i="8"/>
  <c r="E79" i="8"/>
  <c r="AQ78" i="8"/>
  <c r="AO78" i="8"/>
  <c r="AM78" i="8"/>
  <c r="AK78" i="8"/>
  <c r="AI78" i="8"/>
  <c r="AG78" i="8"/>
  <c r="AE78" i="8"/>
  <c r="AC78" i="8"/>
  <c r="AA78" i="8"/>
  <c r="Y78" i="8"/>
  <c r="W78" i="8"/>
  <c r="U78" i="8"/>
  <c r="S78" i="8"/>
  <c r="Q78" i="8"/>
  <c r="O78" i="8"/>
  <c r="M78" i="8"/>
  <c r="K78" i="8"/>
  <c r="I78" i="8"/>
  <c r="G78" i="8"/>
  <c r="E78" i="8"/>
  <c r="AQ77" i="8"/>
  <c r="AO77" i="8"/>
  <c r="AM77" i="8"/>
  <c r="AK77" i="8"/>
  <c r="AI77" i="8"/>
  <c r="AG77" i="8"/>
  <c r="AE77" i="8"/>
  <c r="AC77" i="8"/>
  <c r="AA77" i="8"/>
  <c r="Y77" i="8"/>
  <c r="W77" i="8"/>
  <c r="U77" i="8"/>
  <c r="S77" i="8"/>
  <c r="Q77" i="8"/>
  <c r="O77" i="8"/>
  <c r="M77" i="8"/>
  <c r="K77" i="8"/>
  <c r="I77" i="8"/>
  <c r="G77" i="8"/>
  <c r="E77" i="8"/>
  <c r="AQ76" i="8"/>
  <c r="AO76" i="8"/>
  <c r="AM76" i="8"/>
  <c r="AK76" i="8"/>
  <c r="AI76" i="8"/>
  <c r="AG76" i="8"/>
  <c r="AE76" i="8"/>
  <c r="AC76" i="8"/>
  <c r="AA76" i="8"/>
  <c r="Y76" i="8"/>
  <c r="W76" i="8"/>
  <c r="U76" i="8"/>
  <c r="S76" i="8"/>
  <c r="Q76" i="8"/>
  <c r="O76" i="8"/>
  <c r="M76" i="8"/>
  <c r="K76" i="8"/>
  <c r="I76" i="8"/>
  <c r="G76" i="8"/>
  <c r="E76" i="8"/>
  <c r="AQ75" i="8"/>
  <c r="AO75" i="8"/>
  <c r="AM75" i="8"/>
  <c r="AK75" i="8"/>
  <c r="AI75" i="8"/>
  <c r="AG75" i="8"/>
  <c r="AE75" i="8"/>
  <c r="AC75" i="8"/>
  <c r="AA75" i="8"/>
  <c r="Y75" i="8"/>
  <c r="W75" i="8"/>
  <c r="U75" i="8"/>
  <c r="S75" i="8"/>
  <c r="Q75" i="8"/>
  <c r="O75" i="8"/>
  <c r="M75" i="8"/>
  <c r="K75" i="8"/>
  <c r="I75" i="8"/>
  <c r="G75" i="8"/>
  <c r="E75" i="8"/>
  <c r="AQ74" i="8"/>
  <c r="AO74" i="8"/>
  <c r="AM74" i="8"/>
  <c r="AK74" i="8"/>
  <c r="AI74" i="8"/>
  <c r="AG74" i="8"/>
  <c r="AE74" i="8"/>
  <c r="AC74" i="8"/>
  <c r="AA74" i="8"/>
  <c r="Y74" i="8"/>
  <c r="W74" i="8"/>
  <c r="U74" i="8"/>
  <c r="S74" i="8"/>
  <c r="Q74" i="8"/>
  <c r="O74" i="8"/>
  <c r="M74" i="8"/>
  <c r="K74" i="8"/>
  <c r="I74" i="8"/>
  <c r="G74" i="8"/>
  <c r="E74" i="8"/>
  <c r="AQ73" i="8"/>
  <c r="AO73" i="8"/>
  <c r="AM73" i="8"/>
  <c r="AK73" i="8"/>
  <c r="AI73" i="8"/>
  <c r="AG73" i="8"/>
  <c r="AE73" i="8"/>
  <c r="AC73" i="8"/>
  <c r="AA73" i="8"/>
  <c r="Y73" i="8"/>
  <c r="W73" i="8"/>
  <c r="U73" i="8"/>
  <c r="S73" i="8"/>
  <c r="Q73" i="8"/>
  <c r="O73" i="8"/>
  <c r="M73" i="8"/>
  <c r="K73" i="8"/>
  <c r="I73" i="8"/>
  <c r="G73" i="8"/>
  <c r="E73" i="8"/>
  <c r="AQ72" i="8"/>
  <c r="AO72" i="8"/>
  <c r="AM72" i="8"/>
  <c r="AK72" i="8"/>
  <c r="AI72" i="8"/>
  <c r="AG72" i="8"/>
  <c r="AE72" i="8"/>
  <c r="AC72" i="8"/>
  <c r="AA72" i="8"/>
  <c r="Y72" i="8"/>
  <c r="W72" i="8"/>
  <c r="U72" i="8"/>
  <c r="S72" i="8"/>
  <c r="Q72" i="8"/>
  <c r="O72" i="8"/>
  <c r="M72" i="8"/>
  <c r="K72" i="8"/>
  <c r="I72" i="8"/>
  <c r="G72" i="8"/>
  <c r="E72" i="8"/>
  <c r="AQ71" i="8"/>
  <c r="AO71" i="8"/>
  <c r="AM71" i="8"/>
  <c r="AK71" i="8"/>
  <c r="AI71" i="8"/>
  <c r="AG71" i="8"/>
  <c r="AE71" i="8"/>
  <c r="AC71" i="8"/>
  <c r="AA71" i="8"/>
  <c r="Y71" i="8"/>
  <c r="W71" i="8"/>
  <c r="U71" i="8"/>
  <c r="S71" i="8"/>
  <c r="Q71" i="8"/>
  <c r="O71" i="8"/>
  <c r="M71" i="8"/>
  <c r="K71" i="8"/>
  <c r="I71" i="8"/>
  <c r="G71" i="8"/>
  <c r="E71" i="8"/>
  <c r="AQ70" i="8"/>
  <c r="AO70" i="8"/>
  <c r="AM70" i="8"/>
  <c r="AK70" i="8"/>
  <c r="AI70" i="8"/>
  <c r="AG70" i="8"/>
  <c r="AE70" i="8"/>
  <c r="AC70" i="8"/>
  <c r="AA70" i="8"/>
  <c r="Y70" i="8"/>
  <c r="W70" i="8"/>
  <c r="U70" i="8"/>
  <c r="S70" i="8"/>
  <c r="Q70" i="8"/>
  <c r="O70" i="8"/>
  <c r="M70" i="8"/>
  <c r="K70" i="8"/>
  <c r="I70" i="8"/>
  <c r="G70" i="8"/>
  <c r="E70" i="8"/>
  <c r="AQ69" i="8"/>
  <c r="AO69" i="8"/>
  <c r="AM69" i="8"/>
  <c r="AK69" i="8"/>
  <c r="AI69" i="8"/>
  <c r="AG69" i="8"/>
  <c r="AE69" i="8"/>
  <c r="AC69" i="8"/>
  <c r="AA69" i="8"/>
  <c r="Y69" i="8"/>
  <c r="W69" i="8"/>
  <c r="U69" i="8"/>
  <c r="S69" i="8"/>
  <c r="Q69" i="8"/>
  <c r="O69" i="8"/>
  <c r="M69" i="8"/>
  <c r="K69" i="8"/>
  <c r="I69" i="8"/>
  <c r="G69" i="8"/>
  <c r="E69" i="8"/>
  <c r="AQ68" i="8"/>
  <c r="AO68" i="8"/>
  <c r="AM68" i="8"/>
  <c r="AK68" i="8"/>
  <c r="AI68" i="8"/>
  <c r="AG68" i="8"/>
  <c r="AE68" i="8"/>
  <c r="AC68" i="8"/>
  <c r="AA68" i="8"/>
  <c r="Y68" i="8"/>
  <c r="W68" i="8"/>
  <c r="U68" i="8"/>
  <c r="S68" i="8"/>
  <c r="Q68" i="8"/>
  <c r="O68" i="8"/>
  <c r="M68" i="8"/>
  <c r="K68" i="8"/>
  <c r="I68" i="8"/>
  <c r="G68" i="8"/>
  <c r="E68" i="8"/>
  <c r="AQ67" i="8"/>
  <c r="AO67" i="8"/>
  <c r="AM67" i="8"/>
  <c r="AK67" i="8"/>
  <c r="AI67" i="8"/>
  <c r="AG67" i="8"/>
  <c r="AE67" i="8"/>
  <c r="AC67" i="8"/>
  <c r="AA67" i="8"/>
  <c r="Y67" i="8"/>
  <c r="W67" i="8"/>
  <c r="U67" i="8"/>
  <c r="S67" i="8"/>
  <c r="Q67" i="8"/>
  <c r="O67" i="8"/>
  <c r="M67" i="8"/>
  <c r="K67" i="8"/>
  <c r="I67" i="8"/>
  <c r="G67" i="8"/>
  <c r="E67" i="8"/>
  <c r="AQ66" i="8"/>
  <c r="AO66" i="8"/>
  <c r="AM66" i="8"/>
  <c r="AK66" i="8"/>
  <c r="AI66" i="8"/>
  <c r="AG66" i="8"/>
  <c r="AE66" i="8"/>
  <c r="AC66" i="8"/>
  <c r="AA66" i="8"/>
  <c r="Y66" i="8"/>
  <c r="W66" i="8"/>
  <c r="U66" i="8"/>
  <c r="S66" i="8"/>
  <c r="Q66" i="8"/>
  <c r="O66" i="8"/>
  <c r="M66" i="8"/>
  <c r="K66" i="8"/>
  <c r="I66" i="8"/>
  <c r="G66" i="8"/>
  <c r="E66" i="8"/>
  <c r="AQ65" i="8"/>
  <c r="AO65" i="8"/>
  <c r="AM65" i="8"/>
  <c r="AK65" i="8"/>
  <c r="AI65" i="8"/>
  <c r="AG65" i="8"/>
  <c r="AE65" i="8"/>
  <c r="AC65" i="8"/>
  <c r="AA65" i="8"/>
  <c r="Y65" i="8"/>
  <c r="W65" i="8"/>
  <c r="U65" i="8"/>
  <c r="S65" i="8"/>
  <c r="Q65" i="8"/>
  <c r="O65" i="8"/>
  <c r="M65" i="8"/>
  <c r="K65" i="8"/>
  <c r="I65" i="8"/>
  <c r="G65" i="8"/>
  <c r="E65" i="8"/>
  <c r="AQ64" i="8"/>
  <c r="AO64" i="8"/>
  <c r="AM64" i="8"/>
  <c r="AK64" i="8"/>
  <c r="AI64" i="8"/>
  <c r="AG64" i="8"/>
  <c r="AE64" i="8"/>
  <c r="AC64" i="8"/>
  <c r="AA64" i="8"/>
  <c r="Y64" i="8"/>
  <c r="W64" i="8"/>
  <c r="U64" i="8"/>
  <c r="S64" i="8"/>
  <c r="Q64" i="8"/>
  <c r="O64" i="8"/>
  <c r="M64" i="8"/>
  <c r="K64" i="8"/>
  <c r="I64" i="8"/>
  <c r="G64" i="8"/>
  <c r="E64" i="8"/>
  <c r="AQ63" i="8"/>
  <c r="AO63" i="8"/>
  <c r="AM63" i="8"/>
  <c r="AK63" i="8"/>
  <c r="AI63" i="8"/>
  <c r="AG63" i="8"/>
  <c r="AE63" i="8"/>
  <c r="AC63" i="8"/>
  <c r="AA63" i="8"/>
  <c r="Y63" i="8"/>
  <c r="W63" i="8"/>
  <c r="U63" i="8"/>
  <c r="S63" i="8"/>
  <c r="Q63" i="8"/>
  <c r="O63" i="8"/>
  <c r="M63" i="8"/>
  <c r="K63" i="8"/>
  <c r="I63" i="8"/>
  <c r="G63" i="8"/>
  <c r="E63" i="8"/>
  <c r="AQ62" i="8"/>
  <c r="AO62" i="8"/>
  <c r="AM62" i="8"/>
  <c r="AK62" i="8"/>
  <c r="AI62" i="8"/>
  <c r="AG62" i="8"/>
  <c r="AE62" i="8"/>
  <c r="AC62" i="8"/>
  <c r="AA62" i="8"/>
  <c r="Y62" i="8"/>
  <c r="W62" i="8"/>
  <c r="U62" i="8"/>
  <c r="S62" i="8"/>
  <c r="Q62" i="8"/>
  <c r="O62" i="8"/>
  <c r="M62" i="8"/>
  <c r="K62" i="8"/>
  <c r="I62" i="8"/>
  <c r="G62" i="8"/>
  <c r="E62" i="8"/>
  <c r="AQ61" i="8"/>
  <c r="AO61" i="8"/>
  <c r="AM61" i="8"/>
  <c r="AK61" i="8"/>
  <c r="AI61" i="8"/>
  <c r="AG61" i="8"/>
  <c r="AE61" i="8"/>
  <c r="AC61" i="8"/>
  <c r="AA61" i="8"/>
  <c r="Y61" i="8"/>
  <c r="W61" i="8"/>
  <c r="U61" i="8"/>
  <c r="S61" i="8"/>
  <c r="Q61" i="8"/>
  <c r="O61" i="8"/>
  <c r="M61" i="8"/>
  <c r="K61" i="8"/>
  <c r="I61" i="8"/>
  <c r="G61" i="8"/>
  <c r="E61" i="8"/>
  <c r="AQ60" i="8"/>
  <c r="AO60" i="8"/>
  <c r="AM60" i="8"/>
  <c r="AK60" i="8"/>
  <c r="AI60" i="8"/>
  <c r="AG60" i="8"/>
  <c r="AE60" i="8"/>
  <c r="AC60" i="8"/>
  <c r="AA60" i="8"/>
  <c r="Y60" i="8"/>
  <c r="W60" i="8"/>
  <c r="U60" i="8"/>
  <c r="S60" i="8"/>
  <c r="Q60" i="8"/>
  <c r="O60" i="8"/>
  <c r="M60" i="8"/>
  <c r="K60" i="8"/>
  <c r="I60" i="8"/>
  <c r="G60" i="8"/>
  <c r="E60" i="8"/>
  <c r="AQ59" i="8"/>
  <c r="AO59" i="8"/>
  <c r="AM59" i="8"/>
  <c r="AK59" i="8"/>
  <c r="AI59" i="8"/>
  <c r="AG59" i="8"/>
  <c r="AE59" i="8"/>
  <c r="AC59" i="8"/>
  <c r="AA59" i="8"/>
  <c r="Y59" i="8"/>
  <c r="W59" i="8"/>
  <c r="U59" i="8"/>
  <c r="S59" i="8"/>
  <c r="Q59" i="8"/>
  <c r="O59" i="8"/>
  <c r="M59" i="8"/>
  <c r="K59" i="8"/>
  <c r="I59" i="8"/>
  <c r="G59" i="8"/>
  <c r="E59" i="8"/>
  <c r="AQ58" i="8"/>
  <c r="AO58" i="8"/>
  <c r="AM58" i="8"/>
  <c r="AK58" i="8"/>
  <c r="AI58" i="8"/>
  <c r="AG58" i="8"/>
  <c r="AE58" i="8"/>
  <c r="AC58" i="8"/>
  <c r="AA58" i="8"/>
  <c r="Y58" i="8"/>
  <c r="W58" i="8"/>
  <c r="U58" i="8"/>
  <c r="S58" i="8"/>
  <c r="Q58" i="8"/>
  <c r="O58" i="8"/>
  <c r="M58" i="8"/>
  <c r="K58" i="8"/>
  <c r="I58" i="8"/>
  <c r="G58" i="8"/>
  <c r="E58" i="8"/>
  <c r="AQ57" i="8"/>
  <c r="AO57" i="8"/>
  <c r="AM57" i="8"/>
  <c r="AK57" i="8"/>
  <c r="AI57" i="8"/>
  <c r="AG57" i="8"/>
  <c r="AE57" i="8"/>
  <c r="AC57" i="8"/>
  <c r="AA57" i="8"/>
  <c r="Y57" i="8"/>
  <c r="W57" i="8"/>
  <c r="U57" i="8"/>
  <c r="S57" i="8"/>
  <c r="Q57" i="8"/>
  <c r="O57" i="8"/>
  <c r="M57" i="8"/>
  <c r="K57" i="8"/>
  <c r="I57" i="8"/>
  <c r="G57" i="8"/>
  <c r="E57" i="8"/>
  <c r="AQ56" i="8"/>
  <c r="AO56" i="8"/>
  <c r="AM56" i="8"/>
  <c r="AK56" i="8"/>
  <c r="AI56" i="8"/>
  <c r="AG56" i="8"/>
  <c r="AE56" i="8"/>
  <c r="AC56" i="8"/>
  <c r="AA56" i="8"/>
  <c r="Y56" i="8"/>
  <c r="W56" i="8"/>
  <c r="U56" i="8"/>
  <c r="S56" i="8"/>
  <c r="Q56" i="8"/>
  <c r="O56" i="8"/>
  <c r="M56" i="8"/>
  <c r="K56" i="8"/>
  <c r="I56" i="8"/>
  <c r="G56" i="8"/>
  <c r="E56" i="8"/>
  <c r="AQ55" i="8"/>
  <c r="AO55" i="8"/>
  <c r="AM55" i="8"/>
  <c r="AK55" i="8"/>
  <c r="AI55" i="8"/>
  <c r="AG55" i="8"/>
  <c r="AE55" i="8"/>
  <c r="AC55" i="8"/>
  <c r="AA55" i="8"/>
  <c r="Y55" i="8"/>
  <c r="W55" i="8"/>
  <c r="U55" i="8"/>
  <c r="S55" i="8"/>
  <c r="Q55" i="8"/>
  <c r="O55" i="8"/>
  <c r="M55" i="8"/>
  <c r="K55" i="8"/>
  <c r="I55" i="8"/>
  <c r="G55" i="8"/>
  <c r="E55" i="8"/>
  <c r="AQ54" i="8"/>
  <c r="AO54" i="8"/>
  <c r="AM54" i="8"/>
  <c r="AK54" i="8"/>
  <c r="AI54" i="8"/>
  <c r="AG54" i="8"/>
  <c r="AE54" i="8"/>
  <c r="AC54" i="8"/>
  <c r="AA54" i="8"/>
  <c r="Y54" i="8"/>
  <c r="W54" i="8"/>
  <c r="U54" i="8"/>
  <c r="S54" i="8"/>
  <c r="Q54" i="8"/>
  <c r="O54" i="8"/>
  <c r="M54" i="8"/>
  <c r="K54" i="8"/>
  <c r="I54" i="8"/>
  <c r="G54" i="8"/>
  <c r="E54" i="8"/>
  <c r="AQ53" i="8"/>
  <c r="AO53" i="8"/>
  <c r="AM53" i="8"/>
  <c r="AK53" i="8"/>
  <c r="AI53" i="8"/>
  <c r="AG53" i="8"/>
  <c r="AE53" i="8"/>
  <c r="AC53" i="8"/>
  <c r="AA53" i="8"/>
  <c r="Y53" i="8"/>
  <c r="W53" i="8"/>
  <c r="U53" i="8"/>
  <c r="S53" i="8"/>
  <c r="Q53" i="8"/>
  <c r="O53" i="8"/>
  <c r="M53" i="8"/>
  <c r="K53" i="8"/>
  <c r="I53" i="8"/>
  <c r="G53" i="8"/>
  <c r="E53" i="8"/>
  <c r="AQ52" i="8"/>
  <c r="AO52" i="8"/>
  <c r="AM52" i="8"/>
  <c r="AK52" i="8"/>
  <c r="AI52" i="8"/>
  <c r="AG52" i="8"/>
  <c r="AE52" i="8"/>
  <c r="AC52" i="8"/>
  <c r="AA52" i="8"/>
  <c r="Y52" i="8"/>
  <c r="W52" i="8"/>
  <c r="U52" i="8"/>
  <c r="S52" i="8"/>
  <c r="Q52" i="8"/>
  <c r="O52" i="8"/>
  <c r="M52" i="8"/>
  <c r="K52" i="8"/>
  <c r="I52" i="8"/>
  <c r="G52" i="8"/>
  <c r="E52" i="8"/>
  <c r="AQ51" i="8"/>
  <c r="AO51" i="8"/>
  <c r="AM51" i="8"/>
  <c r="AK51" i="8"/>
  <c r="AI51" i="8"/>
  <c r="AG51" i="8"/>
  <c r="AE51" i="8"/>
  <c r="AC51" i="8"/>
  <c r="AA51" i="8"/>
  <c r="Y51" i="8"/>
  <c r="W51" i="8"/>
  <c r="U51" i="8"/>
  <c r="S51" i="8"/>
  <c r="Q51" i="8"/>
  <c r="O51" i="8"/>
  <c r="M51" i="8"/>
  <c r="K51" i="8"/>
  <c r="I51" i="8"/>
  <c r="G51" i="8"/>
  <c r="E51" i="8"/>
  <c r="AQ50" i="8"/>
  <c r="AO50" i="8"/>
  <c r="AM50" i="8"/>
  <c r="AK50" i="8"/>
  <c r="AI50" i="8"/>
  <c r="AG50" i="8"/>
  <c r="AE50" i="8"/>
  <c r="AC50" i="8"/>
  <c r="AA50" i="8"/>
  <c r="Y50" i="8"/>
  <c r="W50" i="8"/>
  <c r="U50" i="8"/>
  <c r="S50" i="8"/>
  <c r="Q50" i="8"/>
  <c r="O50" i="8"/>
  <c r="M50" i="8"/>
  <c r="K50" i="8"/>
  <c r="I50" i="8"/>
  <c r="G50" i="8"/>
  <c r="E50" i="8"/>
  <c r="AQ49" i="8"/>
  <c r="AO49" i="8"/>
  <c r="AM49" i="8"/>
  <c r="AK49" i="8"/>
  <c r="AI49" i="8"/>
  <c r="AG49" i="8"/>
  <c r="AE49" i="8"/>
  <c r="AC49" i="8"/>
  <c r="AA49" i="8"/>
  <c r="Y49" i="8"/>
  <c r="W49" i="8"/>
  <c r="U49" i="8"/>
  <c r="S49" i="8"/>
  <c r="Q49" i="8"/>
  <c r="O49" i="8"/>
  <c r="M49" i="8"/>
  <c r="K49" i="8"/>
  <c r="I49" i="8"/>
  <c r="G49" i="8"/>
  <c r="E49" i="8"/>
  <c r="AQ48" i="8"/>
  <c r="AO48" i="8"/>
  <c r="AM48" i="8"/>
  <c r="AK48" i="8"/>
  <c r="AI48" i="8"/>
  <c r="AG48" i="8"/>
  <c r="AE48" i="8"/>
  <c r="AC48" i="8"/>
  <c r="AA48" i="8"/>
  <c r="Y48" i="8"/>
  <c r="W48" i="8"/>
  <c r="U48" i="8"/>
  <c r="S48" i="8"/>
  <c r="Q48" i="8"/>
  <c r="O48" i="8"/>
  <c r="M48" i="8"/>
  <c r="K48" i="8"/>
  <c r="I48" i="8"/>
  <c r="G48" i="8"/>
  <c r="E48" i="8"/>
  <c r="AQ47" i="8"/>
  <c r="AO47" i="8"/>
  <c r="AM47" i="8"/>
  <c r="AK47" i="8"/>
  <c r="AI47" i="8"/>
  <c r="AG47" i="8"/>
  <c r="AE47" i="8"/>
  <c r="AC47" i="8"/>
  <c r="AA47" i="8"/>
  <c r="Y47" i="8"/>
  <c r="W47" i="8"/>
  <c r="U47" i="8"/>
  <c r="S47" i="8"/>
  <c r="Q47" i="8"/>
  <c r="O47" i="8"/>
  <c r="M47" i="8"/>
  <c r="K47" i="8"/>
  <c r="I47" i="8"/>
  <c r="G47" i="8"/>
  <c r="E47" i="8"/>
  <c r="AQ46" i="8"/>
  <c r="AO46" i="8"/>
  <c r="AM46" i="8"/>
  <c r="AK46" i="8"/>
  <c r="AI46" i="8"/>
  <c r="AG46" i="8"/>
  <c r="AE46" i="8"/>
  <c r="AC46" i="8"/>
  <c r="AA46" i="8"/>
  <c r="Y46" i="8"/>
  <c r="W46" i="8"/>
  <c r="U46" i="8"/>
  <c r="S46" i="8"/>
  <c r="Q46" i="8"/>
  <c r="O46" i="8"/>
  <c r="M46" i="8"/>
  <c r="K46" i="8"/>
  <c r="I46" i="8"/>
  <c r="G46" i="8"/>
  <c r="E46" i="8"/>
  <c r="AQ45" i="8"/>
  <c r="AO45" i="8"/>
  <c r="AM45" i="8"/>
  <c r="AK45" i="8"/>
  <c r="AI45" i="8"/>
  <c r="AG45" i="8"/>
  <c r="AE45" i="8"/>
  <c r="AC45" i="8"/>
  <c r="AA45" i="8"/>
  <c r="Y45" i="8"/>
  <c r="W45" i="8"/>
  <c r="U45" i="8"/>
  <c r="S45" i="8"/>
  <c r="Q45" i="8"/>
  <c r="O45" i="8"/>
  <c r="M45" i="8"/>
  <c r="K45" i="8"/>
  <c r="I45" i="8"/>
  <c r="G45" i="8"/>
  <c r="E45" i="8"/>
  <c r="AQ44" i="8"/>
  <c r="AO44" i="8"/>
  <c r="AM44" i="8"/>
  <c r="AK44" i="8"/>
  <c r="AI44" i="8"/>
  <c r="AG44" i="8"/>
  <c r="AE44" i="8"/>
  <c r="AC44" i="8"/>
  <c r="AA44" i="8"/>
  <c r="Y44" i="8"/>
  <c r="W44" i="8"/>
  <c r="U44" i="8"/>
  <c r="S44" i="8"/>
  <c r="Q44" i="8"/>
  <c r="O44" i="8"/>
  <c r="M44" i="8"/>
  <c r="K44" i="8"/>
  <c r="I44" i="8"/>
  <c r="G44" i="8"/>
  <c r="E44" i="8"/>
  <c r="AQ43" i="8"/>
  <c r="AO43" i="8"/>
  <c r="AM43" i="8"/>
  <c r="AK43" i="8"/>
  <c r="AI43" i="8"/>
  <c r="AG43" i="8"/>
  <c r="AE43" i="8"/>
  <c r="AC43" i="8"/>
  <c r="AA43" i="8"/>
  <c r="Y43" i="8"/>
  <c r="W43" i="8"/>
  <c r="U43" i="8"/>
  <c r="S43" i="8"/>
  <c r="Q43" i="8"/>
  <c r="O43" i="8"/>
  <c r="M43" i="8"/>
  <c r="K43" i="8"/>
  <c r="I43" i="8"/>
  <c r="G43" i="8"/>
  <c r="E43" i="8"/>
  <c r="AQ42" i="8"/>
  <c r="AO42" i="8"/>
  <c r="AM42" i="8"/>
  <c r="AK42" i="8"/>
  <c r="AI42" i="8"/>
  <c r="AG42" i="8"/>
  <c r="AE42" i="8"/>
  <c r="AC42" i="8"/>
  <c r="AA42" i="8"/>
  <c r="Y42" i="8"/>
  <c r="W42" i="8"/>
  <c r="U42" i="8"/>
  <c r="S42" i="8"/>
  <c r="Q42" i="8"/>
  <c r="O42" i="8"/>
  <c r="M42" i="8"/>
  <c r="K42" i="8"/>
  <c r="I42" i="8"/>
  <c r="G42" i="8"/>
  <c r="E42" i="8"/>
  <c r="AQ41" i="8"/>
  <c r="AO41" i="8"/>
  <c r="AM41" i="8"/>
  <c r="AK41" i="8"/>
  <c r="AI41" i="8"/>
  <c r="AG41" i="8"/>
  <c r="AE41" i="8"/>
  <c r="AC41" i="8"/>
  <c r="AA41" i="8"/>
  <c r="Y41" i="8"/>
  <c r="W41" i="8"/>
  <c r="U41" i="8"/>
  <c r="S41" i="8"/>
  <c r="Q41" i="8"/>
  <c r="O41" i="8"/>
  <c r="M41" i="8"/>
  <c r="K41" i="8"/>
  <c r="I41" i="8"/>
  <c r="G41" i="8"/>
  <c r="E41" i="8"/>
  <c r="AQ40" i="8"/>
  <c r="AO40" i="8"/>
  <c r="AM40" i="8"/>
  <c r="AK40" i="8"/>
  <c r="AI40" i="8"/>
  <c r="AG40" i="8"/>
  <c r="AE40" i="8"/>
  <c r="AC40" i="8"/>
  <c r="AA40" i="8"/>
  <c r="Y40" i="8"/>
  <c r="W40" i="8"/>
  <c r="U40" i="8"/>
  <c r="S40" i="8"/>
  <c r="Q40" i="8"/>
  <c r="O40" i="8"/>
  <c r="M40" i="8"/>
  <c r="K40" i="8"/>
  <c r="I40" i="8"/>
  <c r="G40" i="8"/>
  <c r="E40" i="8"/>
  <c r="AQ39" i="8"/>
  <c r="AO39" i="8"/>
  <c r="AM39" i="8"/>
  <c r="AK39" i="8"/>
  <c r="AI39" i="8"/>
  <c r="AG39" i="8"/>
  <c r="AE39" i="8"/>
  <c r="AC39" i="8"/>
  <c r="AA39" i="8"/>
  <c r="Y39" i="8"/>
  <c r="W39" i="8"/>
  <c r="U39" i="8"/>
  <c r="S39" i="8"/>
  <c r="Q39" i="8"/>
  <c r="O39" i="8"/>
  <c r="M39" i="8"/>
  <c r="K39" i="8"/>
  <c r="I39" i="8"/>
  <c r="G39" i="8"/>
  <c r="E39" i="8"/>
  <c r="AQ38" i="8"/>
  <c r="AO38" i="8"/>
  <c r="AM38" i="8"/>
  <c r="AK38" i="8"/>
  <c r="AI38" i="8"/>
  <c r="AG38" i="8"/>
  <c r="AE38" i="8"/>
  <c r="AC38" i="8"/>
  <c r="AA38" i="8"/>
  <c r="Y38" i="8"/>
  <c r="W38" i="8"/>
  <c r="U38" i="8"/>
  <c r="S38" i="8"/>
  <c r="Q38" i="8"/>
  <c r="O38" i="8"/>
  <c r="M38" i="8"/>
  <c r="K38" i="8"/>
  <c r="I38" i="8"/>
  <c r="G38" i="8"/>
  <c r="E38" i="8"/>
  <c r="AQ37" i="8"/>
  <c r="AO37" i="8"/>
  <c r="AM37" i="8"/>
  <c r="AK37" i="8"/>
  <c r="AI37" i="8"/>
  <c r="AG37" i="8"/>
  <c r="AE37" i="8"/>
  <c r="AC37" i="8"/>
  <c r="AA37" i="8"/>
  <c r="Y37" i="8"/>
  <c r="W37" i="8"/>
  <c r="U37" i="8"/>
  <c r="S37" i="8"/>
  <c r="Q37" i="8"/>
  <c r="O37" i="8"/>
  <c r="M37" i="8"/>
  <c r="K37" i="8"/>
  <c r="I37" i="8"/>
  <c r="G37" i="8"/>
  <c r="E37" i="8"/>
  <c r="AQ36" i="8"/>
  <c r="AO36" i="8"/>
  <c r="AM36" i="8"/>
  <c r="AK36" i="8"/>
  <c r="AI36" i="8"/>
  <c r="AG36" i="8"/>
  <c r="AE36" i="8"/>
  <c r="AC36" i="8"/>
  <c r="AA36" i="8"/>
  <c r="Y36" i="8"/>
  <c r="W36" i="8"/>
  <c r="U36" i="8"/>
  <c r="S36" i="8"/>
  <c r="Q36" i="8"/>
  <c r="O36" i="8"/>
  <c r="M36" i="8"/>
  <c r="K36" i="8"/>
  <c r="I36" i="8"/>
  <c r="G36" i="8"/>
  <c r="E36" i="8"/>
  <c r="AQ35" i="8"/>
  <c r="AO35" i="8"/>
  <c r="AM35" i="8"/>
  <c r="AK35" i="8"/>
  <c r="AI35" i="8"/>
  <c r="AG35" i="8"/>
  <c r="AE35" i="8"/>
  <c r="AC35" i="8"/>
  <c r="AA35" i="8"/>
  <c r="Y35" i="8"/>
  <c r="W35" i="8"/>
  <c r="U35" i="8"/>
  <c r="S35" i="8"/>
  <c r="Q35" i="8"/>
  <c r="O35" i="8"/>
  <c r="M35" i="8"/>
  <c r="K35" i="8"/>
  <c r="I35" i="8"/>
  <c r="G35" i="8"/>
  <c r="E35" i="8"/>
  <c r="AQ34" i="8"/>
  <c r="AO34" i="8"/>
  <c r="AM34" i="8"/>
  <c r="AK34" i="8"/>
  <c r="AI34" i="8"/>
  <c r="AG34" i="8"/>
  <c r="AE34" i="8"/>
  <c r="AC34" i="8"/>
  <c r="AA34" i="8"/>
  <c r="Y34" i="8"/>
  <c r="W34" i="8"/>
  <c r="U34" i="8"/>
  <c r="S34" i="8"/>
  <c r="Q34" i="8"/>
  <c r="O34" i="8"/>
  <c r="M34" i="8"/>
  <c r="K34" i="8"/>
  <c r="I34" i="8"/>
  <c r="G34" i="8"/>
  <c r="E34" i="8"/>
  <c r="AQ33" i="8"/>
  <c r="AO33" i="8"/>
  <c r="AM33" i="8"/>
  <c r="AK33" i="8"/>
  <c r="AI33" i="8"/>
  <c r="AG33" i="8"/>
  <c r="AE33" i="8"/>
  <c r="AC33" i="8"/>
  <c r="AA33" i="8"/>
  <c r="Y33" i="8"/>
  <c r="W33" i="8"/>
  <c r="U33" i="8"/>
  <c r="S33" i="8"/>
  <c r="Q33" i="8"/>
  <c r="O33" i="8"/>
  <c r="M33" i="8"/>
  <c r="K33" i="8"/>
  <c r="I33" i="8"/>
  <c r="G33" i="8"/>
  <c r="E33" i="8"/>
  <c r="AQ32" i="8"/>
  <c r="AO32" i="8"/>
  <c r="AM32" i="8"/>
  <c r="AK32" i="8"/>
  <c r="AI32" i="8"/>
  <c r="AG32" i="8"/>
  <c r="AE32" i="8"/>
  <c r="AC32" i="8"/>
  <c r="AA32" i="8"/>
  <c r="Y32" i="8"/>
  <c r="W32" i="8"/>
  <c r="U32" i="8"/>
  <c r="S32" i="8"/>
  <c r="Q32" i="8"/>
  <c r="O32" i="8"/>
  <c r="M32" i="8"/>
  <c r="K32" i="8"/>
  <c r="I32" i="8"/>
  <c r="G32" i="8"/>
  <c r="E32" i="8"/>
  <c r="AQ31" i="8"/>
  <c r="AO31" i="8"/>
  <c r="AM31" i="8"/>
  <c r="AK31" i="8"/>
  <c r="AI31" i="8"/>
  <c r="AG31" i="8"/>
  <c r="AE31" i="8"/>
  <c r="AC31" i="8"/>
  <c r="AA31" i="8"/>
  <c r="Y31" i="8"/>
  <c r="W31" i="8"/>
  <c r="U31" i="8"/>
  <c r="S31" i="8"/>
  <c r="Q31" i="8"/>
  <c r="O31" i="8"/>
  <c r="M31" i="8"/>
  <c r="K31" i="8"/>
  <c r="I31" i="8"/>
  <c r="G31" i="8"/>
  <c r="E31" i="8"/>
  <c r="AQ30" i="8"/>
  <c r="AO30" i="8"/>
  <c r="AM30" i="8"/>
  <c r="AK30" i="8"/>
  <c r="AI30" i="8"/>
  <c r="AG30" i="8"/>
  <c r="AE30" i="8"/>
  <c r="AC30" i="8"/>
  <c r="AA30" i="8"/>
  <c r="Y30" i="8"/>
  <c r="W30" i="8"/>
  <c r="U30" i="8"/>
  <c r="S30" i="8"/>
  <c r="Q30" i="8"/>
  <c r="O30" i="8"/>
  <c r="M30" i="8"/>
  <c r="K30" i="8"/>
  <c r="I30" i="8"/>
  <c r="G30" i="8"/>
  <c r="E30" i="8"/>
  <c r="AQ29" i="8"/>
  <c r="AO29" i="8"/>
  <c r="AM29" i="8"/>
  <c r="AK29" i="8"/>
  <c r="AI29" i="8"/>
  <c r="AG29" i="8"/>
  <c r="AE29" i="8"/>
  <c r="AC29" i="8"/>
  <c r="AA29" i="8"/>
  <c r="Y29" i="8"/>
  <c r="W29" i="8"/>
  <c r="U29" i="8"/>
  <c r="S29" i="8"/>
  <c r="Q29" i="8"/>
  <c r="O29" i="8"/>
  <c r="M29" i="8"/>
  <c r="K29" i="8"/>
  <c r="I29" i="8"/>
  <c r="G29" i="8"/>
  <c r="E29" i="8"/>
  <c r="AQ28" i="8"/>
  <c r="AO28" i="8"/>
  <c r="AM28" i="8"/>
  <c r="AK28" i="8"/>
  <c r="AI28" i="8"/>
  <c r="AG28" i="8"/>
  <c r="AE28" i="8"/>
  <c r="AC28" i="8"/>
  <c r="AA28" i="8"/>
  <c r="Y28" i="8"/>
  <c r="W28" i="8"/>
  <c r="U28" i="8"/>
  <c r="S28" i="8"/>
  <c r="Q28" i="8"/>
  <c r="O28" i="8"/>
  <c r="M28" i="8"/>
  <c r="K28" i="8"/>
  <c r="I28" i="8"/>
  <c r="G28" i="8"/>
  <c r="E28" i="8"/>
  <c r="AQ27" i="8"/>
  <c r="AO27" i="8"/>
  <c r="AM27" i="8"/>
  <c r="AK27" i="8"/>
  <c r="AI27" i="8"/>
  <c r="AG27" i="8"/>
  <c r="AE27" i="8"/>
  <c r="AC27" i="8"/>
  <c r="AA27" i="8"/>
  <c r="Y27" i="8"/>
  <c r="W27" i="8"/>
  <c r="U27" i="8"/>
  <c r="S27" i="8"/>
  <c r="Q27" i="8"/>
  <c r="O27" i="8"/>
  <c r="M27" i="8"/>
  <c r="K27" i="8"/>
  <c r="I27" i="8"/>
  <c r="G27" i="8"/>
  <c r="E27" i="8"/>
  <c r="AQ26" i="8"/>
  <c r="AO26" i="8"/>
  <c r="AM26" i="8"/>
  <c r="AK26" i="8"/>
  <c r="AI26" i="8"/>
  <c r="AG26" i="8"/>
  <c r="AE26" i="8"/>
  <c r="AC26" i="8"/>
  <c r="AA26" i="8"/>
  <c r="Y26" i="8"/>
  <c r="W26" i="8"/>
  <c r="U26" i="8"/>
  <c r="S26" i="8"/>
  <c r="Q26" i="8"/>
  <c r="O26" i="8"/>
  <c r="M26" i="8"/>
  <c r="K26" i="8"/>
  <c r="I26" i="8"/>
  <c r="G26" i="8"/>
  <c r="E26" i="8"/>
  <c r="AQ25" i="8"/>
  <c r="AO25" i="8"/>
  <c r="AM25" i="8"/>
  <c r="AK25" i="8"/>
  <c r="AI25" i="8"/>
  <c r="AG25" i="8"/>
  <c r="AE25" i="8"/>
  <c r="AC25" i="8"/>
  <c r="AA25" i="8"/>
  <c r="Y25" i="8"/>
  <c r="W25" i="8"/>
  <c r="U25" i="8"/>
  <c r="S25" i="8"/>
  <c r="Q25" i="8"/>
  <c r="O25" i="8"/>
  <c r="M25" i="8"/>
  <c r="K25" i="8"/>
  <c r="I25" i="8"/>
  <c r="G25" i="8"/>
  <c r="E25" i="8"/>
  <c r="AQ24" i="8"/>
  <c r="AO24" i="8"/>
  <c r="AM24" i="8"/>
  <c r="AK24" i="8"/>
  <c r="AI24" i="8"/>
  <c r="AG24" i="8"/>
  <c r="AE24" i="8"/>
  <c r="AC24" i="8"/>
  <c r="AA24" i="8"/>
  <c r="Y24" i="8"/>
  <c r="W24" i="8"/>
  <c r="U24" i="8"/>
  <c r="S24" i="8"/>
  <c r="Q24" i="8"/>
  <c r="O24" i="8"/>
  <c r="M24" i="8"/>
  <c r="K24" i="8"/>
  <c r="I24" i="8"/>
  <c r="G24" i="8"/>
  <c r="E24" i="8"/>
  <c r="AQ23" i="8"/>
  <c r="AO23" i="8"/>
  <c r="AM23" i="8"/>
  <c r="AK23" i="8"/>
  <c r="AI23" i="8"/>
  <c r="AG23" i="8"/>
  <c r="AE23" i="8"/>
  <c r="AC23" i="8"/>
  <c r="AA23" i="8"/>
  <c r="Y23" i="8"/>
  <c r="W23" i="8"/>
  <c r="U23" i="8"/>
  <c r="S23" i="8"/>
  <c r="Q23" i="8"/>
  <c r="O23" i="8"/>
  <c r="M23" i="8"/>
  <c r="K23" i="8"/>
  <c r="I23" i="8"/>
  <c r="G23" i="8"/>
  <c r="E23" i="8"/>
  <c r="AQ22" i="8"/>
  <c r="AO22" i="8"/>
  <c r="AM22" i="8"/>
  <c r="AK22" i="8"/>
  <c r="AI22" i="8"/>
  <c r="AG22" i="8"/>
  <c r="AE22" i="8"/>
  <c r="AC22" i="8"/>
  <c r="AA22" i="8"/>
  <c r="Y22" i="8"/>
  <c r="W22" i="8"/>
  <c r="U22" i="8"/>
  <c r="S22" i="8"/>
  <c r="Q22" i="8"/>
  <c r="O22" i="8"/>
  <c r="M22" i="8"/>
  <c r="K22" i="8"/>
  <c r="I22" i="8"/>
  <c r="G22" i="8"/>
  <c r="E22" i="8"/>
  <c r="AQ21" i="8"/>
  <c r="AO21" i="8"/>
  <c r="AM21" i="8"/>
  <c r="AK21" i="8"/>
  <c r="AI21" i="8"/>
  <c r="AG21" i="8"/>
  <c r="AE21" i="8"/>
  <c r="AC21" i="8"/>
  <c r="AA21" i="8"/>
  <c r="Y21" i="8"/>
  <c r="W21" i="8"/>
  <c r="U21" i="8"/>
  <c r="S21" i="8"/>
  <c r="Q21" i="8"/>
  <c r="O21" i="8"/>
  <c r="M21" i="8"/>
  <c r="K21" i="8"/>
  <c r="I21" i="8"/>
  <c r="G21" i="8"/>
  <c r="E21" i="8"/>
  <c r="AQ20" i="8"/>
  <c r="AO20" i="8"/>
  <c r="AM20" i="8"/>
  <c r="AK20" i="8"/>
  <c r="AI20" i="8"/>
  <c r="AG20" i="8"/>
  <c r="AE20" i="8"/>
  <c r="AC20" i="8"/>
  <c r="AA20" i="8"/>
  <c r="Y20" i="8"/>
  <c r="W20" i="8"/>
  <c r="U20" i="8"/>
  <c r="S20" i="8"/>
  <c r="Q20" i="8"/>
  <c r="O20" i="8"/>
  <c r="M20" i="8"/>
  <c r="K20" i="8"/>
  <c r="I20" i="8"/>
  <c r="G20" i="8"/>
  <c r="E20" i="8"/>
  <c r="AQ19" i="8"/>
  <c r="AO19" i="8"/>
  <c r="AM19" i="8"/>
  <c r="AK19" i="8"/>
  <c r="AI19" i="8"/>
  <c r="AG19" i="8"/>
  <c r="AE19" i="8"/>
  <c r="AC19" i="8"/>
  <c r="AA19" i="8"/>
  <c r="Y19" i="8"/>
  <c r="W19" i="8"/>
  <c r="U19" i="8"/>
  <c r="S19" i="8"/>
  <c r="Q19" i="8"/>
  <c r="O19" i="8"/>
  <c r="M19" i="8"/>
  <c r="K19" i="8"/>
  <c r="I19" i="8"/>
  <c r="G19" i="8"/>
  <c r="E19" i="8"/>
  <c r="AQ18" i="8"/>
  <c r="AO18" i="8"/>
  <c r="AM18" i="8"/>
  <c r="AK18" i="8"/>
  <c r="AI18" i="8"/>
  <c r="AG18" i="8"/>
  <c r="AE18" i="8"/>
  <c r="AC18" i="8"/>
  <c r="AA18" i="8"/>
  <c r="Y18" i="8"/>
  <c r="W18" i="8"/>
  <c r="U18" i="8"/>
  <c r="S18" i="8"/>
  <c r="Q18" i="8"/>
  <c r="O18" i="8"/>
  <c r="M18" i="8"/>
  <c r="K18" i="8"/>
  <c r="I18" i="8"/>
  <c r="G18" i="8"/>
  <c r="E18" i="8"/>
  <c r="AQ17" i="8"/>
  <c r="AO17" i="8"/>
  <c r="AM17" i="8"/>
  <c r="AK17" i="8"/>
  <c r="AI17" i="8"/>
  <c r="AG17" i="8"/>
  <c r="AE17" i="8"/>
  <c r="AC17" i="8"/>
  <c r="AA17" i="8"/>
  <c r="Y17" i="8"/>
  <c r="W17" i="8"/>
  <c r="U17" i="8"/>
  <c r="S17" i="8"/>
  <c r="Q17" i="8"/>
  <c r="O17" i="8"/>
  <c r="M17" i="8"/>
  <c r="K17" i="8"/>
  <c r="I17" i="8"/>
  <c r="G17" i="8"/>
  <c r="E17" i="8"/>
  <c r="AQ16" i="8"/>
  <c r="AO16" i="8"/>
  <c r="AM16" i="8"/>
  <c r="AK16" i="8"/>
  <c r="AI16" i="8"/>
  <c r="AG16" i="8"/>
  <c r="AE16" i="8"/>
  <c r="AC16" i="8"/>
  <c r="AA16" i="8"/>
  <c r="Y16" i="8"/>
  <c r="W16" i="8"/>
  <c r="U16" i="8"/>
  <c r="S16" i="8"/>
  <c r="Q16" i="8"/>
  <c r="O16" i="8"/>
  <c r="M16" i="8"/>
  <c r="K16" i="8"/>
  <c r="I16" i="8"/>
  <c r="G16" i="8"/>
  <c r="E16" i="8"/>
  <c r="AQ15" i="8"/>
  <c r="AO15" i="8"/>
  <c r="AM15" i="8"/>
  <c r="AK15" i="8"/>
  <c r="AI15" i="8"/>
  <c r="AG15" i="8"/>
  <c r="AE15" i="8"/>
  <c r="AC15" i="8"/>
  <c r="AA15" i="8"/>
  <c r="Y15" i="8"/>
  <c r="W15" i="8"/>
  <c r="U15" i="8"/>
  <c r="S15" i="8"/>
  <c r="Q15" i="8"/>
  <c r="O15" i="8"/>
  <c r="M15" i="8"/>
  <c r="K15" i="8"/>
  <c r="I15" i="8"/>
  <c r="G15" i="8"/>
  <c r="E15" i="8"/>
  <c r="AQ14" i="8"/>
  <c r="AO14" i="8"/>
  <c r="AM14" i="8"/>
  <c r="AK14" i="8"/>
  <c r="AI14" i="8"/>
  <c r="AG14" i="8"/>
  <c r="AE14" i="8"/>
  <c r="AC14" i="8"/>
  <c r="AA14" i="8"/>
  <c r="Y14" i="8"/>
  <c r="W14" i="8"/>
  <c r="U14" i="8"/>
  <c r="S14" i="8"/>
  <c r="Q14" i="8"/>
  <c r="O14" i="8"/>
  <c r="M14" i="8"/>
  <c r="K14" i="8"/>
  <c r="I14" i="8"/>
  <c r="G14" i="8"/>
  <c r="E14" i="8"/>
  <c r="AQ13" i="8"/>
  <c r="AO13" i="8"/>
  <c r="AM13" i="8"/>
  <c r="AK13" i="8"/>
  <c r="AI13" i="8"/>
  <c r="AG13" i="8"/>
  <c r="AE13" i="8"/>
  <c r="AC13" i="8"/>
  <c r="AA13" i="8"/>
  <c r="Y13" i="8"/>
  <c r="W13" i="8"/>
  <c r="U13" i="8"/>
  <c r="S13" i="8"/>
  <c r="Q13" i="8"/>
  <c r="O13" i="8"/>
  <c r="M13" i="8"/>
  <c r="K13" i="8"/>
  <c r="I13" i="8"/>
  <c r="G13" i="8"/>
  <c r="E13" i="8"/>
  <c r="AQ12" i="8"/>
  <c r="AO12" i="8"/>
  <c r="AM12" i="8"/>
  <c r="AK12" i="8"/>
  <c r="AI12" i="8"/>
  <c r="AG12" i="8"/>
  <c r="AE12" i="8"/>
  <c r="AC12" i="8"/>
  <c r="AA12" i="8"/>
  <c r="Y12" i="8"/>
  <c r="W12" i="8"/>
  <c r="U12" i="8"/>
  <c r="S12" i="8"/>
  <c r="Q12" i="8"/>
  <c r="O12" i="8"/>
  <c r="M12" i="8"/>
  <c r="M5" i="8" s="1"/>
  <c r="K12" i="8"/>
  <c r="I12" i="8"/>
  <c r="G12" i="8"/>
  <c r="E12" i="8"/>
  <c r="AQ10" i="8"/>
  <c r="AO10" i="8"/>
  <c r="AM10" i="8"/>
  <c r="AK10" i="8"/>
  <c r="AI10" i="8"/>
  <c r="AG10" i="8"/>
  <c r="AE10" i="8"/>
  <c r="AC10" i="8"/>
  <c r="AA10" i="8"/>
  <c r="Y10" i="8"/>
  <c r="W10" i="8"/>
  <c r="U10" i="8"/>
  <c r="S10" i="8"/>
  <c r="Q10" i="8"/>
  <c r="O10" i="8"/>
  <c r="M10" i="8"/>
  <c r="K10" i="8"/>
  <c r="I10" i="8"/>
  <c r="G10" i="8"/>
  <c r="E10" i="8"/>
  <c r="AM6" i="8"/>
  <c r="M6" i="8"/>
  <c r="AM5" i="8"/>
  <c r="AM4" i="8"/>
  <c r="M4" i="8"/>
  <c r="AM3" i="8"/>
  <c r="AM2" i="8"/>
  <c r="M2" i="8"/>
  <c r="AQ1" i="8"/>
  <c r="AQ2" i="8" s="1"/>
  <c r="AO1" i="8"/>
  <c r="AO3" i="8" s="1"/>
  <c r="AM1" i="8"/>
  <c r="AK1" i="8"/>
  <c r="AK3" i="8" s="1"/>
  <c r="AI1" i="8"/>
  <c r="AI3" i="8" s="1"/>
  <c r="AE1" i="8"/>
  <c r="AE3" i="8" s="1"/>
  <c r="AA1" i="8"/>
  <c r="AA2" i="8" s="1"/>
  <c r="Y1" i="8"/>
  <c r="Y3" i="8" s="1"/>
  <c r="W1" i="8"/>
  <c r="W2" i="8" s="1"/>
  <c r="U1" i="8"/>
  <c r="U3" i="8" s="1"/>
  <c r="S1" i="8"/>
  <c r="S3" i="8" s="1"/>
  <c r="O1" i="8"/>
  <c r="O3" i="8" s="1"/>
  <c r="K1" i="8"/>
  <c r="K2" i="8" s="1"/>
  <c r="I1" i="8"/>
  <c r="I3" i="8" s="1"/>
  <c r="G1" i="8"/>
  <c r="G2" i="8" s="1"/>
  <c r="E1" i="8"/>
  <c r="E3" i="8" s="1"/>
  <c r="O2" i="8" l="1"/>
  <c r="AE2" i="8"/>
  <c r="G3" i="8"/>
  <c r="G6" i="8" s="1"/>
  <c r="W3" i="8"/>
  <c r="W6" i="8" s="1"/>
  <c r="S2" i="8"/>
  <c r="AI2" i="8"/>
  <c r="K3" i="8"/>
  <c r="K6" i="8" s="1"/>
  <c r="AA3" i="8"/>
  <c r="AA4" i="8" s="1"/>
  <c r="AQ3" i="8"/>
  <c r="AQ5" i="8" s="1"/>
  <c r="M1" i="8"/>
  <c r="AC1" i="8"/>
  <c r="AC2" i="8" s="1"/>
  <c r="E2" i="8"/>
  <c r="E5" i="8" s="1"/>
  <c r="U2" i="8"/>
  <c r="U5" i="8" s="1"/>
  <c r="AK2" i="8"/>
  <c r="AK5" i="8" s="1"/>
  <c r="M3" i="8"/>
  <c r="Q1" i="8"/>
  <c r="Q2" i="8" s="1"/>
  <c r="AG1" i="8"/>
  <c r="AG2" i="8" s="1"/>
  <c r="I2" i="8"/>
  <c r="I5" i="8" s="1"/>
  <c r="Y2" i="8"/>
  <c r="Y5" i="8" s="1"/>
  <c r="AO2" i="8"/>
  <c r="AO5" i="8" s="1"/>
  <c r="U4" i="8" l="1"/>
  <c r="I4" i="8"/>
  <c r="AO4" i="8"/>
  <c r="Y4" i="8"/>
  <c r="E4" i="8"/>
  <c r="AQ4" i="8"/>
  <c r="AQ6" i="8"/>
  <c r="I6" i="8"/>
  <c r="AA6" i="8"/>
  <c r="G5" i="8"/>
  <c r="AI5" i="8"/>
  <c r="AI6" i="8"/>
  <c r="AI4" i="8"/>
  <c r="K5" i="8"/>
  <c r="S5" i="8"/>
  <c r="S6" i="8"/>
  <c r="S4" i="8"/>
  <c r="W5" i="8"/>
  <c r="K4" i="8"/>
  <c r="G4" i="8"/>
  <c r="W4" i="8"/>
  <c r="AG3" i="8"/>
  <c r="AG5" i="8" s="1"/>
  <c r="Q3" i="8"/>
  <c r="Q4" i="8" s="1"/>
  <c r="AK4" i="8"/>
  <c r="AK6" i="8"/>
  <c r="AE5" i="8"/>
  <c r="AE6" i="8"/>
  <c r="AE4" i="8"/>
  <c r="AO6" i="8"/>
  <c r="O5" i="8"/>
  <c r="O6" i="8"/>
  <c r="O4" i="8"/>
  <c r="AA5" i="8"/>
  <c r="U6" i="8"/>
  <c r="AC3" i="8"/>
  <c r="AC6" i="8" s="1"/>
  <c r="Y6" i="8"/>
  <c r="E6" i="8"/>
  <c r="Q5" i="8" l="1"/>
  <c r="Q6" i="8"/>
  <c r="AC4" i="8"/>
  <c r="AC5" i="8"/>
  <c r="AG4" i="8"/>
  <c r="AG6" i="8"/>
  <c r="CP28" i="7"/>
  <c r="CO28" i="7"/>
  <c r="CN28" i="7"/>
  <c r="CM28" i="7"/>
  <c r="CL28" i="7"/>
  <c r="CK28" i="7"/>
  <c r="CJ28" i="7"/>
  <c r="CI28" i="7"/>
  <c r="CR28" i="7" s="1"/>
  <c r="CR30" i="7" s="1"/>
  <c r="CR23" i="7"/>
  <c r="CI23" i="7"/>
  <c r="H9" i="4"/>
  <c r="H7" i="4"/>
  <c r="E10" i="6"/>
  <c r="G10" i="6"/>
  <c r="I10" i="6"/>
  <c r="K10" i="6"/>
  <c r="M10" i="6"/>
  <c r="O10" i="6"/>
  <c r="Q10" i="6"/>
  <c r="S10" i="6"/>
  <c r="U10" i="6"/>
  <c r="W10" i="6"/>
  <c r="Y10" i="6"/>
  <c r="AA10" i="6"/>
  <c r="AC10" i="6"/>
  <c r="AE10" i="6"/>
  <c r="AG10" i="6"/>
  <c r="AI10" i="6"/>
  <c r="AK10" i="6"/>
  <c r="AM10" i="6"/>
  <c r="AO10" i="6"/>
  <c r="AQ10" i="6"/>
  <c r="E12" i="6"/>
  <c r="G12" i="6"/>
  <c r="I12" i="6"/>
  <c r="I1" i="6" s="1"/>
  <c r="K12" i="6"/>
  <c r="M12" i="6"/>
  <c r="O12" i="6"/>
  <c r="Q12" i="6"/>
  <c r="S12" i="6"/>
  <c r="U12" i="6"/>
  <c r="W12" i="6"/>
  <c r="Y12" i="6"/>
  <c r="Y1" i="6" s="1"/>
  <c r="AA12" i="6"/>
  <c r="AC12" i="6"/>
  <c r="AE12" i="6"/>
  <c r="AG12" i="6"/>
  <c r="AI12" i="6"/>
  <c r="AI2" i="6" s="1"/>
  <c r="AK12" i="6"/>
  <c r="AM12" i="6"/>
  <c r="AO12" i="6"/>
  <c r="AO1" i="6" s="1"/>
  <c r="AQ12" i="6"/>
  <c r="E13" i="6"/>
  <c r="G13" i="6"/>
  <c r="I13" i="6"/>
  <c r="K13" i="6"/>
  <c r="M13" i="6"/>
  <c r="O13" i="6"/>
  <c r="Q13" i="6"/>
  <c r="S13" i="6"/>
  <c r="U13" i="6"/>
  <c r="W13" i="6"/>
  <c r="Y13" i="6"/>
  <c r="AA13" i="6"/>
  <c r="AC13" i="6"/>
  <c r="AE13" i="6"/>
  <c r="AG13" i="6"/>
  <c r="AI13" i="6"/>
  <c r="AI3" i="6" s="1"/>
  <c r="AK13" i="6"/>
  <c r="AM13" i="6"/>
  <c r="AO13" i="6"/>
  <c r="AQ13" i="6"/>
  <c r="E14" i="6"/>
  <c r="G14" i="6"/>
  <c r="I14" i="6"/>
  <c r="K14" i="6"/>
  <c r="M14" i="6"/>
  <c r="O14" i="6"/>
  <c r="Q14" i="6"/>
  <c r="S14" i="6"/>
  <c r="U14" i="6"/>
  <c r="W14" i="6"/>
  <c r="Y14" i="6"/>
  <c r="AA14" i="6"/>
  <c r="AC14" i="6"/>
  <c r="AE14" i="6"/>
  <c r="AG14" i="6"/>
  <c r="AI14" i="6"/>
  <c r="AK14" i="6"/>
  <c r="AM14" i="6"/>
  <c r="AO14" i="6"/>
  <c r="AQ14" i="6"/>
  <c r="E15" i="6"/>
  <c r="G15" i="6"/>
  <c r="I15" i="6"/>
  <c r="K15" i="6"/>
  <c r="M15" i="6"/>
  <c r="O15" i="6"/>
  <c r="Q15" i="6"/>
  <c r="S15" i="6"/>
  <c r="U15" i="6"/>
  <c r="W15" i="6"/>
  <c r="Y15" i="6"/>
  <c r="AA15" i="6"/>
  <c r="AC15" i="6"/>
  <c r="AE15" i="6"/>
  <c r="AG15" i="6"/>
  <c r="AI15" i="6"/>
  <c r="AK15" i="6"/>
  <c r="AM15" i="6"/>
  <c r="AO15" i="6"/>
  <c r="AQ15" i="6"/>
  <c r="E16" i="6"/>
  <c r="G16" i="6"/>
  <c r="I16" i="6"/>
  <c r="K16" i="6"/>
  <c r="M16" i="6"/>
  <c r="O16" i="6"/>
  <c r="Q16" i="6"/>
  <c r="S16" i="6"/>
  <c r="U16" i="6"/>
  <c r="W16" i="6"/>
  <c r="Y16" i="6"/>
  <c r="AA16" i="6"/>
  <c r="AC16" i="6"/>
  <c r="AE16" i="6"/>
  <c r="AG16" i="6"/>
  <c r="AI16" i="6"/>
  <c r="AK16" i="6"/>
  <c r="AM16" i="6"/>
  <c r="AO16" i="6"/>
  <c r="AQ16" i="6"/>
  <c r="E17" i="6"/>
  <c r="G17" i="6"/>
  <c r="I17" i="6"/>
  <c r="K17" i="6"/>
  <c r="M17" i="6"/>
  <c r="O17" i="6"/>
  <c r="Q17" i="6"/>
  <c r="S17" i="6"/>
  <c r="U17" i="6"/>
  <c r="W17" i="6"/>
  <c r="Y17" i="6"/>
  <c r="AA17" i="6"/>
  <c r="AC17" i="6"/>
  <c r="AE17" i="6"/>
  <c r="AG17" i="6"/>
  <c r="AI17" i="6"/>
  <c r="AK17" i="6"/>
  <c r="AM17" i="6"/>
  <c r="AO17" i="6"/>
  <c r="AQ17" i="6"/>
  <c r="E18" i="6"/>
  <c r="G18" i="6"/>
  <c r="I18" i="6"/>
  <c r="K18" i="6"/>
  <c r="M18" i="6"/>
  <c r="O18" i="6"/>
  <c r="Q18" i="6"/>
  <c r="S18" i="6"/>
  <c r="U18" i="6"/>
  <c r="W18" i="6"/>
  <c r="Y18" i="6"/>
  <c r="AA18" i="6"/>
  <c r="AC18" i="6"/>
  <c r="AE18" i="6"/>
  <c r="AG18" i="6"/>
  <c r="AI18" i="6"/>
  <c r="AK18" i="6"/>
  <c r="AM18" i="6"/>
  <c r="AO18" i="6"/>
  <c r="AQ18" i="6"/>
  <c r="E19" i="6"/>
  <c r="G19" i="6"/>
  <c r="I19" i="6"/>
  <c r="K19" i="6"/>
  <c r="M19" i="6"/>
  <c r="O19" i="6"/>
  <c r="Q19" i="6"/>
  <c r="S19" i="6"/>
  <c r="U19" i="6"/>
  <c r="W19" i="6"/>
  <c r="Y19" i="6"/>
  <c r="AA19" i="6"/>
  <c r="AC19" i="6"/>
  <c r="AE19" i="6"/>
  <c r="AG19" i="6"/>
  <c r="AI19" i="6"/>
  <c r="AK19" i="6"/>
  <c r="AM19" i="6"/>
  <c r="AO19" i="6"/>
  <c r="AQ19" i="6"/>
  <c r="E20" i="6"/>
  <c r="G20" i="6"/>
  <c r="I20" i="6"/>
  <c r="K20" i="6"/>
  <c r="M20" i="6"/>
  <c r="O20" i="6"/>
  <c r="Q20" i="6"/>
  <c r="S20" i="6"/>
  <c r="U20" i="6"/>
  <c r="W20" i="6"/>
  <c r="Y20" i="6"/>
  <c r="AA20" i="6"/>
  <c r="AC20" i="6"/>
  <c r="AE20" i="6"/>
  <c r="AG20" i="6"/>
  <c r="AI20" i="6"/>
  <c r="AK20" i="6"/>
  <c r="AM20" i="6"/>
  <c r="AO20" i="6"/>
  <c r="AQ20" i="6"/>
  <c r="E21" i="6"/>
  <c r="G21" i="6"/>
  <c r="I21" i="6"/>
  <c r="K21" i="6"/>
  <c r="M21" i="6"/>
  <c r="O21" i="6"/>
  <c r="Q21" i="6"/>
  <c r="S21" i="6"/>
  <c r="U21" i="6"/>
  <c r="W21" i="6"/>
  <c r="Y21" i="6"/>
  <c r="AA21" i="6"/>
  <c r="AC21" i="6"/>
  <c r="AE21" i="6"/>
  <c r="AG21" i="6"/>
  <c r="AI21" i="6"/>
  <c r="AK21" i="6"/>
  <c r="AM21" i="6"/>
  <c r="AO21" i="6"/>
  <c r="AQ21" i="6"/>
  <c r="E22" i="6"/>
  <c r="G22" i="6"/>
  <c r="I22" i="6"/>
  <c r="K22" i="6"/>
  <c r="M22" i="6"/>
  <c r="O22" i="6"/>
  <c r="Q22" i="6"/>
  <c r="S22" i="6"/>
  <c r="U22" i="6"/>
  <c r="W22" i="6"/>
  <c r="Y22" i="6"/>
  <c r="AA22" i="6"/>
  <c r="AC22" i="6"/>
  <c r="AE22" i="6"/>
  <c r="AG22" i="6"/>
  <c r="AI22" i="6"/>
  <c r="AK22" i="6"/>
  <c r="AM22" i="6"/>
  <c r="AO22" i="6"/>
  <c r="AQ22" i="6"/>
  <c r="E23" i="6"/>
  <c r="G23" i="6"/>
  <c r="I23" i="6"/>
  <c r="K23" i="6"/>
  <c r="M23" i="6"/>
  <c r="O23" i="6"/>
  <c r="Q23" i="6"/>
  <c r="S23" i="6"/>
  <c r="U23" i="6"/>
  <c r="W23" i="6"/>
  <c r="Y23" i="6"/>
  <c r="AA23" i="6"/>
  <c r="AC23" i="6"/>
  <c r="AE23" i="6"/>
  <c r="AG23" i="6"/>
  <c r="AI23" i="6"/>
  <c r="AK23" i="6"/>
  <c r="AM23" i="6"/>
  <c r="AO23" i="6"/>
  <c r="AQ23" i="6"/>
  <c r="E24" i="6"/>
  <c r="G24" i="6"/>
  <c r="I24" i="6"/>
  <c r="K24" i="6"/>
  <c r="M24" i="6"/>
  <c r="O24" i="6"/>
  <c r="Q24" i="6"/>
  <c r="S24" i="6"/>
  <c r="U24" i="6"/>
  <c r="W24" i="6"/>
  <c r="Y24" i="6"/>
  <c r="AA24" i="6"/>
  <c r="AC24" i="6"/>
  <c r="AE24" i="6"/>
  <c r="AG24" i="6"/>
  <c r="AI24" i="6"/>
  <c r="AK24" i="6"/>
  <c r="AM24" i="6"/>
  <c r="AO24" i="6"/>
  <c r="AQ24" i="6"/>
  <c r="E25" i="6"/>
  <c r="G25" i="6"/>
  <c r="I25" i="6"/>
  <c r="K25" i="6"/>
  <c r="M25" i="6"/>
  <c r="O25" i="6"/>
  <c r="Q25" i="6"/>
  <c r="S25" i="6"/>
  <c r="U25" i="6"/>
  <c r="W25" i="6"/>
  <c r="Y25" i="6"/>
  <c r="AA25" i="6"/>
  <c r="AC25" i="6"/>
  <c r="AE25" i="6"/>
  <c r="AG25" i="6"/>
  <c r="AI25" i="6"/>
  <c r="AK25" i="6"/>
  <c r="AM25" i="6"/>
  <c r="AO25" i="6"/>
  <c r="AQ25" i="6"/>
  <c r="E26" i="6"/>
  <c r="G26" i="6"/>
  <c r="I26" i="6"/>
  <c r="K26" i="6"/>
  <c r="M26" i="6"/>
  <c r="O26" i="6"/>
  <c r="Q26" i="6"/>
  <c r="S26" i="6"/>
  <c r="U26" i="6"/>
  <c r="W26" i="6"/>
  <c r="Y26" i="6"/>
  <c r="AA26" i="6"/>
  <c r="AC26" i="6"/>
  <c r="AE26" i="6"/>
  <c r="AG26" i="6"/>
  <c r="AI26" i="6"/>
  <c r="AK26" i="6"/>
  <c r="AM26" i="6"/>
  <c r="AO26" i="6"/>
  <c r="AQ26" i="6"/>
  <c r="E27" i="6"/>
  <c r="G27" i="6"/>
  <c r="I27" i="6"/>
  <c r="K27" i="6"/>
  <c r="M27" i="6"/>
  <c r="O27" i="6"/>
  <c r="Q27" i="6"/>
  <c r="S27" i="6"/>
  <c r="U27" i="6"/>
  <c r="W27" i="6"/>
  <c r="Y27" i="6"/>
  <c r="AA27" i="6"/>
  <c r="AC27" i="6"/>
  <c r="AE27" i="6"/>
  <c r="AG27" i="6"/>
  <c r="AI27" i="6"/>
  <c r="AK27" i="6"/>
  <c r="AM27" i="6"/>
  <c r="AO27" i="6"/>
  <c r="AQ27" i="6"/>
  <c r="E28" i="6"/>
  <c r="G28" i="6"/>
  <c r="I28" i="6"/>
  <c r="K28" i="6"/>
  <c r="M28" i="6"/>
  <c r="O28" i="6"/>
  <c r="Q28" i="6"/>
  <c r="S28" i="6"/>
  <c r="U28" i="6"/>
  <c r="W28" i="6"/>
  <c r="Y28" i="6"/>
  <c r="AA28" i="6"/>
  <c r="AC28" i="6"/>
  <c r="AE28" i="6"/>
  <c r="AG28" i="6"/>
  <c r="AI28" i="6"/>
  <c r="AK28" i="6"/>
  <c r="AM28" i="6"/>
  <c r="AO28" i="6"/>
  <c r="AQ28" i="6"/>
  <c r="E29" i="6"/>
  <c r="G29" i="6"/>
  <c r="I29" i="6"/>
  <c r="K29" i="6"/>
  <c r="M29" i="6"/>
  <c r="O29" i="6"/>
  <c r="Q29" i="6"/>
  <c r="S29" i="6"/>
  <c r="U29" i="6"/>
  <c r="W29" i="6"/>
  <c r="Y29" i="6"/>
  <c r="AA29" i="6"/>
  <c r="AC29" i="6"/>
  <c r="AE29" i="6"/>
  <c r="AG29" i="6"/>
  <c r="AI29" i="6"/>
  <c r="AK29" i="6"/>
  <c r="AM29" i="6"/>
  <c r="AO29" i="6"/>
  <c r="AQ29" i="6"/>
  <c r="E30" i="6"/>
  <c r="G30" i="6"/>
  <c r="I30" i="6"/>
  <c r="K30" i="6"/>
  <c r="M30" i="6"/>
  <c r="O30" i="6"/>
  <c r="Q30" i="6"/>
  <c r="S30" i="6"/>
  <c r="U30" i="6"/>
  <c r="W30" i="6"/>
  <c r="Y30" i="6"/>
  <c r="AA30" i="6"/>
  <c r="AC30" i="6"/>
  <c r="AE30" i="6"/>
  <c r="AG30" i="6"/>
  <c r="AI30" i="6"/>
  <c r="AK30" i="6"/>
  <c r="AM30" i="6"/>
  <c r="AO30" i="6"/>
  <c r="AQ30" i="6"/>
  <c r="E31" i="6"/>
  <c r="G31" i="6"/>
  <c r="I31" i="6"/>
  <c r="K31" i="6"/>
  <c r="M31" i="6"/>
  <c r="O31" i="6"/>
  <c r="Q31" i="6"/>
  <c r="S31" i="6"/>
  <c r="U31" i="6"/>
  <c r="W31" i="6"/>
  <c r="Y31" i="6"/>
  <c r="AA31" i="6"/>
  <c r="AC31" i="6"/>
  <c r="AE31" i="6"/>
  <c r="AG31" i="6"/>
  <c r="AI31" i="6"/>
  <c r="AK31" i="6"/>
  <c r="AM31" i="6"/>
  <c r="AO31" i="6"/>
  <c r="AQ31" i="6"/>
  <c r="E32" i="6"/>
  <c r="G32" i="6"/>
  <c r="I32" i="6"/>
  <c r="K32" i="6"/>
  <c r="M32" i="6"/>
  <c r="O32" i="6"/>
  <c r="Q32" i="6"/>
  <c r="S32" i="6"/>
  <c r="U32" i="6"/>
  <c r="W32" i="6"/>
  <c r="Y32" i="6"/>
  <c r="AA32" i="6"/>
  <c r="AC32" i="6"/>
  <c r="AE32" i="6"/>
  <c r="AG32" i="6"/>
  <c r="AI32" i="6"/>
  <c r="AK32" i="6"/>
  <c r="AM32" i="6"/>
  <c r="AO32" i="6"/>
  <c r="AQ32" i="6"/>
  <c r="E33" i="6"/>
  <c r="G33" i="6"/>
  <c r="I33" i="6"/>
  <c r="K33" i="6"/>
  <c r="M33" i="6"/>
  <c r="O33" i="6"/>
  <c r="Q33" i="6"/>
  <c r="S33" i="6"/>
  <c r="U33" i="6"/>
  <c r="W33" i="6"/>
  <c r="Y33" i="6"/>
  <c r="AA33" i="6"/>
  <c r="AC33" i="6"/>
  <c r="AE33" i="6"/>
  <c r="AG33" i="6"/>
  <c r="AI33" i="6"/>
  <c r="AK33" i="6"/>
  <c r="AM33" i="6"/>
  <c r="AO33" i="6"/>
  <c r="AQ33" i="6"/>
  <c r="E34" i="6"/>
  <c r="G34" i="6"/>
  <c r="I34" i="6"/>
  <c r="K34" i="6"/>
  <c r="M34" i="6"/>
  <c r="O34" i="6"/>
  <c r="Q34" i="6"/>
  <c r="S34" i="6"/>
  <c r="U34" i="6"/>
  <c r="W34" i="6"/>
  <c r="Y34" i="6"/>
  <c r="AA34" i="6"/>
  <c r="AC34" i="6"/>
  <c r="AE34" i="6"/>
  <c r="AG34" i="6"/>
  <c r="AI34" i="6"/>
  <c r="AK34" i="6"/>
  <c r="AM34" i="6"/>
  <c r="AO34" i="6"/>
  <c r="AQ34" i="6"/>
  <c r="E35" i="6"/>
  <c r="G35" i="6"/>
  <c r="I35" i="6"/>
  <c r="K35" i="6"/>
  <c r="M35" i="6"/>
  <c r="O35" i="6"/>
  <c r="Q35" i="6"/>
  <c r="S35" i="6"/>
  <c r="U35" i="6"/>
  <c r="W35" i="6"/>
  <c r="Y35" i="6"/>
  <c r="AA35" i="6"/>
  <c r="AC35" i="6"/>
  <c r="AE35" i="6"/>
  <c r="AG35" i="6"/>
  <c r="AI35" i="6"/>
  <c r="AK35" i="6"/>
  <c r="AM35" i="6"/>
  <c r="AO35" i="6"/>
  <c r="AQ35" i="6"/>
  <c r="E36" i="6"/>
  <c r="G36" i="6"/>
  <c r="I36" i="6"/>
  <c r="K36" i="6"/>
  <c r="M36" i="6"/>
  <c r="O36" i="6"/>
  <c r="Q36" i="6"/>
  <c r="S36" i="6"/>
  <c r="U36" i="6"/>
  <c r="W36" i="6"/>
  <c r="Y36" i="6"/>
  <c r="AA36" i="6"/>
  <c r="AC36" i="6"/>
  <c r="AE36" i="6"/>
  <c r="AG36" i="6"/>
  <c r="AI36" i="6"/>
  <c r="AK36" i="6"/>
  <c r="AM36" i="6"/>
  <c r="AO36" i="6"/>
  <c r="AQ36" i="6"/>
  <c r="E37" i="6"/>
  <c r="G37" i="6"/>
  <c r="I37" i="6"/>
  <c r="K37" i="6"/>
  <c r="M37" i="6"/>
  <c r="O37" i="6"/>
  <c r="Q37" i="6"/>
  <c r="S37" i="6"/>
  <c r="U37" i="6"/>
  <c r="W37" i="6"/>
  <c r="Y37" i="6"/>
  <c r="AA37" i="6"/>
  <c r="AC37" i="6"/>
  <c r="AE37" i="6"/>
  <c r="AG37" i="6"/>
  <c r="AI37" i="6"/>
  <c r="AK37" i="6"/>
  <c r="AM37" i="6"/>
  <c r="AO37" i="6"/>
  <c r="AQ37" i="6"/>
  <c r="E38" i="6"/>
  <c r="G38" i="6"/>
  <c r="I38" i="6"/>
  <c r="K38" i="6"/>
  <c r="M38" i="6"/>
  <c r="O38" i="6"/>
  <c r="Q38" i="6"/>
  <c r="S38" i="6"/>
  <c r="U38" i="6"/>
  <c r="W38" i="6"/>
  <c r="Y38" i="6"/>
  <c r="AA38" i="6"/>
  <c r="AC38" i="6"/>
  <c r="AE38" i="6"/>
  <c r="AG38" i="6"/>
  <c r="AI38" i="6"/>
  <c r="AK38" i="6"/>
  <c r="AM38" i="6"/>
  <c r="AO38" i="6"/>
  <c r="AQ38" i="6"/>
  <c r="E39" i="6"/>
  <c r="G39" i="6"/>
  <c r="I39" i="6"/>
  <c r="K39" i="6"/>
  <c r="M39" i="6"/>
  <c r="O39" i="6"/>
  <c r="Q39" i="6"/>
  <c r="S39" i="6"/>
  <c r="U39" i="6"/>
  <c r="W39" i="6"/>
  <c r="Y39" i="6"/>
  <c r="AA39" i="6"/>
  <c r="AC39" i="6"/>
  <c r="AE39" i="6"/>
  <c r="AG39" i="6"/>
  <c r="AI39" i="6"/>
  <c r="AK39" i="6"/>
  <c r="AM39" i="6"/>
  <c r="AO39" i="6"/>
  <c r="AQ39" i="6"/>
  <c r="E40" i="6"/>
  <c r="G40" i="6"/>
  <c r="I40" i="6"/>
  <c r="K40" i="6"/>
  <c r="M40" i="6"/>
  <c r="O40" i="6"/>
  <c r="Q40" i="6"/>
  <c r="S40" i="6"/>
  <c r="U40" i="6"/>
  <c r="W40" i="6"/>
  <c r="Y40" i="6"/>
  <c r="AA40" i="6"/>
  <c r="AC40" i="6"/>
  <c r="AE40" i="6"/>
  <c r="AG40" i="6"/>
  <c r="AI40" i="6"/>
  <c r="AK40" i="6"/>
  <c r="AM40" i="6"/>
  <c r="AO40" i="6"/>
  <c r="AQ40" i="6"/>
  <c r="E41" i="6"/>
  <c r="G41" i="6"/>
  <c r="I41" i="6"/>
  <c r="K41" i="6"/>
  <c r="M41" i="6"/>
  <c r="O41" i="6"/>
  <c r="Q41" i="6"/>
  <c r="S41" i="6"/>
  <c r="U41" i="6"/>
  <c r="W41" i="6"/>
  <c r="Y41" i="6"/>
  <c r="AA41" i="6"/>
  <c r="AC41" i="6"/>
  <c r="AE41" i="6"/>
  <c r="AG41" i="6"/>
  <c r="AI41" i="6"/>
  <c r="AK41" i="6"/>
  <c r="AM41" i="6"/>
  <c r="AO41" i="6"/>
  <c r="AQ41" i="6"/>
  <c r="E42" i="6"/>
  <c r="G42" i="6"/>
  <c r="I42" i="6"/>
  <c r="K42" i="6"/>
  <c r="M42" i="6"/>
  <c r="O42" i="6"/>
  <c r="Q42" i="6"/>
  <c r="S42" i="6"/>
  <c r="U42" i="6"/>
  <c r="W42" i="6"/>
  <c r="Y42" i="6"/>
  <c r="AA42" i="6"/>
  <c r="AC42" i="6"/>
  <c r="AE42" i="6"/>
  <c r="AG42" i="6"/>
  <c r="AI42" i="6"/>
  <c r="AK42" i="6"/>
  <c r="AM42" i="6"/>
  <c r="AO42" i="6"/>
  <c r="AQ42" i="6"/>
  <c r="E43" i="6"/>
  <c r="G43" i="6"/>
  <c r="I43" i="6"/>
  <c r="K43" i="6"/>
  <c r="M43" i="6"/>
  <c r="O43" i="6"/>
  <c r="Q43" i="6"/>
  <c r="S43" i="6"/>
  <c r="U43" i="6"/>
  <c r="W43" i="6"/>
  <c r="Y43" i="6"/>
  <c r="AA43" i="6"/>
  <c r="AC43" i="6"/>
  <c r="AE43" i="6"/>
  <c r="AG43" i="6"/>
  <c r="AI43" i="6"/>
  <c r="AK43" i="6"/>
  <c r="AM43" i="6"/>
  <c r="AO43" i="6"/>
  <c r="AQ43" i="6"/>
  <c r="E44" i="6"/>
  <c r="G44" i="6"/>
  <c r="I44" i="6"/>
  <c r="K44" i="6"/>
  <c r="M44" i="6"/>
  <c r="O44" i="6"/>
  <c r="Q44" i="6"/>
  <c r="S44" i="6"/>
  <c r="U44" i="6"/>
  <c r="W44" i="6"/>
  <c r="Y44" i="6"/>
  <c r="AA44" i="6"/>
  <c r="AC44" i="6"/>
  <c r="AE44" i="6"/>
  <c r="AG44" i="6"/>
  <c r="AI44" i="6"/>
  <c r="AK44" i="6"/>
  <c r="AM44" i="6"/>
  <c r="AO44" i="6"/>
  <c r="AQ44" i="6"/>
  <c r="E45" i="6"/>
  <c r="G45" i="6"/>
  <c r="I45" i="6"/>
  <c r="K45" i="6"/>
  <c r="M45" i="6"/>
  <c r="O45" i="6"/>
  <c r="Q45" i="6"/>
  <c r="S45" i="6"/>
  <c r="U45" i="6"/>
  <c r="W45" i="6"/>
  <c r="Y45" i="6"/>
  <c r="AA45" i="6"/>
  <c r="AC45" i="6"/>
  <c r="AE45" i="6"/>
  <c r="AG45" i="6"/>
  <c r="AI45" i="6"/>
  <c r="AK45" i="6"/>
  <c r="AM45" i="6"/>
  <c r="AO45" i="6"/>
  <c r="AQ45" i="6"/>
  <c r="E46" i="6"/>
  <c r="G46" i="6"/>
  <c r="I46" i="6"/>
  <c r="K46" i="6"/>
  <c r="M46" i="6"/>
  <c r="O46" i="6"/>
  <c r="Q46" i="6"/>
  <c r="S46" i="6"/>
  <c r="U46" i="6"/>
  <c r="W46" i="6"/>
  <c r="Y46" i="6"/>
  <c r="AA46" i="6"/>
  <c r="AC46" i="6"/>
  <c r="AE46" i="6"/>
  <c r="AG46" i="6"/>
  <c r="AI46" i="6"/>
  <c r="AK46" i="6"/>
  <c r="AM46" i="6"/>
  <c r="AO46" i="6"/>
  <c r="AQ46" i="6"/>
  <c r="E47" i="6"/>
  <c r="G47" i="6"/>
  <c r="I47" i="6"/>
  <c r="K47" i="6"/>
  <c r="M47" i="6"/>
  <c r="O47" i="6"/>
  <c r="Q47" i="6"/>
  <c r="S47" i="6"/>
  <c r="U47" i="6"/>
  <c r="W47" i="6"/>
  <c r="Y47" i="6"/>
  <c r="AA47" i="6"/>
  <c r="AC47" i="6"/>
  <c r="AE47" i="6"/>
  <c r="AG47" i="6"/>
  <c r="AI47" i="6"/>
  <c r="AK47" i="6"/>
  <c r="AM47" i="6"/>
  <c r="AO47" i="6"/>
  <c r="AQ47" i="6"/>
  <c r="E48" i="6"/>
  <c r="G48" i="6"/>
  <c r="I48" i="6"/>
  <c r="K48" i="6"/>
  <c r="M48" i="6"/>
  <c r="O48" i="6"/>
  <c r="Q48" i="6"/>
  <c r="S48" i="6"/>
  <c r="U48" i="6"/>
  <c r="W48" i="6"/>
  <c r="Y48" i="6"/>
  <c r="AA48" i="6"/>
  <c r="AC48" i="6"/>
  <c r="AE48" i="6"/>
  <c r="AG48" i="6"/>
  <c r="AI48" i="6"/>
  <c r="AK48" i="6"/>
  <c r="AM48" i="6"/>
  <c r="AO48" i="6"/>
  <c r="AQ48" i="6"/>
  <c r="E49" i="6"/>
  <c r="G49" i="6"/>
  <c r="I49" i="6"/>
  <c r="K49" i="6"/>
  <c r="M49" i="6"/>
  <c r="O49" i="6"/>
  <c r="Q49" i="6"/>
  <c r="S49" i="6"/>
  <c r="U49" i="6"/>
  <c r="W49" i="6"/>
  <c r="Y49" i="6"/>
  <c r="AA49" i="6"/>
  <c r="AC49" i="6"/>
  <c r="AE49" i="6"/>
  <c r="AG49" i="6"/>
  <c r="AI49" i="6"/>
  <c r="AK49" i="6"/>
  <c r="AM49" i="6"/>
  <c r="AO49" i="6"/>
  <c r="AQ49" i="6"/>
  <c r="E50" i="6"/>
  <c r="G50" i="6"/>
  <c r="I50" i="6"/>
  <c r="K50" i="6"/>
  <c r="M50" i="6"/>
  <c r="O50" i="6"/>
  <c r="Q50" i="6"/>
  <c r="S50" i="6"/>
  <c r="U50" i="6"/>
  <c r="W50" i="6"/>
  <c r="Y50" i="6"/>
  <c r="AA50" i="6"/>
  <c r="AC50" i="6"/>
  <c r="AE50" i="6"/>
  <c r="AG50" i="6"/>
  <c r="AI50" i="6"/>
  <c r="AK50" i="6"/>
  <c r="AM50" i="6"/>
  <c r="AO50" i="6"/>
  <c r="AQ50" i="6"/>
  <c r="E51" i="6"/>
  <c r="G51" i="6"/>
  <c r="I51" i="6"/>
  <c r="K51" i="6"/>
  <c r="M51" i="6"/>
  <c r="O51" i="6"/>
  <c r="Q51" i="6"/>
  <c r="S51" i="6"/>
  <c r="U51" i="6"/>
  <c r="W51" i="6"/>
  <c r="Y51" i="6"/>
  <c r="AA51" i="6"/>
  <c r="AC51" i="6"/>
  <c r="AE51" i="6"/>
  <c r="AG51" i="6"/>
  <c r="AI51" i="6"/>
  <c r="AK51" i="6"/>
  <c r="AM51" i="6"/>
  <c r="AO51" i="6"/>
  <c r="AQ51" i="6"/>
  <c r="E52" i="6"/>
  <c r="G52" i="6"/>
  <c r="I52" i="6"/>
  <c r="K52" i="6"/>
  <c r="M52" i="6"/>
  <c r="O52" i="6"/>
  <c r="Q52" i="6"/>
  <c r="S52" i="6"/>
  <c r="U52" i="6"/>
  <c r="W52" i="6"/>
  <c r="Y52" i="6"/>
  <c r="AA52" i="6"/>
  <c r="AC52" i="6"/>
  <c r="AE52" i="6"/>
  <c r="AG52" i="6"/>
  <c r="AI52" i="6"/>
  <c r="AK52" i="6"/>
  <c r="AM52" i="6"/>
  <c r="AO52" i="6"/>
  <c r="AQ52" i="6"/>
  <c r="E53" i="6"/>
  <c r="G53" i="6"/>
  <c r="I53" i="6"/>
  <c r="K53" i="6"/>
  <c r="M53" i="6"/>
  <c r="O53" i="6"/>
  <c r="Q53" i="6"/>
  <c r="S53" i="6"/>
  <c r="U53" i="6"/>
  <c r="W53" i="6"/>
  <c r="Y53" i="6"/>
  <c r="AA53" i="6"/>
  <c r="AC53" i="6"/>
  <c r="AE53" i="6"/>
  <c r="AG53" i="6"/>
  <c r="AI53" i="6"/>
  <c r="AK53" i="6"/>
  <c r="AM53" i="6"/>
  <c r="AO53" i="6"/>
  <c r="AQ53" i="6"/>
  <c r="E54" i="6"/>
  <c r="G54" i="6"/>
  <c r="I54" i="6"/>
  <c r="K54" i="6"/>
  <c r="M54" i="6"/>
  <c r="O54" i="6"/>
  <c r="Q54" i="6"/>
  <c r="S54" i="6"/>
  <c r="U54" i="6"/>
  <c r="W54" i="6"/>
  <c r="Y54" i="6"/>
  <c r="AA54" i="6"/>
  <c r="AC54" i="6"/>
  <c r="AE54" i="6"/>
  <c r="AG54" i="6"/>
  <c r="AI54" i="6"/>
  <c r="AK54" i="6"/>
  <c r="AM54" i="6"/>
  <c r="AO54" i="6"/>
  <c r="AQ54" i="6"/>
  <c r="E55" i="6"/>
  <c r="G55" i="6"/>
  <c r="I55" i="6"/>
  <c r="K55" i="6"/>
  <c r="M55" i="6"/>
  <c r="O55" i="6"/>
  <c r="Q55" i="6"/>
  <c r="S55" i="6"/>
  <c r="U55" i="6"/>
  <c r="W55" i="6"/>
  <c r="Y55" i="6"/>
  <c r="AA55" i="6"/>
  <c r="AC55" i="6"/>
  <c r="AE55" i="6"/>
  <c r="AG55" i="6"/>
  <c r="AI55" i="6"/>
  <c r="AK55" i="6"/>
  <c r="AM55" i="6"/>
  <c r="AO55" i="6"/>
  <c r="AQ55" i="6"/>
  <c r="E56" i="6"/>
  <c r="G56" i="6"/>
  <c r="I56" i="6"/>
  <c r="K56" i="6"/>
  <c r="M56" i="6"/>
  <c r="O56" i="6"/>
  <c r="Q56" i="6"/>
  <c r="S56" i="6"/>
  <c r="U56" i="6"/>
  <c r="W56" i="6"/>
  <c r="Y56" i="6"/>
  <c r="AA56" i="6"/>
  <c r="AC56" i="6"/>
  <c r="AE56" i="6"/>
  <c r="AG56" i="6"/>
  <c r="AI56" i="6"/>
  <c r="AK56" i="6"/>
  <c r="AM56" i="6"/>
  <c r="AO56" i="6"/>
  <c r="AQ56" i="6"/>
  <c r="E57" i="6"/>
  <c r="G57" i="6"/>
  <c r="I57" i="6"/>
  <c r="K57" i="6"/>
  <c r="M57" i="6"/>
  <c r="O57" i="6"/>
  <c r="Q57" i="6"/>
  <c r="S57" i="6"/>
  <c r="U57" i="6"/>
  <c r="W57" i="6"/>
  <c r="Y57" i="6"/>
  <c r="AA57" i="6"/>
  <c r="AC57" i="6"/>
  <c r="AE57" i="6"/>
  <c r="AG57" i="6"/>
  <c r="AI57" i="6"/>
  <c r="AK57" i="6"/>
  <c r="AM57" i="6"/>
  <c r="AO57" i="6"/>
  <c r="AQ57" i="6"/>
  <c r="E58" i="6"/>
  <c r="G58" i="6"/>
  <c r="I58" i="6"/>
  <c r="K58" i="6"/>
  <c r="M58" i="6"/>
  <c r="O58" i="6"/>
  <c r="Q58" i="6"/>
  <c r="S58" i="6"/>
  <c r="U58" i="6"/>
  <c r="W58" i="6"/>
  <c r="Y58" i="6"/>
  <c r="AA58" i="6"/>
  <c r="AC58" i="6"/>
  <c r="AE58" i="6"/>
  <c r="AG58" i="6"/>
  <c r="AI58" i="6"/>
  <c r="AK58" i="6"/>
  <c r="AM58" i="6"/>
  <c r="AO58" i="6"/>
  <c r="AQ58" i="6"/>
  <c r="E59" i="6"/>
  <c r="G59" i="6"/>
  <c r="I59" i="6"/>
  <c r="K59" i="6"/>
  <c r="M59" i="6"/>
  <c r="O59" i="6"/>
  <c r="Q59" i="6"/>
  <c r="S59" i="6"/>
  <c r="U59" i="6"/>
  <c r="W59" i="6"/>
  <c r="Y59" i="6"/>
  <c r="AA59" i="6"/>
  <c r="AC59" i="6"/>
  <c r="AE59" i="6"/>
  <c r="AG59" i="6"/>
  <c r="AI59" i="6"/>
  <c r="AK59" i="6"/>
  <c r="AM59" i="6"/>
  <c r="AO59" i="6"/>
  <c r="AQ59" i="6"/>
  <c r="E60" i="6"/>
  <c r="G60" i="6"/>
  <c r="I60" i="6"/>
  <c r="K60" i="6"/>
  <c r="M60" i="6"/>
  <c r="O60" i="6"/>
  <c r="Q60" i="6"/>
  <c r="S60" i="6"/>
  <c r="U60" i="6"/>
  <c r="W60" i="6"/>
  <c r="Y60" i="6"/>
  <c r="AA60" i="6"/>
  <c r="AC60" i="6"/>
  <c r="AE60" i="6"/>
  <c r="AG60" i="6"/>
  <c r="AI60" i="6"/>
  <c r="AK60" i="6"/>
  <c r="AM60" i="6"/>
  <c r="AO60" i="6"/>
  <c r="AQ60" i="6"/>
  <c r="E61" i="6"/>
  <c r="G61" i="6"/>
  <c r="I61" i="6"/>
  <c r="K61" i="6"/>
  <c r="M61" i="6"/>
  <c r="O61" i="6"/>
  <c r="Q61" i="6"/>
  <c r="S61" i="6"/>
  <c r="U61" i="6"/>
  <c r="W61" i="6"/>
  <c r="Y61" i="6"/>
  <c r="AA61" i="6"/>
  <c r="AC61" i="6"/>
  <c r="AE61" i="6"/>
  <c r="AG61" i="6"/>
  <c r="AI61" i="6"/>
  <c r="AK61" i="6"/>
  <c r="AM61" i="6"/>
  <c r="AO61" i="6"/>
  <c r="AQ61" i="6"/>
  <c r="E62" i="6"/>
  <c r="G62" i="6"/>
  <c r="I62" i="6"/>
  <c r="K62" i="6"/>
  <c r="M62" i="6"/>
  <c r="O62" i="6"/>
  <c r="Q62" i="6"/>
  <c r="S62" i="6"/>
  <c r="U62" i="6"/>
  <c r="W62" i="6"/>
  <c r="Y62" i="6"/>
  <c r="AA62" i="6"/>
  <c r="AC62" i="6"/>
  <c r="AE62" i="6"/>
  <c r="AG62" i="6"/>
  <c r="AI62" i="6"/>
  <c r="AK62" i="6"/>
  <c r="AM62" i="6"/>
  <c r="AO62" i="6"/>
  <c r="AQ62" i="6"/>
  <c r="E63" i="6"/>
  <c r="G63" i="6"/>
  <c r="I63" i="6"/>
  <c r="K63" i="6"/>
  <c r="M63" i="6"/>
  <c r="O63" i="6"/>
  <c r="Q63" i="6"/>
  <c r="S63" i="6"/>
  <c r="U63" i="6"/>
  <c r="W63" i="6"/>
  <c r="Y63" i="6"/>
  <c r="AA63" i="6"/>
  <c r="AC63" i="6"/>
  <c r="AE63" i="6"/>
  <c r="AG63" i="6"/>
  <c r="AI63" i="6"/>
  <c r="AK63" i="6"/>
  <c r="AM63" i="6"/>
  <c r="AO63" i="6"/>
  <c r="AQ63" i="6"/>
  <c r="E64" i="6"/>
  <c r="G64" i="6"/>
  <c r="I64" i="6"/>
  <c r="K64" i="6"/>
  <c r="M64" i="6"/>
  <c r="O64" i="6"/>
  <c r="Q64" i="6"/>
  <c r="S64" i="6"/>
  <c r="U64" i="6"/>
  <c r="W64" i="6"/>
  <c r="Y64" i="6"/>
  <c r="AA64" i="6"/>
  <c r="AC64" i="6"/>
  <c r="AE64" i="6"/>
  <c r="AG64" i="6"/>
  <c r="AI64" i="6"/>
  <c r="AK64" i="6"/>
  <c r="AM64" i="6"/>
  <c r="AO64" i="6"/>
  <c r="AQ64" i="6"/>
  <c r="E65" i="6"/>
  <c r="G65" i="6"/>
  <c r="I65" i="6"/>
  <c r="K65" i="6"/>
  <c r="M65" i="6"/>
  <c r="O65" i="6"/>
  <c r="Q65" i="6"/>
  <c r="S65" i="6"/>
  <c r="U65" i="6"/>
  <c r="W65" i="6"/>
  <c r="Y65" i="6"/>
  <c r="AA65" i="6"/>
  <c r="AC65" i="6"/>
  <c r="AE65" i="6"/>
  <c r="AG65" i="6"/>
  <c r="AI65" i="6"/>
  <c r="AK65" i="6"/>
  <c r="AM65" i="6"/>
  <c r="AO65" i="6"/>
  <c r="AQ65" i="6"/>
  <c r="E66" i="6"/>
  <c r="G66" i="6"/>
  <c r="I66" i="6"/>
  <c r="K66" i="6"/>
  <c r="M66" i="6"/>
  <c r="O66" i="6"/>
  <c r="Q66" i="6"/>
  <c r="S66" i="6"/>
  <c r="U66" i="6"/>
  <c r="W66" i="6"/>
  <c r="Y66" i="6"/>
  <c r="AA66" i="6"/>
  <c r="AC66" i="6"/>
  <c r="AE66" i="6"/>
  <c r="AG66" i="6"/>
  <c r="AI66" i="6"/>
  <c r="AK66" i="6"/>
  <c r="AM66" i="6"/>
  <c r="AO66" i="6"/>
  <c r="AQ66" i="6"/>
  <c r="E67" i="6"/>
  <c r="G67" i="6"/>
  <c r="I67" i="6"/>
  <c r="K67" i="6"/>
  <c r="M67" i="6"/>
  <c r="O67" i="6"/>
  <c r="Q67" i="6"/>
  <c r="S67" i="6"/>
  <c r="U67" i="6"/>
  <c r="W67" i="6"/>
  <c r="Y67" i="6"/>
  <c r="AA67" i="6"/>
  <c r="AC67" i="6"/>
  <c r="AE67" i="6"/>
  <c r="AG67" i="6"/>
  <c r="AI67" i="6"/>
  <c r="AK67" i="6"/>
  <c r="AM67" i="6"/>
  <c r="AO67" i="6"/>
  <c r="AQ67" i="6"/>
  <c r="E68" i="6"/>
  <c r="G68" i="6"/>
  <c r="I68" i="6"/>
  <c r="K68" i="6"/>
  <c r="M68" i="6"/>
  <c r="O68" i="6"/>
  <c r="Q68" i="6"/>
  <c r="S68" i="6"/>
  <c r="U68" i="6"/>
  <c r="W68" i="6"/>
  <c r="Y68" i="6"/>
  <c r="AA68" i="6"/>
  <c r="AC68" i="6"/>
  <c r="AE68" i="6"/>
  <c r="AG68" i="6"/>
  <c r="AI68" i="6"/>
  <c r="AK68" i="6"/>
  <c r="AM68" i="6"/>
  <c r="AO68" i="6"/>
  <c r="AQ68" i="6"/>
  <c r="E69" i="6"/>
  <c r="G69" i="6"/>
  <c r="I69" i="6"/>
  <c r="K69" i="6"/>
  <c r="M69" i="6"/>
  <c r="O69" i="6"/>
  <c r="Q69" i="6"/>
  <c r="S69" i="6"/>
  <c r="U69" i="6"/>
  <c r="W69" i="6"/>
  <c r="Y69" i="6"/>
  <c r="AA69" i="6"/>
  <c r="AC69" i="6"/>
  <c r="AE69" i="6"/>
  <c r="AG69" i="6"/>
  <c r="AI69" i="6"/>
  <c r="AK69" i="6"/>
  <c r="AM69" i="6"/>
  <c r="AO69" i="6"/>
  <c r="AQ69" i="6"/>
  <c r="E70" i="6"/>
  <c r="G70" i="6"/>
  <c r="I70" i="6"/>
  <c r="K70" i="6"/>
  <c r="M70" i="6"/>
  <c r="O70" i="6"/>
  <c r="Q70" i="6"/>
  <c r="S70" i="6"/>
  <c r="U70" i="6"/>
  <c r="W70" i="6"/>
  <c r="Y70" i="6"/>
  <c r="AA70" i="6"/>
  <c r="AC70" i="6"/>
  <c r="AE70" i="6"/>
  <c r="AG70" i="6"/>
  <c r="AI70" i="6"/>
  <c r="AK70" i="6"/>
  <c r="AM70" i="6"/>
  <c r="AO70" i="6"/>
  <c r="AQ70" i="6"/>
  <c r="E71" i="6"/>
  <c r="G71" i="6"/>
  <c r="I71" i="6"/>
  <c r="K71" i="6"/>
  <c r="M71" i="6"/>
  <c r="O71" i="6"/>
  <c r="Q71" i="6"/>
  <c r="S71" i="6"/>
  <c r="U71" i="6"/>
  <c r="W71" i="6"/>
  <c r="Y71" i="6"/>
  <c r="AA71" i="6"/>
  <c r="AC71" i="6"/>
  <c r="AE71" i="6"/>
  <c r="AG71" i="6"/>
  <c r="AI71" i="6"/>
  <c r="AK71" i="6"/>
  <c r="AM71" i="6"/>
  <c r="AO71" i="6"/>
  <c r="AQ71" i="6"/>
  <c r="E72" i="6"/>
  <c r="G72" i="6"/>
  <c r="I72" i="6"/>
  <c r="K72" i="6"/>
  <c r="M72" i="6"/>
  <c r="O72" i="6"/>
  <c r="Q72" i="6"/>
  <c r="S72" i="6"/>
  <c r="U72" i="6"/>
  <c r="W72" i="6"/>
  <c r="Y72" i="6"/>
  <c r="AA72" i="6"/>
  <c r="AC72" i="6"/>
  <c r="AE72" i="6"/>
  <c r="AG72" i="6"/>
  <c r="AI72" i="6"/>
  <c r="AK72" i="6"/>
  <c r="AM72" i="6"/>
  <c r="AO72" i="6"/>
  <c r="AQ72" i="6"/>
  <c r="E73" i="6"/>
  <c r="G73" i="6"/>
  <c r="I73" i="6"/>
  <c r="K73" i="6"/>
  <c r="M73" i="6"/>
  <c r="O73" i="6"/>
  <c r="Q73" i="6"/>
  <c r="S73" i="6"/>
  <c r="U73" i="6"/>
  <c r="W73" i="6"/>
  <c r="Y73" i="6"/>
  <c r="AA73" i="6"/>
  <c r="AC73" i="6"/>
  <c r="AE73" i="6"/>
  <c r="AG73" i="6"/>
  <c r="AI73" i="6"/>
  <c r="AK73" i="6"/>
  <c r="AM73" i="6"/>
  <c r="AO73" i="6"/>
  <c r="AQ73" i="6"/>
  <c r="E74" i="6"/>
  <c r="G74" i="6"/>
  <c r="I74" i="6"/>
  <c r="K74" i="6"/>
  <c r="M74" i="6"/>
  <c r="O74" i="6"/>
  <c r="Q74" i="6"/>
  <c r="S74" i="6"/>
  <c r="U74" i="6"/>
  <c r="W74" i="6"/>
  <c r="Y74" i="6"/>
  <c r="AA74" i="6"/>
  <c r="AC74" i="6"/>
  <c r="AE74" i="6"/>
  <c r="AG74" i="6"/>
  <c r="AI74" i="6"/>
  <c r="AK74" i="6"/>
  <c r="AM74" i="6"/>
  <c r="AO74" i="6"/>
  <c r="AQ74" i="6"/>
  <c r="E75" i="6"/>
  <c r="G75" i="6"/>
  <c r="I75" i="6"/>
  <c r="K75" i="6"/>
  <c r="M75" i="6"/>
  <c r="O75" i="6"/>
  <c r="Q75" i="6"/>
  <c r="S75" i="6"/>
  <c r="U75" i="6"/>
  <c r="W75" i="6"/>
  <c r="Y75" i="6"/>
  <c r="AA75" i="6"/>
  <c r="AC75" i="6"/>
  <c r="AE75" i="6"/>
  <c r="AG75" i="6"/>
  <c r="AI75" i="6"/>
  <c r="AK75" i="6"/>
  <c r="AM75" i="6"/>
  <c r="AO75" i="6"/>
  <c r="AQ75" i="6"/>
  <c r="E76" i="6"/>
  <c r="G76" i="6"/>
  <c r="I76" i="6"/>
  <c r="K76" i="6"/>
  <c r="M76" i="6"/>
  <c r="O76" i="6"/>
  <c r="Q76" i="6"/>
  <c r="S76" i="6"/>
  <c r="U76" i="6"/>
  <c r="W76" i="6"/>
  <c r="Y76" i="6"/>
  <c r="AA76" i="6"/>
  <c r="AC76" i="6"/>
  <c r="AE76" i="6"/>
  <c r="AG76" i="6"/>
  <c r="AI76" i="6"/>
  <c r="AK76" i="6"/>
  <c r="AM76" i="6"/>
  <c r="AO76" i="6"/>
  <c r="AQ76" i="6"/>
  <c r="E77" i="6"/>
  <c r="G77" i="6"/>
  <c r="I77" i="6"/>
  <c r="K77" i="6"/>
  <c r="M77" i="6"/>
  <c r="O77" i="6"/>
  <c r="Q77" i="6"/>
  <c r="S77" i="6"/>
  <c r="U77" i="6"/>
  <c r="W77" i="6"/>
  <c r="Y77" i="6"/>
  <c r="AA77" i="6"/>
  <c r="AC77" i="6"/>
  <c r="AE77" i="6"/>
  <c r="AG77" i="6"/>
  <c r="AI77" i="6"/>
  <c r="AK77" i="6"/>
  <c r="AM77" i="6"/>
  <c r="AO77" i="6"/>
  <c r="AQ77" i="6"/>
  <c r="E78" i="6"/>
  <c r="G78" i="6"/>
  <c r="I78" i="6"/>
  <c r="K78" i="6"/>
  <c r="M78" i="6"/>
  <c r="O78" i="6"/>
  <c r="Q78" i="6"/>
  <c r="S78" i="6"/>
  <c r="U78" i="6"/>
  <c r="W78" i="6"/>
  <c r="Y78" i="6"/>
  <c r="AA78" i="6"/>
  <c r="AC78" i="6"/>
  <c r="AE78" i="6"/>
  <c r="AG78" i="6"/>
  <c r="AI78" i="6"/>
  <c r="AK78" i="6"/>
  <c r="AM78" i="6"/>
  <c r="AO78" i="6"/>
  <c r="AQ78" i="6"/>
  <c r="E79" i="6"/>
  <c r="G79" i="6"/>
  <c r="I79" i="6"/>
  <c r="K79" i="6"/>
  <c r="M79" i="6"/>
  <c r="O79" i="6"/>
  <c r="Q79" i="6"/>
  <c r="S79" i="6"/>
  <c r="U79" i="6"/>
  <c r="W79" i="6"/>
  <c r="Y79" i="6"/>
  <c r="AA79" i="6"/>
  <c r="AC79" i="6"/>
  <c r="AE79" i="6"/>
  <c r="AG79" i="6"/>
  <c r="AI79" i="6"/>
  <c r="AK79" i="6"/>
  <c r="AM79" i="6"/>
  <c r="AO79" i="6"/>
  <c r="AQ79" i="6"/>
  <c r="E80" i="6"/>
  <c r="G80" i="6"/>
  <c r="I80" i="6"/>
  <c r="K80" i="6"/>
  <c r="M80" i="6"/>
  <c r="O80" i="6"/>
  <c r="Q80" i="6"/>
  <c r="S80" i="6"/>
  <c r="U80" i="6"/>
  <c r="W80" i="6"/>
  <c r="Y80" i="6"/>
  <c r="AA80" i="6"/>
  <c r="AC80" i="6"/>
  <c r="AE80" i="6"/>
  <c r="AG80" i="6"/>
  <c r="AI80" i="6"/>
  <c r="AK80" i="6"/>
  <c r="AM80" i="6"/>
  <c r="AO80" i="6"/>
  <c r="AQ80" i="6"/>
  <c r="E81" i="6"/>
  <c r="G81" i="6"/>
  <c r="I81" i="6"/>
  <c r="K81" i="6"/>
  <c r="M81" i="6"/>
  <c r="O81" i="6"/>
  <c r="Q81" i="6"/>
  <c r="S81" i="6"/>
  <c r="U81" i="6"/>
  <c r="W81" i="6"/>
  <c r="Y81" i="6"/>
  <c r="AA81" i="6"/>
  <c r="AC81" i="6"/>
  <c r="AE81" i="6"/>
  <c r="AG81" i="6"/>
  <c r="AI81" i="6"/>
  <c r="AK81" i="6"/>
  <c r="AM81" i="6"/>
  <c r="AO81" i="6"/>
  <c r="AQ81" i="6"/>
  <c r="E82" i="6"/>
  <c r="G82" i="6"/>
  <c r="I82" i="6"/>
  <c r="K82" i="6"/>
  <c r="M82" i="6"/>
  <c r="O82" i="6"/>
  <c r="Q82" i="6"/>
  <c r="S82" i="6"/>
  <c r="U82" i="6"/>
  <c r="W82" i="6"/>
  <c r="Y82" i="6"/>
  <c r="AA82" i="6"/>
  <c r="AC82" i="6"/>
  <c r="AE82" i="6"/>
  <c r="AG82" i="6"/>
  <c r="AI82" i="6"/>
  <c r="AK82" i="6"/>
  <c r="AM82" i="6"/>
  <c r="AO82" i="6"/>
  <c r="AQ82" i="6"/>
  <c r="E83" i="6"/>
  <c r="G83" i="6"/>
  <c r="I83" i="6"/>
  <c r="K83" i="6"/>
  <c r="M83" i="6"/>
  <c r="O83" i="6"/>
  <c r="Q83" i="6"/>
  <c r="S83" i="6"/>
  <c r="U83" i="6"/>
  <c r="W83" i="6"/>
  <c r="Y83" i="6"/>
  <c r="AA83" i="6"/>
  <c r="AC83" i="6"/>
  <c r="AE83" i="6"/>
  <c r="AG83" i="6"/>
  <c r="AI83" i="6"/>
  <c r="AK83" i="6"/>
  <c r="AM83" i="6"/>
  <c r="AO83" i="6"/>
  <c r="AQ83" i="6"/>
  <c r="E84" i="6"/>
  <c r="G84" i="6"/>
  <c r="I84" i="6"/>
  <c r="K84" i="6"/>
  <c r="M84" i="6"/>
  <c r="O84" i="6"/>
  <c r="Q84" i="6"/>
  <c r="S84" i="6"/>
  <c r="U84" i="6"/>
  <c r="W84" i="6"/>
  <c r="Y84" i="6"/>
  <c r="AA84" i="6"/>
  <c r="AC84" i="6"/>
  <c r="AE84" i="6"/>
  <c r="AG84" i="6"/>
  <c r="AI84" i="6"/>
  <c r="AK84" i="6"/>
  <c r="AM84" i="6"/>
  <c r="AO84" i="6"/>
  <c r="AQ84" i="6"/>
  <c r="E85" i="6"/>
  <c r="G85" i="6"/>
  <c r="I85" i="6"/>
  <c r="K85" i="6"/>
  <c r="M85" i="6"/>
  <c r="O85" i="6"/>
  <c r="Q85" i="6"/>
  <c r="S85" i="6"/>
  <c r="U85" i="6"/>
  <c r="W85" i="6"/>
  <c r="Y85" i="6"/>
  <c r="AA85" i="6"/>
  <c r="AC85" i="6"/>
  <c r="AE85" i="6"/>
  <c r="AG85" i="6"/>
  <c r="AI85" i="6"/>
  <c r="AK85" i="6"/>
  <c r="AM85" i="6"/>
  <c r="AO85" i="6"/>
  <c r="AQ85" i="6"/>
  <c r="E86" i="6"/>
  <c r="G86" i="6"/>
  <c r="I86" i="6"/>
  <c r="K86" i="6"/>
  <c r="M86" i="6"/>
  <c r="O86" i="6"/>
  <c r="Q86" i="6"/>
  <c r="S86" i="6"/>
  <c r="U86" i="6"/>
  <c r="W86" i="6"/>
  <c r="Y86" i="6"/>
  <c r="AA86" i="6"/>
  <c r="AC86" i="6"/>
  <c r="AE86" i="6"/>
  <c r="AG86" i="6"/>
  <c r="AI86" i="6"/>
  <c r="AK86" i="6"/>
  <c r="AM86" i="6"/>
  <c r="AO86" i="6"/>
  <c r="AQ86" i="6"/>
  <c r="E87" i="6"/>
  <c r="G87" i="6"/>
  <c r="I87" i="6"/>
  <c r="K87" i="6"/>
  <c r="M87" i="6"/>
  <c r="O87" i="6"/>
  <c r="Q87" i="6"/>
  <c r="S87" i="6"/>
  <c r="U87" i="6"/>
  <c r="W87" i="6"/>
  <c r="Y87" i="6"/>
  <c r="AA87" i="6"/>
  <c r="AC87" i="6"/>
  <c r="AE87" i="6"/>
  <c r="AG87" i="6"/>
  <c r="AI87" i="6"/>
  <c r="AK87" i="6"/>
  <c r="AM87" i="6"/>
  <c r="AO87" i="6"/>
  <c r="AQ87" i="6"/>
  <c r="E88" i="6"/>
  <c r="G88" i="6"/>
  <c r="I88" i="6"/>
  <c r="K88" i="6"/>
  <c r="M88" i="6"/>
  <c r="O88" i="6"/>
  <c r="Q88" i="6"/>
  <c r="S88" i="6"/>
  <c r="U88" i="6"/>
  <c r="W88" i="6"/>
  <c r="Y88" i="6"/>
  <c r="AA88" i="6"/>
  <c r="AC88" i="6"/>
  <c r="AE88" i="6"/>
  <c r="AG88" i="6"/>
  <c r="AI88" i="6"/>
  <c r="AK88" i="6"/>
  <c r="AM88" i="6"/>
  <c r="AO88" i="6"/>
  <c r="AQ88" i="6"/>
  <c r="E89" i="6"/>
  <c r="G89" i="6"/>
  <c r="I89" i="6"/>
  <c r="K89" i="6"/>
  <c r="M89" i="6"/>
  <c r="O89" i="6"/>
  <c r="Q89" i="6"/>
  <c r="S89" i="6"/>
  <c r="U89" i="6"/>
  <c r="W89" i="6"/>
  <c r="Y89" i="6"/>
  <c r="AA89" i="6"/>
  <c r="AC89" i="6"/>
  <c r="AE89" i="6"/>
  <c r="AG89" i="6"/>
  <c r="AI89" i="6"/>
  <c r="AK89" i="6"/>
  <c r="AM89" i="6"/>
  <c r="AO89" i="6"/>
  <c r="AQ89" i="6"/>
  <c r="E90" i="6"/>
  <c r="G90" i="6"/>
  <c r="I90" i="6"/>
  <c r="K90" i="6"/>
  <c r="M90" i="6"/>
  <c r="O90" i="6"/>
  <c r="Q90" i="6"/>
  <c r="S90" i="6"/>
  <c r="U90" i="6"/>
  <c r="W90" i="6"/>
  <c r="Y90" i="6"/>
  <c r="AA90" i="6"/>
  <c r="AC90" i="6"/>
  <c r="AE90" i="6"/>
  <c r="AG90" i="6"/>
  <c r="AI90" i="6"/>
  <c r="AK90" i="6"/>
  <c r="AM90" i="6"/>
  <c r="AO90" i="6"/>
  <c r="AQ90" i="6"/>
  <c r="E91" i="6"/>
  <c r="G91" i="6"/>
  <c r="I91" i="6"/>
  <c r="K91" i="6"/>
  <c r="M91" i="6"/>
  <c r="O91" i="6"/>
  <c r="Q91" i="6"/>
  <c r="S91" i="6"/>
  <c r="U91" i="6"/>
  <c r="W91" i="6"/>
  <c r="Y91" i="6"/>
  <c r="AA91" i="6"/>
  <c r="AC91" i="6"/>
  <c r="AE91" i="6"/>
  <c r="AG91" i="6"/>
  <c r="AI91" i="6"/>
  <c r="AK91" i="6"/>
  <c r="AM91" i="6"/>
  <c r="AO91" i="6"/>
  <c r="AQ91" i="6"/>
  <c r="E92" i="6"/>
  <c r="G92" i="6"/>
  <c r="I92" i="6"/>
  <c r="K92" i="6"/>
  <c r="M92" i="6"/>
  <c r="O92" i="6"/>
  <c r="Q92" i="6"/>
  <c r="S92" i="6"/>
  <c r="U92" i="6"/>
  <c r="W92" i="6"/>
  <c r="Y92" i="6"/>
  <c r="AA92" i="6"/>
  <c r="AC92" i="6"/>
  <c r="AE92" i="6"/>
  <c r="AG92" i="6"/>
  <c r="AI92" i="6"/>
  <c r="AK92" i="6"/>
  <c r="AM92" i="6"/>
  <c r="AO92" i="6"/>
  <c r="AQ92" i="6"/>
  <c r="E93" i="6"/>
  <c r="G93" i="6"/>
  <c r="I93" i="6"/>
  <c r="K93" i="6"/>
  <c r="M93" i="6"/>
  <c r="O93" i="6"/>
  <c r="Q93" i="6"/>
  <c r="S93" i="6"/>
  <c r="U93" i="6"/>
  <c r="W93" i="6"/>
  <c r="Y93" i="6"/>
  <c r="AA93" i="6"/>
  <c r="AC93" i="6"/>
  <c r="AE93" i="6"/>
  <c r="AG93" i="6"/>
  <c r="AI93" i="6"/>
  <c r="AK93" i="6"/>
  <c r="AM93" i="6"/>
  <c r="AO93" i="6"/>
  <c r="AQ93" i="6"/>
  <c r="E94" i="6"/>
  <c r="G94" i="6"/>
  <c r="I94" i="6"/>
  <c r="K94" i="6"/>
  <c r="M94" i="6"/>
  <c r="O94" i="6"/>
  <c r="Q94" i="6"/>
  <c r="S94" i="6"/>
  <c r="U94" i="6"/>
  <c r="W94" i="6"/>
  <c r="Y94" i="6"/>
  <c r="AA94" i="6"/>
  <c r="AC94" i="6"/>
  <c r="AE94" i="6"/>
  <c r="AG94" i="6"/>
  <c r="AI94" i="6"/>
  <c r="AK94" i="6"/>
  <c r="AM94" i="6"/>
  <c r="AO94" i="6"/>
  <c r="AQ94" i="6"/>
  <c r="E95" i="6"/>
  <c r="G95" i="6"/>
  <c r="I95" i="6"/>
  <c r="K95" i="6"/>
  <c r="M95" i="6"/>
  <c r="O95" i="6"/>
  <c r="Q95" i="6"/>
  <c r="S95" i="6"/>
  <c r="U95" i="6"/>
  <c r="W95" i="6"/>
  <c r="Y95" i="6"/>
  <c r="AA95" i="6"/>
  <c r="AC95" i="6"/>
  <c r="AE95" i="6"/>
  <c r="AG95" i="6"/>
  <c r="AI95" i="6"/>
  <c r="AK95" i="6"/>
  <c r="AM95" i="6"/>
  <c r="AO95" i="6"/>
  <c r="AQ95" i="6"/>
  <c r="E96" i="6"/>
  <c r="G96" i="6"/>
  <c r="I96" i="6"/>
  <c r="K96" i="6"/>
  <c r="M96" i="6"/>
  <c r="O96" i="6"/>
  <c r="Q96" i="6"/>
  <c r="S96" i="6"/>
  <c r="U96" i="6"/>
  <c r="W96" i="6"/>
  <c r="Y96" i="6"/>
  <c r="AA96" i="6"/>
  <c r="AC96" i="6"/>
  <c r="AE96" i="6"/>
  <c r="AG96" i="6"/>
  <c r="AI96" i="6"/>
  <c r="AK96" i="6"/>
  <c r="AM96" i="6"/>
  <c r="AO96" i="6"/>
  <c r="AQ96" i="6"/>
  <c r="E97" i="6"/>
  <c r="G97" i="6"/>
  <c r="I97" i="6"/>
  <c r="K97" i="6"/>
  <c r="M97" i="6"/>
  <c r="O97" i="6"/>
  <c r="Q97" i="6"/>
  <c r="S97" i="6"/>
  <c r="U97" i="6"/>
  <c r="W97" i="6"/>
  <c r="Y97" i="6"/>
  <c r="AA97" i="6"/>
  <c r="AC97" i="6"/>
  <c r="AE97" i="6"/>
  <c r="AG97" i="6"/>
  <c r="AI97" i="6"/>
  <c r="AK97" i="6"/>
  <c r="AM97" i="6"/>
  <c r="AO97" i="6"/>
  <c r="AQ97" i="6"/>
  <c r="E98" i="6"/>
  <c r="G98" i="6"/>
  <c r="I98" i="6"/>
  <c r="K98" i="6"/>
  <c r="M98" i="6"/>
  <c r="O98" i="6"/>
  <c r="Q98" i="6"/>
  <c r="S98" i="6"/>
  <c r="U98" i="6"/>
  <c r="W98" i="6"/>
  <c r="Y98" i="6"/>
  <c r="AA98" i="6"/>
  <c r="AC98" i="6"/>
  <c r="AE98" i="6"/>
  <c r="AG98" i="6"/>
  <c r="AI98" i="6"/>
  <c r="AK98" i="6"/>
  <c r="AM98" i="6"/>
  <c r="AO98" i="6"/>
  <c r="AQ98" i="6"/>
  <c r="E99" i="6"/>
  <c r="G99" i="6"/>
  <c r="I99" i="6"/>
  <c r="K99" i="6"/>
  <c r="M99" i="6"/>
  <c r="O99" i="6"/>
  <c r="Q99" i="6"/>
  <c r="S99" i="6"/>
  <c r="U99" i="6"/>
  <c r="W99" i="6"/>
  <c r="Y99" i="6"/>
  <c r="AA99" i="6"/>
  <c r="AC99" i="6"/>
  <c r="AE99" i="6"/>
  <c r="AG99" i="6"/>
  <c r="AI99" i="6"/>
  <c r="AK99" i="6"/>
  <c r="AM99" i="6"/>
  <c r="AO99" i="6"/>
  <c r="AQ99" i="6"/>
  <c r="E100" i="6"/>
  <c r="G100" i="6"/>
  <c r="I100" i="6"/>
  <c r="K100" i="6"/>
  <c r="M100" i="6"/>
  <c r="O100" i="6"/>
  <c r="Q100" i="6"/>
  <c r="S100" i="6"/>
  <c r="U100" i="6"/>
  <c r="W100" i="6"/>
  <c r="Y100" i="6"/>
  <c r="AA100" i="6"/>
  <c r="AC100" i="6"/>
  <c r="AE100" i="6"/>
  <c r="AG100" i="6"/>
  <c r="AI100" i="6"/>
  <c r="AK100" i="6"/>
  <c r="AM100" i="6"/>
  <c r="AO100" i="6"/>
  <c r="AQ100" i="6"/>
  <c r="E101" i="6"/>
  <c r="G101" i="6"/>
  <c r="I101" i="6"/>
  <c r="K101" i="6"/>
  <c r="M101" i="6"/>
  <c r="O101" i="6"/>
  <c r="Q101" i="6"/>
  <c r="S101" i="6"/>
  <c r="U101" i="6"/>
  <c r="W101" i="6"/>
  <c r="Y101" i="6"/>
  <c r="AA101" i="6"/>
  <c r="AC101" i="6"/>
  <c r="AE101" i="6"/>
  <c r="AG101" i="6"/>
  <c r="AI101" i="6"/>
  <c r="AK101" i="6"/>
  <c r="AM101" i="6"/>
  <c r="AO101" i="6"/>
  <c r="AQ101" i="6"/>
  <c r="E102" i="6"/>
  <c r="G102" i="6"/>
  <c r="I102" i="6"/>
  <c r="K102" i="6"/>
  <c r="M102" i="6"/>
  <c r="O102" i="6"/>
  <c r="Q102" i="6"/>
  <c r="S102" i="6"/>
  <c r="U102" i="6"/>
  <c r="W102" i="6"/>
  <c r="Y102" i="6"/>
  <c r="AA102" i="6"/>
  <c r="AC102" i="6"/>
  <c r="AE102" i="6"/>
  <c r="AG102" i="6"/>
  <c r="AI102" i="6"/>
  <c r="AK102" i="6"/>
  <c r="AM102" i="6"/>
  <c r="AO102" i="6"/>
  <c r="AQ102" i="6"/>
  <c r="E103" i="6"/>
  <c r="G103" i="6"/>
  <c r="I103" i="6"/>
  <c r="K103" i="6"/>
  <c r="M103" i="6"/>
  <c r="O103" i="6"/>
  <c r="Q103" i="6"/>
  <c r="S103" i="6"/>
  <c r="U103" i="6"/>
  <c r="W103" i="6"/>
  <c r="Y103" i="6"/>
  <c r="AA103" i="6"/>
  <c r="AC103" i="6"/>
  <c r="AE103" i="6"/>
  <c r="AG103" i="6"/>
  <c r="AI103" i="6"/>
  <c r="AK103" i="6"/>
  <c r="AM103" i="6"/>
  <c r="AO103" i="6"/>
  <c r="AQ103" i="6"/>
  <c r="E104" i="6"/>
  <c r="G104" i="6"/>
  <c r="I104" i="6"/>
  <c r="K104" i="6"/>
  <c r="M104" i="6"/>
  <c r="O104" i="6"/>
  <c r="Q104" i="6"/>
  <c r="S104" i="6"/>
  <c r="U104" i="6"/>
  <c r="W104" i="6"/>
  <c r="Y104" i="6"/>
  <c r="AA104" i="6"/>
  <c r="AC104" i="6"/>
  <c r="AE104" i="6"/>
  <c r="AG104" i="6"/>
  <c r="AI104" i="6"/>
  <c r="AK104" i="6"/>
  <c r="AM104" i="6"/>
  <c r="AO104" i="6"/>
  <c r="AQ104" i="6"/>
  <c r="E105" i="6"/>
  <c r="G105" i="6"/>
  <c r="I105" i="6"/>
  <c r="K105" i="6"/>
  <c r="M105" i="6"/>
  <c r="O105" i="6"/>
  <c r="Q105" i="6"/>
  <c r="S105" i="6"/>
  <c r="U105" i="6"/>
  <c r="W105" i="6"/>
  <c r="Y105" i="6"/>
  <c r="AA105" i="6"/>
  <c r="AC105" i="6"/>
  <c r="AE105" i="6"/>
  <c r="AG105" i="6"/>
  <c r="AI105" i="6"/>
  <c r="AK105" i="6"/>
  <c r="AM105" i="6"/>
  <c r="AO105" i="6"/>
  <c r="AQ105" i="6"/>
  <c r="E106" i="6"/>
  <c r="G106" i="6"/>
  <c r="I106" i="6"/>
  <c r="K106" i="6"/>
  <c r="M106" i="6"/>
  <c r="O106" i="6"/>
  <c r="Q106" i="6"/>
  <c r="S106" i="6"/>
  <c r="U106" i="6"/>
  <c r="W106" i="6"/>
  <c r="Y106" i="6"/>
  <c r="AA106" i="6"/>
  <c r="AC106" i="6"/>
  <c r="AE106" i="6"/>
  <c r="AG106" i="6"/>
  <c r="AI106" i="6"/>
  <c r="AK106" i="6"/>
  <c r="AM106" i="6"/>
  <c r="AO106" i="6"/>
  <c r="AQ106" i="6"/>
  <c r="E107" i="6"/>
  <c r="G107" i="6"/>
  <c r="I107" i="6"/>
  <c r="K107" i="6"/>
  <c r="M107" i="6"/>
  <c r="O107" i="6"/>
  <c r="Q107" i="6"/>
  <c r="S107" i="6"/>
  <c r="U107" i="6"/>
  <c r="W107" i="6"/>
  <c r="Y107" i="6"/>
  <c r="AA107" i="6"/>
  <c r="AC107" i="6"/>
  <c r="AE107" i="6"/>
  <c r="AG107" i="6"/>
  <c r="AI107" i="6"/>
  <c r="AK107" i="6"/>
  <c r="AM107" i="6"/>
  <c r="AO107" i="6"/>
  <c r="AQ107" i="6"/>
  <c r="E108" i="6"/>
  <c r="G108" i="6"/>
  <c r="I108" i="6"/>
  <c r="K108" i="6"/>
  <c r="M108" i="6"/>
  <c r="O108" i="6"/>
  <c r="Q108" i="6"/>
  <c r="S108" i="6"/>
  <c r="U108" i="6"/>
  <c r="W108" i="6"/>
  <c r="Y108" i="6"/>
  <c r="AA108" i="6"/>
  <c r="AC108" i="6"/>
  <c r="AE108" i="6"/>
  <c r="AG108" i="6"/>
  <c r="AI108" i="6"/>
  <c r="AK108" i="6"/>
  <c r="AM108" i="6"/>
  <c r="AO108" i="6"/>
  <c r="AQ108" i="6"/>
  <c r="E109" i="6"/>
  <c r="G109" i="6"/>
  <c r="I109" i="6"/>
  <c r="K109" i="6"/>
  <c r="M109" i="6"/>
  <c r="O109" i="6"/>
  <c r="Q109" i="6"/>
  <c r="S109" i="6"/>
  <c r="U109" i="6"/>
  <c r="W109" i="6"/>
  <c r="Y109" i="6"/>
  <c r="AA109" i="6"/>
  <c r="AC109" i="6"/>
  <c r="AE109" i="6"/>
  <c r="AG109" i="6"/>
  <c r="AI109" i="6"/>
  <c r="AK109" i="6"/>
  <c r="AM109" i="6"/>
  <c r="AO109" i="6"/>
  <c r="AQ109" i="6"/>
  <c r="E110" i="6"/>
  <c r="G110" i="6"/>
  <c r="I110" i="6"/>
  <c r="K110" i="6"/>
  <c r="M110" i="6"/>
  <c r="O110" i="6"/>
  <c r="Q110" i="6"/>
  <c r="S110" i="6"/>
  <c r="U110" i="6"/>
  <c r="W110" i="6"/>
  <c r="Y110" i="6"/>
  <c r="AA110" i="6"/>
  <c r="AC110" i="6"/>
  <c r="AE110" i="6"/>
  <c r="AG110" i="6"/>
  <c r="AI110" i="6"/>
  <c r="AK110" i="6"/>
  <c r="AM110" i="6"/>
  <c r="AO110" i="6"/>
  <c r="AQ110" i="6"/>
  <c r="E111" i="6"/>
  <c r="G111" i="6"/>
  <c r="I111" i="6"/>
  <c r="K111" i="6"/>
  <c r="M111" i="6"/>
  <c r="O111" i="6"/>
  <c r="Q111" i="6"/>
  <c r="S111" i="6"/>
  <c r="U111" i="6"/>
  <c r="W111" i="6"/>
  <c r="Y111" i="6"/>
  <c r="AA111" i="6"/>
  <c r="AC111" i="6"/>
  <c r="AE111" i="6"/>
  <c r="AG111" i="6"/>
  <c r="AI111" i="6"/>
  <c r="AK111" i="6"/>
  <c r="AM111" i="6"/>
  <c r="AO111" i="6"/>
  <c r="AQ111" i="6"/>
  <c r="B112" i="6"/>
  <c r="K112" i="6" s="1"/>
  <c r="I112" i="6"/>
  <c r="S112" i="6"/>
  <c r="Y112" i="6"/>
  <c r="AI112" i="6"/>
  <c r="AO112" i="6"/>
  <c r="E113" i="6"/>
  <c r="AR113" i="6"/>
  <c r="E114" i="6"/>
  <c r="AR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167" i="6"/>
  <c r="E168" i="6"/>
  <c r="E169" i="6"/>
  <c r="E170" i="6"/>
  <c r="E171" i="6"/>
  <c r="E172" i="6"/>
  <c r="E173" i="6"/>
  <c r="E174" i="6"/>
  <c r="E175" i="6"/>
  <c r="E176" i="6"/>
  <c r="E177" i="6"/>
  <c r="E178" i="6"/>
  <c r="E179" i="6"/>
  <c r="E180" i="6"/>
  <c r="E181" i="6"/>
  <c r="E182" i="6"/>
  <c r="E183" i="6"/>
  <c r="E184" i="6"/>
  <c r="E185" i="6"/>
  <c r="E186" i="6"/>
  <c r="E187" i="6"/>
  <c r="E188" i="6"/>
  <c r="E189" i="6"/>
  <c r="E190" i="6"/>
  <c r="E191" i="6"/>
  <c r="E192" i="6"/>
  <c r="E193" i="6"/>
  <c r="E194" i="6"/>
  <c r="E195" i="6"/>
  <c r="E196" i="6"/>
  <c r="E197" i="6"/>
  <c r="E198" i="6"/>
  <c r="E199" i="6"/>
  <c r="E200" i="6"/>
  <c r="E201" i="6"/>
  <c r="E202" i="6"/>
  <c r="E203" i="6"/>
  <c r="E204" i="6"/>
  <c r="E205" i="6"/>
  <c r="E206" i="6"/>
  <c r="E207" i="6"/>
  <c r="E208" i="6"/>
  <c r="E209" i="6"/>
  <c r="E210" i="6"/>
  <c r="E211" i="6"/>
  <c r="E212" i="6"/>
  <c r="E213" i="6"/>
  <c r="E214" i="6"/>
  <c r="E215" i="6"/>
  <c r="E216" i="6"/>
  <c r="E217" i="6"/>
  <c r="E218" i="6"/>
  <c r="E219" i="6"/>
  <c r="E220" i="6"/>
  <c r="E221" i="6"/>
  <c r="E222" i="6"/>
  <c r="E223" i="6"/>
  <c r="E224" i="6"/>
  <c r="E225" i="6"/>
  <c r="E226" i="6"/>
  <c r="E227" i="6"/>
  <c r="E228" i="6"/>
  <c r="E229" i="6"/>
  <c r="E230" i="6"/>
  <c r="E231" i="6"/>
  <c r="E232" i="6"/>
  <c r="E233" i="6"/>
  <c r="E234" i="6"/>
  <c r="E235" i="6"/>
  <c r="E236" i="6"/>
  <c r="E237" i="6"/>
  <c r="E238" i="6"/>
  <c r="E239" i="6"/>
  <c r="E240" i="6"/>
  <c r="E241" i="6"/>
  <c r="E242" i="6"/>
  <c r="E243" i="6"/>
  <c r="E244" i="6"/>
  <c r="E245" i="6"/>
  <c r="E246" i="6"/>
  <c r="E247" i="6"/>
  <c r="E248" i="6"/>
  <c r="E249" i="6"/>
  <c r="E250" i="6"/>
  <c r="E251" i="6"/>
  <c r="E252" i="6"/>
  <c r="E253" i="6"/>
  <c r="E254" i="6"/>
  <c r="E255" i="6"/>
  <c r="E256" i="6"/>
  <c r="E257" i="6"/>
  <c r="E258" i="6"/>
  <c r="E259" i="6"/>
  <c r="E260" i="6"/>
  <c r="E261" i="6"/>
  <c r="E262" i="6"/>
  <c r="E263" i="6"/>
  <c r="E264" i="6"/>
  <c r="E265" i="6"/>
  <c r="E266" i="6"/>
  <c r="E267" i="6"/>
  <c r="E268" i="6"/>
  <c r="E269" i="6"/>
  <c r="E270" i="6"/>
  <c r="E271" i="6"/>
  <c r="E272" i="6"/>
  <c r="E273" i="6"/>
  <c r="E274" i="6"/>
  <c r="E275" i="6"/>
  <c r="E276" i="6"/>
  <c r="E277" i="6"/>
  <c r="E278" i="6"/>
  <c r="E279" i="6"/>
  <c r="E280" i="6"/>
  <c r="E281" i="6"/>
  <c r="E282" i="6"/>
  <c r="E283" i="6"/>
  <c r="E284" i="6"/>
  <c r="E285" i="6"/>
  <c r="E286" i="6"/>
  <c r="E287" i="6"/>
  <c r="E288" i="6"/>
  <c r="E289" i="6"/>
  <c r="E290" i="6"/>
  <c r="E291" i="6"/>
  <c r="E292" i="6"/>
  <c r="E293" i="6"/>
  <c r="E294" i="6"/>
  <c r="E295" i="6"/>
  <c r="E296" i="6"/>
  <c r="E297" i="6"/>
  <c r="E298" i="6"/>
  <c r="E299" i="6"/>
  <c r="E300" i="6"/>
  <c r="G6" i="4"/>
  <c r="G7" i="4"/>
  <c r="O8" i="4"/>
  <c r="O10" i="4"/>
  <c r="O11" i="4"/>
  <c r="G12" i="4"/>
  <c r="O12" i="4"/>
  <c r="G13" i="4"/>
  <c r="O13" i="4"/>
  <c r="G15" i="4"/>
  <c r="H15" i="4"/>
  <c r="H17" i="4"/>
  <c r="C36" i="2"/>
  <c r="H8" i="4"/>
  <c r="I4" i="9" s="1"/>
  <c r="J4" i="9" s="1"/>
  <c r="H6" i="4"/>
  <c r="I5" i="9" s="1"/>
  <c r="J5" i="9" s="1"/>
  <c r="J7" i="4" l="1"/>
  <c r="I6" i="9"/>
  <c r="J6" i="9" s="1"/>
  <c r="J8" i="4"/>
  <c r="O14" i="4"/>
  <c r="O15" i="4" s="1"/>
  <c r="J4" i="4" s="1"/>
  <c r="AM1" i="6"/>
  <c r="M2" i="6"/>
  <c r="S1" i="6"/>
  <c r="S2" i="6" s="1"/>
  <c r="AM112" i="6"/>
  <c r="AM6" i="6" s="1"/>
  <c r="W112" i="6"/>
  <c r="W1" i="6" s="1"/>
  <c r="G112" i="6"/>
  <c r="G1" i="6" s="1"/>
  <c r="AO2" i="6"/>
  <c r="Y2" i="6"/>
  <c r="I2" i="6"/>
  <c r="AI5" i="6"/>
  <c r="AI1" i="6"/>
  <c r="AK112" i="6"/>
  <c r="U112" i="6"/>
  <c r="E112" i="6"/>
  <c r="E1" i="6" s="1"/>
  <c r="AM4" i="6"/>
  <c r="O1" i="6"/>
  <c r="O3" i="6" s="1"/>
  <c r="M3" i="6"/>
  <c r="M1" i="6"/>
  <c r="AG112" i="6"/>
  <c r="Q112" i="6"/>
  <c r="AI6" i="6"/>
  <c r="AI4" i="6"/>
  <c r="AQ1" i="6"/>
  <c r="AQ2" i="6" s="1"/>
  <c r="AA1" i="6"/>
  <c r="K1" i="6"/>
  <c r="K2" i="6" s="1"/>
  <c r="AE112" i="6"/>
  <c r="O112" i="6"/>
  <c r="AO3" i="6"/>
  <c r="Y3" i="6"/>
  <c r="I3" i="6"/>
  <c r="AC112" i="6"/>
  <c r="M112" i="6"/>
  <c r="M4" i="6" s="1"/>
  <c r="AQ112" i="6"/>
  <c r="AA112" i="6"/>
  <c r="M6" i="6"/>
  <c r="H94" i="4"/>
  <c r="J6" i="4"/>
  <c r="Y5" i="6" l="1"/>
  <c r="I4" i="6"/>
  <c r="AO4" i="6"/>
  <c r="S3" i="6"/>
  <c r="S5" i="6" s="1"/>
  <c r="Y6" i="6"/>
  <c r="O2" i="6"/>
  <c r="O4" i="6" s="1"/>
  <c r="I6" i="6"/>
  <c r="I5" i="6"/>
  <c r="Y4" i="6"/>
  <c r="W3" i="6"/>
  <c r="W2" i="6"/>
  <c r="G3" i="6"/>
  <c r="G2" i="6"/>
  <c r="E3" i="6"/>
  <c r="E2" i="6"/>
  <c r="K3" i="6"/>
  <c r="K4" i="6" s="1"/>
  <c r="M5" i="6"/>
  <c r="AO6" i="6"/>
  <c r="AM5" i="6"/>
  <c r="AA3" i="6"/>
  <c r="U1" i="6"/>
  <c r="U3" i="6" s="1"/>
  <c r="AO5" i="6"/>
  <c r="AC1" i="6"/>
  <c r="AC3" i="6" s="1"/>
  <c r="AE1" i="6"/>
  <c r="AE3" i="6" s="1"/>
  <c r="AQ3" i="6"/>
  <c r="AQ6" i="6" s="1"/>
  <c r="AM2" i="6"/>
  <c r="Q1" i="6"/>
  <c r="AK1" i="6"/>
  <c r="AK2" i="6" s="1"/>
  <c r="AG1" i="6"/>
  <c r="AG3" i="6" s="1"/>
  <c r="AM3" i="6"/>
  <c r="AA2" i="6"/>
  <c r="J9" i="4"/>
  <c r="J11" i="4" s="1"/>
  <c r="S6" i="6" l="1"/>
  <c r="O5" i="6"/>
  <c r="O6" i="6"/>
  <c r="AG2" i="6"/>
  <c r="AG4" i="6" s="1"/>
  <c r="S4" i="6"/>
  <c r="AE2" i="6"/>
  <c r="AE5" i="6" s="1"/>
  <c r="K5" i="6"/>
  <c r="K6" i="6"/>
  <c r="U2" i="6"/>
  <c r="U6" i="6" s="1"/>
  <c r="W6" i="6"/>
  <c r="W4" i="6"/>
  <c r="W5" i="6"/>
  <c r="AQ5" i="6"/>
  <c r="AA5" i="6"/>
  <c r="Q2" i="6"/>
  <c r="Q3" i="6"/>
  <c r="AQ4" i="6"/>
  <c r="AA6" i="6"/>
  <c r="AK3" i="6"/>
  <c r="AK4" i="6" s="1"/>
  <c r="AC2" i="6"/>
  <c r="E4" i="6"/>
  <c r="E5" i="6"/>
  <c r="E6" i="6"/>
  <c r="G4" i="6"/>
  <c r="G6" i="6"/>
  <c r="G5" i="6"/>
  <c r="AA4" i="6"/>
  <c r="AG5" i="6" l="1"/>
  <c r="AG6" i="6"/>
  <c r="AE6" i="6"/>
  <c r="AE4" i="6"/>
  <c r="U4" i="6"/>
  <c r="U5" i="6"/>
  <c r="AC5" i="6"/>
  <c r="AC4" i="6"/>
  <c r="AC6" i="6"/>
  <c r="AK6" i="6"/>
  <c r="Q4" i="6"/>
  <c r="Q6" i="6"/>
  <c r="Q5" i="6"/>
  <c r="AK5" i="6"/>
  <c r="J12" i="4" l="1"/>
  <c r="J13" i="4"/>
  <c r="J14" i="4" l="1"/>
  <c r="J15" i="4" s="1"/>
  <c r="J16" i="4" s="1"/>
  <c r="J17" i="4" s="1"/>
  <c r="J18" i="4" s="1"/>
  <c r="J25" i="4" l="1"/>
  <c r="C5" i="15" s="1"/>
  <c r="E5" i="15" s="1"/>
  <c r="J29" i="4"/>
  <c r="J31" i="4"/>
  <c r="C11" i="15" s="1"/>
  <c r="E11" i="15" s="1"/>
  <c r="J32" i="4"/>
  <c r="C12" i="15" s="1"/>
  <c r="E12" i="15" s="1"/>
  <c r="J30" i="4"/>
  <c r="J26" i="4"/>
  <c r="C6" i="15" s="1"/>
  <c r="E6" i="15" s="1"/>
  <c r="J28" i="4"/>
  <c r="C8" i="15" s="1"/>
  <c r="E8" i="15" s="1"/>
  <c r="J20" i="4"/>
  <c r="J27" i="4"/>
  <c r="C7" i="15" s="1"/>
  <c r="E7" i="15" s="1"/>
  <c r="J61" i="4" l="1"/>
  <c r="C15" i="15"/>
  <c r="E15" i="15" s="1"/>
  <c r="J64" i="4"/>
  <c r="C10" i="15"/>
  <c r="E10" i="15" s="1"/>
  <c r="J63" i="4"/>
  <c r="C9" i="15"/>
  <c r="E9" i="15" s="1"/>
  <c r="C4" i="9"/>
  <c r="D4" i="9" s="1"/>
  <c r="E4" i="9" s="1"/>
  <c r="J21" i="4"/>
  <c r="C9" i="9"/>
  <c r="D9" i="9" s="1"/>
  <c r="E9" i="9" s="1"/>
  <c r="C10" i="9"/>
  <c r="D10" i="9" s="1"/>
  <c r="E10" i="9" s="1"/>
  <c r="C7" i="9"/>
  <c r="D7" i="9" s="1"/>
  <c r="E7" i="9" s="1"/>
  <c r="C5" i="9"/>
  <c r="D5" i="9" s="1"/>
  <c r="E5" i="9" s="1"/>
  <c r="C11" i="9"/>
  <c r="D11" i="9" s="1"/>
  <c r="E11" i="9" s="1"/>
  <c r="C6" i="9"/>
  <c r="D6" i="9" s="1"/>
  <c r="E6" i="9" s="1"/>
  <c r="C8" i="9"/>
  <c r="D8" i="9" s="1"/>
  <c r="E8" i="9" s="1"/>
  <c r="J62" i="4" l="1"/>
  <c r="C16" i="15"/>
  <c r="E16" i="15" s="1"/>
  <c r="L21" i="15"/>
  <c r="L20" i="15"/>
  <c r="L19" i="15"/>
  <c r="K21" i="15"/>
  <c r="K20" i="15"/>
  <c r="K19" i="15"/>
  <c r="N18" i="15"/>
  <c r="L18" i="15"/>
  <c r="K18" i="15"/>
  <c r="N21" i="15" l="1"/>
  <c r="N22" i="15"/>
  <c r="N19" i="15"/>
  <c r="N20" i="15"/>
  <c r="M18" i="15"/>
  <c r="M21" i="15" s="1"/>
  <c r="M19" i="15" l="1"/>
  <c r="M20"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B44" authorId="0" shapeId="0" xr:uid="{D34D596D-487B-497A-B5D7-5DF3B4018717}">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tc={CDE66A31-BE85-45EF-8EE8-8A30DCFD5400}</author>
    <author>tc={B34FA453-AF5E-4B72-96C6-682DAA4501BF}</author>
    <author>tc={18255EF9-EA4A-4014-A1C6-01F0205E8D8A}</author>
    <author>tc={5E5A1118-4689-4CBA-A525-1236E670D9A7}</author>
  </authors>
  <commentList>
    <comment ref="B11" authorId="0" shapeId="0" xr:uid="{CDE66A31-BE85-45EF-8EE8-8A30DCFD5400}">
      <text>
        <t xml:space="preserve">[Threaded comment]
Your version of Excel allows you to read this threaded comment; however, any edits to it will get removed if the file is opened in a newer version of Excel. Learn more: https://go.microsoft.com/fwlink/?linkid=870924
Comment:
    FY22 was $12974 UFR for 2022 calcs to $8,526, so added CAF instead
Reply:
    FY24 UFR =11,695
</t>
      </text>
    </comment>
    <comment ref="C11" authorId="1" shapeId="0" xr:uid="{B34FA453-AF5E-4B72-96C6-682DAA4501BF}">
      <text>
        <t xml:space="preserve">[Threaded comment]
Your version of Excel allows you to read this threaded comment; however, any edits to it will get removed if the file is opened in a newer version of Excel. Learn more: https://go.microsoft.com/fwlink/?linkid=870924
Comment:
    FY22 was $12974 UFR for 2022 calcs to $8,526, so added CAF instead
</t>
      </text>
    </comment>
    <comment ref="B12" authorId="2" shapeId="0" xr:uid="{18255EF9-EA4A-4014-A1C6-01F0205E8D8A}">
      <text>
        <t xml:space="preserve">[Threaded comment]
Your version of Excel allows you to read this threaded comment; however, any edits to it will get removed if the file is opened in a newer version of Excel. Learn more: https://go.microsoft.com/fwlink/?linkid=870924
Comment:
    FY22 was $9,147 FY22 from UFR calcs to $5,405, so CAF'd instead
Reply:
    FY24 UFR Oth Exp =$14,826
</t>
      </text>
    </comment>
    <comment ref="C12" authorId="3" shapeId="0" xr:uid="{5E5A1118-4689-4CBA-A525-1236E670D9A7}">
      <text>
        <t xml:space="preserve">[Threaded comment]
Your version of Excel allows you to read this threaded comment; however, any edits to it will get removed if the file is opened in a newer version of Excel. Learn more: https://go.microsoft.com/fwlink/?linkid=870924
Comment:
    FY22 was $9,147 FY22 from UFR calcs to $5,405, so CAF'd instead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tc={F62858E9-C858-40BD-9579-A82B91D40590}</author>
    <author>tc={12A9AC7A-7EDE-4663-A8DF-C769CF9D20F4}</author>
  </authors>
  <commentList>
    <comment ref="I9" authorId="0" shapeId="0" xr:uid="{F62858E9-C858-40BD-9579-A82B91D40590}">
      <text>
        <t xml:space="preserve">[Threaded comment]
Your version of Excel allows you to read this threaded comment; however, any edits to it will get removed if the file is opened in a newer version of Excel. Learn more: https://go.microsoft.com/fwlink/?linkid=870924
Comment:
    FY22 was $12974 UFR for 2022 calcs to $8,526, so added CAF instead
</t>
      </text>
    </comment>
    <comment ref="I10" authorId="1" shapeId="0" xr:uid="{12A9AC7A-7EDE-4663-A8DF-C769CF9D20F4}">
      <text>
        <t xml:space="preserve">[Threaded comment]
Your version of Excel allows you to read this threaded comment; however, any edits to it will get removed if the file is opened in a newer version of Excel. Learn more: https://go.microsoft.com/fwlink/?linkid=870924
Comment:
    FY22 was $9,147 FY22 from UFR calcs to $5,405, so CAF'd instead
</t>
      </text>
    </comment>
  </commentList>
</comments>
</file>

<file path=xl/sharedStrings.xml><?xml version="1.0" encoding="utf-8"?>
<sst xmlns="http://schemas.openxmlformats.org/spreadsheetml/2006/main" count="1611" uniqueCount="516">
  <si>
    <t>Source:</t>
  </si>
  <si>
    <t>BLS / OES</t>
  </si>
  <si>
    <t>Position</t>
  </si>
  <si>
    <t>53 Percentile</t>
  </si>
  <si>
    <t>Common model titles (not all inclusive)</t>
  </si>
  <si>
    <t>Minimum Education and/or certification/Training/Experience</t>
  </si>
  <si>
    <t>BLS Occupational Code(s)</t>
  </si>
  <si>
    <t>Direct Care (hourly)</t>
  </si>
  <si>
    <t>Direct Care, Direct Care Blend, Non Specialized DC, Peer mentor, Family Specialist/ Partner</t>
  </si>
  <si>
    <t>High School diploma / GED / State Training</t>
  </si>
  <si>
    <t>Direct Care  (annual)</t>
  </si>
  <si>
    <t>Direct Care III (hourly)</t>
  </si>
  <si>
    <t>Direct Care Supervisor, Direct Care Bachelors</t>
  </si>
  <si>
    <t>Bachelors Level or 5+ years related experience</t>
  </si>
  <si>
    <t>21-1094, 21-1015, 21-1018, 21-1023, 39-1022</t>
  </si>
  <si>
    <t>Direct Care III (annual)</t>
  </si>
  <si>
    <t>Developmental Specialist,  Triage Specialist, Medical Assistant</t>
  </si>
  <si>
    <t>Certified Nursing Assistant  (hourly)</t>
  </si>
  <si>
    <t>Completed a state-approved education program and must pass their state’s competency exam. </t>
  </si>
  <si>
    <t>31-1131</t>
  </si>
  <si>
    <t>Certified Nursing Assistant  (annual)</t>
  </si>
  <si>
    <t xml:space="preserve">Case / Social Worker (hourly) </t>
  </si>
  <si>
    <t>BA level social worker, LSW, BSW</t>
  </si>
  <si>
    <t>Bachelors Level or 8+ years related experience</t>
  </si>
  <si>
    <t>21-1021, 21-1099</t>
  </si>
  <si>
    <t>Case / Social Worker (annual)</t>
  </si>
  <si>
    <t>LDAC1</t>
  </si>
  <si>
    <t>Case Manager / Social Worker / Clinical w/o independent License (hourly)</t>
  </si>
  <si>
    <t>LDAC2,  LMSW, LCSW</t>
  </si>
  <si>
    <t>Masters Level</t>
  </si>
  <si>
    <t>21-1021, 21-1019, 21-1022, 21-1029</t>
  </si>
  <si>
    <t>Case Manager / Social Worker / Clinical w/o independent License</t>
  </si>
  <si>
    <t>Clinical without Independent Licensure</t>
  </si>
  <si>
    <t>LPN (hourly)</t>
  </si>
  <si>
    <t>Complete a state approved nurse education program for licensed practical or licensed vocation nurse</t>
  </si>
  <si>
    <t>29-2061</t>
  </si>
  <si>
    <t>LPN (annual)</t>
  </si>
  <si>
    <t>Assistant Manager</t>
  </si>
  <si>
    <t>Clinical w/ Independent licensure (hourly)</t>
  </si>
  <si>
    <t>LPHA, LICSW, LMHC, LBHA, BCBA</t>
  </si>
  <si>
    <t xml:space="preserve">Masters with Licensure in Related Discipline </t>
  </si>
  <si>
    <t>19-3033, 21-1021, 21-1022, 19-3034</t>
  </si>
  <si>
    <t>Clinical w/ Independent licensure (annual)</t>
  </si>
  <si>
    <t>Dietician / Nutritionist (hourly)</t>
  </si>
  <si>
    <t xml:space="preserve">Bachelors Level </t>
  </si>
  <si>
    <t>29-1031</t>
  </si>
  <si>
    <t>Dietician / Nutritionist (annual)</t>
  </si>
  <si>
    <t>Program Management (hourly)</t>
  </si>
  <si>
    <t xml:space="preserve">Program manager, Program management, </t>
  </si>
  <si>
    <t>BA Level w/ 3+ years related work experience</t>
  </si>
  <si>
    <t>11-9151</t>
  </si>
  <si>
    <t>Program Management (annual)</t>
  </si>
  <si>
    <t>Program director</t>
  </si>
  <si>
    <t>Occupational Therapist (hourly) *</t>
  </si>
  <si>
    <t>Occupational Therapists</t>
  </si>
  <si>
    <t>Occupational Therapist (annual) *</t>
  </si>
  <si>
    <t>Physical Therapist (hourly)</t>
  </si>
  <si>
    <t>Physical Therapists</t>
  </si>
  <si>
    <t>29-1129, 31-2021, 29-1123  (20%/20%/60%)</t>
  </si>
  <si>
    <t>Physical Therapist (annual)</t>
  </si>
  <si>
    <t>Clinical Manager / Psychologists (hourly)</t>
  </si>
  <si>
    <t>Clinical Manager, Clinical Director</t>
  </si>
  <si>
    <t>Masters with Licensure in Related Discipline and supervising/managerial related experience</t>
  </si>
  <si>
    <t>19-3033, 19-3034</t>
  </si>
  <si>
    <t>Clinical Manager /  Psychologists  (annual)</t>
  </si>
  <si>
    <t>Speech Language Pathologists (hourly) *</t>
  </si>
  <si>
    <t>Speech Language Pathologists (annual) *</t>
  </si>
  <si>
    <t>Registerd Nurse (BA) (hourly)</t>
  </si>
  <si>
    <t>Minimum of an associates degree in nursing, a diploma from an approved nursing program, or a Bachelors of Science in Nursing</t>
  </si>
  <si>
    <t>29-1141</t>
  </si>
  <si>
    <t>Registered Nurse (BA) (annual)</t>
  </si>
  <si>
    <t>Registerd Nurse (MA / APRN) (hourly)</t>
  </si>
  <si>
    <t>Minimum of a Masters of Science in one of the APRN roles. Must be licensed</t>
  </si>
  <si>
    <t>29-1171</t>
  </si>
  <si>
    <t>Registered Nurse (MA / APRN) (annual)</t>
  </si>
  <si>
    <t xml:space="preserve">Tax and Fringe =  </t>
  </si>
  <si>
    <t xml:space="preserve">Terminal leave, and  retirement.  Does include Paid Family Medical Leave tax.
Includes and additional 2% to be used at providers descretion for retirement and/or other benefits
</t>
  </si>
  <si>
    <t>Admin Allocation</t>
  </si>
  <si>
    <t>C.257 Benchmark</t>
  </si>
  <si>
    <t>Misc. BLS benchmarks</t>
  </si>
  <si>
    <t>Psychiatrist *</t>
  </si>
  <si>
    <t>Medical Director</t>
  </si>
  <si>
    <t>Physician Assistants</t>
  </si>
  <si>
    <t>Food Service I</t>
  </si>
  <si>
    <t>Benchmarked to Direct Care</t>
  </si>
  <si>
    <t>Food Service II</t>
  </si>
  <si>
    <t>Average of benchmarks Direct Care and Direct Care III</t>
  </si>
  <si>
    <t>Food Service III</t>
  </si>
  <si>
    <t>Benchmarked to Direct Care III</t>
  </si>
  <si>
    <t>Maintenence I</t>
  </si>
  <si>
    <t>Maintenence II</t>
  </si>
  <si>
    <t>Maintenence III</t>
  </si>
  <si>
    <t>Important Notes</t>
  </si>
  <si>
    <t>*</t>
  </si>
  <si>
    <t>Figures with a single asterisk utilize the May 2021 BLS / OEWS information at 53rd percentile because the exact same information for May 2022 indicates a decrease at the 53rd percentile</t>
  </si>
  <si>
    <t>**</t>
  </si>
  <si>
    <t>Figures with a double asterisk will use a $20 per hr benchmark because the exact same information for May 2022 indicates a decrease at the 53rd percentile from the prior rate of $19 per hour.  This salary will remain constant until such time that the BLS / OEWS data exceeds this benchmark</t>
  </si>
  <si>
    <t>Massachusetts Economic Indicators</t>
  </si>
  <si>
    <t>Prepared by Michael Lynch, 781-301-9129</t>
  </si>
  <si>
    <t>FY24</t>
  </si>
  <si>
    <t>FY25</t>
  </si>
  <si>
    <t>FY26</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</si>
  <si>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</si>
  <si>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</si>
  <si>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</si>
  <si>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</si>
  <si>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</si>
  <si>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</si>
  <si>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</si>
  <si>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</si>
  <si>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</si>
  <si>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</si>
  <si>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</si>
  <si>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</si>
  <si>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</si>
  <si>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</si>
  <si>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</si>
  <si>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</si>
  <si>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</si>
  <si>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</si>
  <si>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</si>
  <si>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</si>
  <si>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</si>
  <si>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</si>
  <si>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</si>
  <si>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</si>
  <si>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</si>
  <si>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</si>
  <si>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</si>
  <si>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</si>
  <si>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</si>
  <si>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</si>
  <si>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</si>
  <si>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</si>
  <si>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</si>
  <si>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</si>
  <si>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</si>
  <si>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</si>
  <si>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</si>
  <si>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</si>
  <si>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</si>
  <si>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</si>
  <si>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</si>
  <si>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</si>
  <si>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</si>
  <si>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</si>
  <si>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</si>
  <si>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</si>
  <si>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</si>
  <si>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</si>
  <si>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</si>
  <si>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</si>
  <si>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</si>
  <si>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</si>
  <si>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</si>
  <si>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</si>
  <si>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</si>
  <si>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</si>
  <si>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</si>
  <si>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</si>
  <si>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</si>
  <si>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</si>
  <si>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</si>
  <si>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</si>
  <si>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</si>
  <si>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</si>
  <si>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</si>
  <si>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</si>
  <si>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</si>
  <si>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</si>
  <si>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</si>
  <si>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</si>
  <si>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</si>
  <si>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</si>
  <si>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</si>
  <si>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</si>
  <si>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</si>
  <si>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</si>
  <si>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</si>
  <si>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</si>
  <si>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</si>
  <si>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</si>
  <si>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</si>
  <si>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</si>
  <si>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</si>
  <si>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</si>
  <si>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</si>
  <si>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</si>
  <si>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</si>
  <si>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</si>
  <si>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</si>
  <si>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2026Q1</t>
  </si>
  <si>
    <t>2026Q2</t>
  </si>
  <si>
    <t>2026Q3</t>
  </si>
  <si>
    <t>2026Q4</t>
  </si>
  <si>
    <t>2027Q1</t>
  </si>
  <si>
    <t>2027Q2</t>
  </si>
  <si>
    <t>2027Q3</t>
  </si>
  <si>
    <t>2027Q4</t>
  </si>
  <si>
    <t>2028Q1</t>
  </si>
  <si>
    <t>2028Q2</t>
  </si>
  <si>
    <t>2028Q3</t>
  </si>
  <si>
    <t>2028Q4</t>
  </si>
  <si>
    <t>CPI--BASELINE SCENARIO (1982-84=1)</t>
  </si>
  <si>
    <t>CPIBASEMA</t>
  </si>
  <si>
    <t>CPI--OPTIMISTIC SCENARIO (1982-84=1)</t>
  </si>
  <si>
    <t>CPIOPTMA</t>
  </si>
  <si>
    <t>CPI--PESSIMISTIC SCENARIO (1982-84=1)</t>
  </si>
  <si>
    <t>CPIPESSMA</t>
  </si>
  <si>
    <t xml:space="preserve">Base period: </t>
  </si>
  <si>
    <t>Average</t>
  </si>
  <si>
    <t xml:space="preserve">Prospective rate period: </t>
  </si>
  <si>
    <t>CAF:</t>
  </si>
  <si>
    <t>Rate-to-rate CAF</t>
  </si>
  <si>
    <t>FY24Q4</t>
  </si>
  <si>
    <t>90 day retention Level B</t>
  </si>
  <si>
    <t>90 day retention Level A</t>
  </si>
  <si>
    <t>90- Day Retention</t>
  </si>
  <si>
    <t>30- Day Retention</t>
  </si>
  <si>
    <t xml:space="preserve"> Cert Completion  Level B</t>
  </si>
  <si>
    <t xml:space="preserve"> Job Dev/Training Level A</t>
  </si>
  <si>
    <t>CAF</t>
  </si>
  <si>
    <t xml:space="preserve"> Intake/Eval/Assess Level B</t>
  </si>
  <si>
    <t>MA EOHHS C.257 Benchmark</t>
  </si>
  <si>
    <t xml:space="preserve"> Intake/Eval/Assess Level A</t>
  </si>
  <si>
    <t>Other Program Expenses per FTE</t>
  </si>
  <si>
    <t>Occupancy per FTE</t>
  </si>
  <si>
    <t xml:space="preserve">T &amp; F </t>
  </si>
  <si>
    <t>Benchmark Expenses</t>
  </si>
  <si>
    <t>Current</t>
  </si>
  <si>
    <t>Hourly Rates:</t>
  </si>
  <si>
    <t>Direct Care Staff - Init Emp Sup Level A</t>
  </si>
  <si>
    <t>TOTAL PROGRAM EXPENSE PER FTE</t>
  </si>
  <si>
    <t>Direct Care Staff - Job Dev/Pl Level B</t>
  </si>
  <si>
    <t>Total</t>
  </si>
  <si>
    <t>Direct Care Staff - Job Dev/Pl Level A</t>
  </si>
  <si>
    <t>TOTAL PRODUCTIVE HOURS PER FTE</t>
  </si>
  <si>
    <t>Direct Care Staff - Job Ed Level B</t>
  </si>
  <si>
    <t>Total Non-Productive Hours</t>
  </si>
  <si>
    <t>Total Excl. M &amp; G</t>
  </si>
  <si>
    <t>Direct Care Staff - Job Ed Level A</t>
  </si>
  <si>
    <t>Training</t>
  </si>
  <si>
    <t>Direct Care Staff - Intake/Eval/Assess Level B</t>
  </si>
  <si>
    <t>Holidays</t>
  </si>
  <si>
    <t>Direct Care Staff - Intake/Eval/Assess Level A</t>
  </si>
  <si>
    <t>Sick/Personal</t>
  </si>
  <si>
    <t>Total Compensation</t>
  </si>
  <si>
    <t>FTE Value</t>
  </si>
  <si>
    <t>Components</t>
  </si>
  <si>
    <t>Vacation</t>
  </si>
  <si>
    <t>Direct Care Staff - Level 2 Hourly</t>
  </si>
  <si>
    <t>Weeks</t>
  </si>
  <si>
    <t>Non Productive</t>
  </si>
  <si>
    <t>Tax &amp; Fringe</t>
  </si>
  <si>
    <t>Direct Care Staff - Level 1 Hourly</t>
  </si>
  <si>
    <t>Total Annual Hours</t>
  </si>
  <si>
    <t>Management</t>
  </si>
  <si>
    <t>Hourly</t>
  </si>
  <si>
    <t>Hrs. per week</t>
  </si>
  <si>
    <t>Productivity Factor</t>
  </si>
  <si>
    <t>Benchmark FTEs</t>
  </si>
  <si>
    <t>Direct Care</t>
  </si>
  <si>
    <t>Expense</t>
  </si>
  <si>
    <t>FTE</t>
  </si>
  <si>
    <t>Salary</t>
  </si>
  <si>
    <t>Direct Care III</t>
  </si>
  <si>
    <t>Total Units:</t>
  </si>
  <si>
    <t>Per Hour</t>
  </si>
  <si>
    <t>Service Unit:</t>
  </si>
  <si>
    <t>Source</t>
  </si>
  <si>
    <t>Postion</t>
  </si>
  <si>
    <t>CIES MODEL BUDGET - Hourly</t>
  </si>
  <si>
    <t>CIES Master Data Look-up Table</t>
  </si>
  <si>
    <t>DTA</t>
  </si>
  <si>
    <t>WORK, Inc</t>
  </si>
  <si>
    <t>Work Opportunity Center, Inc.</t>
  </si>
  <si>
    <t>Work Opportunities Unlimited Contracts, Inc.</t>
  </si>
  <si>
    <t>Way Finders, Inc.</t>
  </si>
  <si>
    <t>Vinfen Corporation</t>
  </si>
  <si>
    <t>Viability, Inc.</t>
  </si>
  <si>
    <t>Valley Collaborative</t>
  </si>
  <si>
    <t>Triangle, Inc.</t>
  </si>
  <si>
    <t>Toward Independent Living and Learning, Inc.</t>
  </si>
  <si>
    <t>The Nemasket Group, Inc.</t>
  </si>
  <si>
    <t>The Edinburg Center, Inc.</t>
  </si>
  <si>
    <t>The Carroll Center for the Blind, Inc.</t>
  </si>
  <si>
    <t>TEMPUS UNLIMITED, INC.</t>
  </si>
  <si>
    <t>South Worcester County Rehabilitation Center, Inc.</t>
  </si>
  <si>
    <t>ServiceNet, Inc.</t>
  </si>
  <si>
    <t>Road to Responsibility, Inc</t>
  </si>
  <si>
    <t>Riverside Industries, Inc.</t>
  </si>
  <si>
    <t>Preparatory Rehabilitiation for Individual Development and Employment, Inc.</t>
  </si>
  <si>
    <t>People Incorporated</t>
  </si>
  <si>
    <t>Opportunity Works, Inc.</t>
  </si>
  <si>
    <t>Northeast Arc, Inc.</t>
  </si>
  <si>
    <t>Morgan Memorial Goodwill Industries, Inc.</t>
  </si>
  <si>
    <t>Minute Man Arc for Human Services, Inc.</t>
  </si>
  <si>
    <t>Martha's Vineyard Community Services, Inc.</t>
  </si>
  <si>
    <t>Lifeworks, Inc.</t>
  </si>
  <si>
    <t>Latham Centers, Inc.</t>
  </si>
  <si>
    <t>Jewish Vocational Service, Inc.</t>
  </si>
  <si>
    <t>International Institute of New England</t>
  </si>
  <si>
    <t>Genesis Club House, Inc.</t>
  </si>
  <si>
    <t>Fidelity House, Inc.</t>
  </si>
  <si>
    <t>Fellowship Health Resources, Inc.</t>
  </si>
  <si>
    <t>Easter Seals Massachusetts, Inc.</t>
  </si>
  <si>
    <t>Cooperative Production, Inc.</t>
  </si>
  <si>
    <t>Community Support Associates, Inc.</t>
  </si>
  <si>
    <t>Community Servings, Inc.</t>
  </si>
  <si>
    <t>Community Options, Inc.</t>
  </si>
  <si>
    <t>Community Counseling of Bristol County, Inc.</t>
  </si>
  <si>
    <t>Community Connections, Inc.</t>
  </si>
  <si>
    <t>Center for Human Development</t>
  </si>
  <si>
    <t>Catholic Charitable Bureau of the Archdiocese of Boston, Inc.</t>
  </si>
  <si>
    <t>Capeabilities, INc.</t>
  </si>
  <si>
    <t>Berkshire County Arc, Inc.</t>
  </si>
  <si>
    <t>Beaverbrook STEP, Inc.</t>
  </si>
  <si>
    <t>Attleboro Enterprises, Inc.</t>
  </si>
  <si>
    <t>American Training, Inc.</t>
  </si>
  <si>
    <t>Alternatives Unlimited</t>
  </si>
  <si>
    <t>Advocates, Inc.</t>
  </si>
  <si>
    <t>Sum of Actual</t>
  </si>
  <si>
    <t>Sum of FTE</t>
  </si>
  <si>
    <t>OrganizationName</t>
  </si>
  <si>
    <t>Total Direct Administrative Expense</t>
  </si>
  <si>
    <t>Total Other Program Expense</t>
  </si>
  <si>
    <t>Other Expense</t>
  </si>
  <si>
    <t>Non Charitable Expenses</t>
  </si>
  <si>
    <t>Program Supplies &amp; Materials 215</t>
  </si>
  <si>
    <t>Other Commercial Prod. &amp; Svs. 214</t>
  </si>
  <si>
    <t>Direct Client Wages 214</t>
  </si>
  <si>
    <t>Provision Material Goods/Svs./Benefits 212</t>
  </si>
  <si>
    <t>Client Personal Allowances 211</t>
  </si>
  <si>
    <t>Incidental Medical /Medicine/Pharmacy 209</t>
  </si>
  <si>
    <t>Vehicle Depreciation 208</t>
  </si>
  <si>
    <t>Vehicle Expenses 208</t>
  </si>
  <si>
    <t>Client Transportation 208</t>
  </si>
  <si>
    <t>Meals 207</t>
  </si>
  <si>
    <t>Staff Mileage / Travel 205</t>
  </si>
  <si>
    <t>Staff Training 204</t>
  </si>
  <si>
    <t>Subcontracted Direct Care 206</t>
  </si>
  <si>
    <t>Clients and Caregivers Reimb./Stipends 203</t>
  </si>
  <si>
    <t>Temporary Help 202</t>
  </si>
  <si>
    <t>Direct Care Consultant 201</t>
  </si>
  <si>
    <t>Total Occupancy</t>
  </si>
  <si>
    <t>51E</t>
  </si>
  <si>
    <t>36E</t>
  </si>
  <si>
    <t>35E</t>
  </si>
  <si>
    <t>34E</t>
  </si>
  <si>
    <t>33E</t>
  </si>
  <si>
    <t>32E</t>
  </si>
  <si>
    <t>31E</t>
  </si>
  <si>
    <t>30E</t>
  </si>
  <si>
    <t>29E</t>
  </si>
  <si>
    <t>28E</t>
  </si>
  <si>
    <t>27E</t>
  </si>
  <si>
    <t>26E</t>
  </si>
  <si>
    <t>25E</t>
  </si>
  <si>
    <t>24E</t>
  </si>
  <si>
    <t>23E</t>
  </si>
  <si>
    <t>22E</t>
  </si>
  <si>
    <t>21E</t>
  </si>
  <si>
    <t>20E</t>
  </si>
  <si>
    <t>19E</t>
  </si>
  <si>
    <t>18E</t>
  </si>
  <si>
    <t>17E</t>
  </si>
  <si>
    <t>average incl. zeroes</t>
  </si>
  <si>
    <t>weighted average</t>
  </si>
  <si>
    <t>average</t>
  </si>
  <si>
    <t>ceiling</t>
  </si>
  <si>
    <r>
      <t xml:space="preserve">Outliers, average, and weighted average are calculated from </t>
    </r>
    <r>
      <rPr>
        <i/>
        <sz val="11"/>
        <color indexed="10"/>
        <rFont val="Calibri"/>
        <family val="2"/>
      </rPr>
      <t>only those reporting expense in this category</t>
    </r>
    <r>
      <rPr>
        <sz val="11"/>
        <color indexed="10"/>
        <rFont val="Calibri"/>
        <family val="2"/>
      </rPr>
      <t xml:space="preserve">. No zero values are incorporated in these calculations. </t>
    </r>
  </si>
  <si>
    <t>floor</t>
  </si>
  <si>
    <t>average pre-exclusions</t>
  </si>
  <si>
    <t>S&amp;P Global Market Intelligence, Fall 2023 Forecast</t>
  </si>
  <si>
    <t>jan-march</t>
  </si>
  <si>
    <t>april -june</t>
  </si>
  <si>
    <t>july-sep</t>
  </si>
  <si>
    <t>oct-dec</t>
  </si>
  <si>
    <t>FY27</t>
  </si>
  <si>
    <t>2029Q1</t>
  </si>
  <si>
    <t>2029Q2</t>
  </si>
  <si>
    <t>2029Q3</t>
  </si>
  <si>
    <t>2029Q4</t>
  </si>
  <si>
    <t>Assumption for Rate Reviews that are to be promulgated July 1, 2024</t>
  </si>
  <si>
    <t>July 1, 2022 - June 30, 2024</t>
  </si>
  <si>
    <r>
      <t xml:space="preserve">Outliers, average, and weighted average are calculated from </t>
    </r>
    <r>
      <rPr>
        <i/>
        <sz val="11"/>
        <color rgb="FFFF0000"/>
        <rFont val="Calibri"/>
        <family val="2"/>
        <scheme val="minor"/>
      </rPr>
      <t>only those reporting expense in this category</t>
    </r>
    <r>
      <rPr>
        <sz val="11"/>
        <color rgb="FFFF0000"/>
        <rFont val="Calibri"/>
        <family val="2"/>
        <scheme val="minor"/>
      </rPr>
      <t xml:space="preserve">. No zero values are incorporated in these calculations. </t>
    </r>
  </si>
  <si>
    <t>Berkshire Family And Individual Resources</t>
  </si>
  <si>
    <t>Community Workshops, Inc. d/b/a Community Work Services</t>
  </si>
  <si>
    <t>Eliot Community Human Services, Inc.</t>
  </si>
  <si>
    <t>Living Independently Forever, Inc.</t>
  </si>
  <si>
    <t>The Arc of Opportunity in North Central Massachusetts, Inc.</t>
  </si>
  <si>
    <t>101 CMR 423:  In Home Supports</t>
  </si>
  <si>
    <t xml:space="preserve">Model </t>
  </si>
  <si>
    <t>Current Rate</t>
  </si>
  <si>
    <t>Variance</t>
  </si>
  <si>
    <t>% change</t>
  </si>
  <si>
    <t xml:space="preserve">Current Model </t>
  </si>
  <si>
    <t>Proposed Model</t>
  </si>
  <si>
    <t>% of Change</t>
  </si>
  <si>
    <t>BLS Benchmark M2022 53rd percentile</t>
  </si>
  <si>
    <t>Taxes &amp; Fringe</t>
  </si>
  <si>
    <t>MA EOHHS C. 257 Benchmark</t>
  </si>
  <si>
    <t>FY20 UFR Wtg Avg Data</t>
  </si>
  <si>
    <t>Occupancy (Office Space)</t>
  </si>
  <si>
    <t>Admin. Allocation</t>
  </si>
  <si>
    <t>Proposed rate</t>
  </si>
  <si>
    <t>Below the Line</t>
  </si>
  <si>
    <t xml:space="preserve">Benchmarked to FY24 Commonwealth (office of the Comptroller) T&amp;F rate, less </t>
  </si>
  <si>
    <t xml:space="preserve">Benchmarked to FY24 Commonwealth (office of the Comptroller) </t>
  </si>
  <si>
    <t>FY20 UFR Wtg Avg Data + CAF (FY22 UFR was less )</t>
  </si>
  <si>
    <t xml:space="preserve">EOHHS/ Department Recommendation </t>
  </si>
  <si>
    <t>CAF Rate</t>
  </si>
  <si>
    <t>30- Day Retention (Initiation)</t>
  </si>
  <si>
    <r>
      <rPr>
        <b/>
        <sz val="12"/>
        <color rgb="FFFF0000"/>
        <rFont val="Calibri"/>
        <family val="2"/>
        <scheme val="minor"/>
      </rPr>
      <t>*PLEASE SEE NOTE BELOW</t>
    </r>
    <r>
      <rPr>
        <sz val="12"/>
        <color theme="1"/>
        <rFont val="Calibri"/>
        <family val="2"/>
        <scheme val="minor"/>
      </rPr>
      <t xml:space="preserve">
29-1129, 31-2011, 29-1122 (25%/25%/50%)</t>
    </r>
  </si>
  <si>
    <r>
      <rPr>
        <b/>
        <sz val="12"/>
        <color rgb="FFFF0000"/>
        <rFont val="Calibri"/>
        <family val="2"/>
        <scheme val="minor"/>
      </rPr>
      <t>*PLEASE SEE NOTE BELOW</t>
    </r>
    <r>
      <rPr>
        <sz val="12"/>
        <color theme="1"/>
        <rFont val="Calibri"/>
        <family val="2"/>
        <scheme val="minor"/>
      </rPr>
      <t xml:space="preserve">
29-1129, 29-1127</t>
    </r>
  </si>
  <si>
    <r>
      <t xml:space="preserve">Clerical, Support &amp; Direct Care Relief Staff are benched to Direct Care </t>
    </r>
    <r>
      <rPr>
        <b/>
        <i/>
        <sz val="12"/>
        <color theme="1"/>
        <rFont val="Calibri"/>
        <family val="2"/>
        <scheme val="minor"/>
      </rPr>
      <t>**</t>
    </r>
  </si>
  <si>
    <t>M2024 BLS  (29-1223 Psychiatrists) State Mean</t>
  </si>
  <si>
    <t>M2024 BLS  (29-1222 Physicians, Pathologists) State Mean</t>
  </si>
  <si>
    <t>M2024 BLS  Occ Code 29-1171</t>
  </si>
  <si>
    <t>M2024 BLS  Occ Code 49-9099</t>
  </si>
  <si>
    <t>M2024 BLS  Occ Code 49-0000 and 49-9071 (average)</t>
  </si>
  <si>
    <t xml:space="preserve">
21-1093, 31-1120, 31-2022, 31-9099</t>
  </si>
  <si>
    <t>Incompass Human Services</t>
  </si>
  <si>
    <t>Life-Skills, Inc</t>
  </si>
  <si>
    <t>Riverside Community Care Inc.</t>
  </si>
  <si>
    <t>Training Resources of America, Inc.</t>
  </si>
  <si>
    <t>Wellspring House Inc.</t>
  </si>
  <si>
    <t>UFR Data from 2024 UFR</t>
  </si>
  <si>
    <t>FY24 UFR Data  weighted Avg per FTE</t>
  </si>
  <si>
    <t>Effective 7/1/2026</t>
  </si>
  <si>
    <t>Prior + CAF</t>
  </si>
  <si>
    <t>MBY</t>
  </si>
  <si>
    <t>Placehoolder until 2025 Fall numbers come in</t>
  </si>
  <si>
    <t>May 2024 BLS benchmark 53%</t>
  </si>
  <si>
    <t>Level 1 Direct Care Staffing</t>
  </si>
  <si>
    <t>Level 2 Direct Care Staffing</t>
  </si>
  <si>
    <t>1 Week Retention A</t>
  </si>
  <si>
    <t>1 Week Retention B</t>
  </si>
  <si>
    <t>BLS/OES</t>
  </si>
  <si>
    <t>position</t>
  </si>
  <si>
    <t>53rd Percentile</t>
  </si>
  <si>
    <t>BLS Occupational Code</t>
  </si>
  <si>
    <t xml:space="preserve"> 31-1131</t>
  </si>
  <si>
    <t xml:space="preserve">Occupational Therapist (hourly) </t>
  </si>
  <si>
    <t xml:space="preserve">
29-1129, 31-2011, 29-1122 (25%/25%/50%)</t>
  </si>
  <si>
    <t>Occupational Therapist (annual)</t>
  </si>
  <si>
    <t xml:space="preserve">Speech Language Pathologists (hourly) </t>
  </si>
  <si>
    <t xml:space="preserve">
29-1129, 29-1127</t>
  </si>
  <si>
    <t xml:space="preserve">Speech Language Pathologists (annual) </t>
  </si>
  <si>
    <t>* - M2024 numbers came in lower so the prior M2023 amount was used</t>
  </si>
  <si>
    <r>
      <t xml:space="preserve">Clerical, Support &amp; Direct Care Relief Staff are benched to Direct Care </t>
    </r>
    <r>
      <rPr>
        <b/>
        <i/>
        <sz val="11"/>
        <color theme="1"/>
        <rFont val="Calibri"/>
        <family val="2"/>
        <scheme val="minor"/>
      </rPr>
      <t>**</t>
    </r>
  </si>
  <si>
    <t>update 10/20/25</t>
  </si>
  <si>
    <t>FY24 UFR Data Line 36E which represents UFR lines 18E – 35E and 51E weighted average per FTE</t>
  </si>
  <si>
    <t>%Change 53% 2022 to 53% 2024</t>
  </si>
  <si>
    <t>S&amp;P Global Market Intelligence, Spring 2025</t>
  </si>
  <si>
    <t>FY28</t>
  </si>
  <si>
    <t>2030Q1</t>
  </si>
  <si>
    <t>2030Q2</t>
  </si>
  <si>
    <t>2030Q3</t>
  </si>
  <si>
    <t>2030Q4</t>
  </si>
  <si>
    <t>BASELINE</t>
  </si>
  <si>
    <t>New Rates</t>
  </si>
  <si>
    <t>Assumption for new rates that are to be promulgated January 2026</t>
  </si>
  <si>
    <t>July 1, 2026 - June 30, 2028</t>
  </si>
  <si>
    <t>OPTIMISTIC</t>
  </si>
  <si>
    <t>January 1, 2026 - December 31, 2027</t>
  </si>
  <si>
    <t>PESSIMISTIC</t>
  </si>
  <si>
    <t>Total Other Program Expense
per FTE</t>
  </si>
  <si>
    <t/>
  </si>
  <si>
    <t>2025 RR</t>
  </si>
  <si>
    <t>2027RR</t>
  </si>
  <si>
    <t>Description</t>
  </si>
  <si>
    <t>Completed Component Rates</t>
  </si>
  <si>
    <t>Hourly Rates</t>
  </si>
  <si>
    <t>Level A</t>
  </si>
  <si>
    <t>Level B</t>
  </si>
  <si>
    <t>Intake, Evaluation, and Assessment</t>
  </si>
  <si>
    <t>Job-targeted Educational and Skills Training Activities</t>
  </si>
  <si>
    <t>Job Development and Placement</t>
  </si>
  <si>
    <t>Initial Employment Supports</t>
  </si>
  <si>
    <t>Ongoing and Interim Supports</t>
  </si>
  <si>
    <t>N/A</t>
  </si>
  <si>
    <t>Extraordinary Circumstances/Flex Funding Add-on</t>
  </si>
  <si>
    <t>IC</t>
  </si>
  <si>
    <t>Prior Rate Review= UFR  from 2020+CAFs</t>
  </si>
  <si>
    <t>Component Rates: 53rd % Salaries</t>
  </si>
  <si>
    <t>FY27 Rates</t>
  </si>
  <si>
    <t>FY25 Rates</t>
  </si>
  <si>
    <t>% Change</t>
  </si>
  <si>
    <t>S&amp;P Global Market Intelligence, Fall 2025</t>
  </si>
  <si>
    <t>2031Q1</t>
  </si>
  <si>
    <t>2031Q2</t>
  </si>
  <si>
    <t>2031Q3</t>
  </si>
  <si>
    <t>2031Q4</t>
  </si>
  <si>
    <t>Assumption for new rates that are to be promulgated July 1, 2026</t>
  </si>
  <si>
    <t>BASELINE SCENARIO</t>
  </si>
  <si>
    <t>July 1, 2026- June 30, 2028</t>
  </si>
  <si>
    <t>OPTIMISTIC SCENARIO</t>
  </si>
  <si>
    <t>Prospective rate period:</t>
  </si>
  <si>
    <t>Base Period FY26Q2 - Prospective Period 7/1/26 - 6/30/28</t>
  </si>
  <si>
    <t>Level 2 Weekly</t>
  </si>
  <si>
    <t>Level 1 Weekly</t>
  </si>
  <si>
    <t>BONUS</t>
  </si>
  <si>
    <t>1st Week</t>
  </si>
  <si>
    <t>90 day</t>
  </si>
  <si>
    <t>C.257 Benchmark FY25 Comptroller</t>
  </si>
  <si>
    <t>In Field Retention</t>
  </si>
  <si>
    <t>Initial</t>
  </si>
  <si>
    <t>Sustained Employment Supports</t>
  </si>
  <si>
    <t>Proposed 7/1/2026</t>
  </si>
  <si>
    <t>Unit</t>
  </si>
  <si>
    <t>Rate</t>
  </si>
  <si>
    <t xml:space="preserve">FY24 UFR Data </t>
  </si>
  <si>
    <t>FY24 UFR Data</t>
  </si>
  <si>
    <t>Component Levels</t>
  </si>
  <si>
    <t>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</si>
</sst>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164" formatCode="[$-409]mmmm\ d\,\ yyyy;@"/>
    <numFmt numFmtId="165" formatCode="&quot;$&quot;#,##0.00"/>
    <numFmt numFmtId="166" formatCode="&quot;$&quot;#,##0"/>
    <numFmt numFmtId="167" formatCode="0.000"/>
    <numFmt numFmtId="168" formatCode="0.0"/>
    <numFmt numFmtId="169" formatCode="0.00000"/>
    <numFmt numFmtId="170" formatCode="#,##0.000"/>
    <numFmt numFmtId="171" formatCode="#,##0.0"/>
    <numFmt numFmtId="172" formatCode="0.0000"/>
    <numFmt numFmtId="173" formatCode="_(&quot;$&quot;* #,##0_);_(&quot;$&quot;* \(#,##0\);_(&quot;$&quot;* &quot;-&quot;??_);_(@_)"/>
  </numFmts>
  <fonts count="61" x14ac:knownFonts="1">
    <font>
      <sz val="11"/>
      <color theme="1"/>
      <name val="Calibri"/>
      <family val="2"/>
      <scheme val="minor"/>
    </font>
    <font>
      <sz val="11"/>
      <color theme="1"/>
      <name val="Calibri"/>
      <family val="2"/>
      <scheme val="minor"/>
    </font>
    <font>
      <sz val="11"/>
      <color rgb="FFFF0000"/>
      <name val="Calibri"/>
      <family val="2"/>
      <scheme val="minor"/>
    </font>
    <font>
      <b/>
      <sz val="12"/>
      <color indexed="81"/>
      <name val="Tahoma"/>
      <family val="2"/>
    </font>
    <font>
      <sz val="10"/>
      <color indexed="81"/>
      <name val="Tahoma"/>
      <family val="2"/>
    </font>
    <font>
      <sz val="10"/>
      <name val="Arial"/>
      <family val="2"/>
    </font>
    <font>
      <b/>
      <sz val="14"/>
      <name val="Arial"/>
      <family val="2"/>
    </font>
    <font>
      <b/>
      <sz val="12"/>
      <name val="Arial"/>
      <family val="2"/>
    </font>
    <font>
      <b/>
      <sz val="10"/>
      <name val="Arial"/>
      <family val="2"/>
    </font>
    <font>
      <b/>
      <sz val="11"/>
      <name val="Arial"/>
      <family val="2"/>
    </font>
    <font>
      <sz val="10"/>
      <color theme="0"/>
      <name val="Arial"/>
      <family val="2"/>
    </font>
    <font>
      <sz val="10"/>
      <color theme="1"/>
      <name val="Arial"/>
      <family val="2"/>
    </font>
    <font>
      <b/>
      <sz val="10"/>
      <color rgb="FFFF0000"/>
      <name val="Arial"/>
      <family val="2"/>
    </font>
    <font>
      <sz val="10"/>
      <color rgb="FFFF0000"/>
      <name val="Arial"/>
      <family val="2"/>
    </font>
    <font>
      <b/>
      <u/>
      <sz val="10"/>
      <name val="Arial"/>
      <family val="2"/>
    </font>
    <font>
      <sz val="11"/>
      <color theme="1"/>
      <name val="Calibri"/>
      <family val="2"/>
    </font>
    <font>
      <sz val="10"/>
      <color theme="1"/>
      <name val="Calibri"/>
      <family val="2"/>
    </font>
    <font>
      <sz val="9"/>
      <color theme="1"/>
      <name val="Calibri"/>
      <family val="2"/>
    </font>
    <font>
      <b/>
      <i/>
      <u/>
      <sz val="9"/>
      <color theme="1"/>
      <name val="Calibri"/>
      <family val="2"/>
    </font>
    <font>
      <b/>
      <i/>
      <sz val="9"/>
      <color theme="1"/>
      <name val="Calibri"/>
      <family val="2"/>
    </font>
    <font>
      <sz val="11"/>
      <color indexed="8"/>
      <name val="Calibri"/>
      <family val="2"/>
    </font>
    <font>
      <b/>
      <sz val="9"/>
      <color theme="1"/>
      <name val="Calibri"/>
      <family val="2"/>
    </font>
    <font>
      <sz val="9"/>
      <name val="Calibri"/>
      <family val="2"/>
      <scheme val="minor"/>
    </font>
    <font>
      <sz val="10"/>
      <name val="Calibri"/>
      <family val="2"/>
    </font>
    <font>
      <sz val="9"/>
      <name val="Calibri"/>
      <family val="2"/>
    </font>
    <font>
      <sz val="9"/>
      <color rgb="FF000000"/>
      <name val="Calibri"/>
      <family val="2"/>
    </font>
    <font>
      <b/>
      <sz val="10"/>
      <color theme="1"/>
      <name val="Calibri"/>
      <family val="2"/>
    </font>
    <font>
      <b/>
      <sz val="9"/>
      <name val="Calibri"/>
      <family val="2"/>
    </font>
    <font>
      <i/>
      <sz val="9"/>
      <color theme="1"/>
      <name val="Calibri"/>
      <family val="2"/>
    </font>
    <font>
      <b/>
      <sz val="10"/>
      <color theme="1"/>
      <name val="Calibri"/>
      <family val="2"/>
      <scheme val="minor"/>
    </font>
    <font>
      <i/>
      <sz val="11"/>
      <color indexed="10"/>
      <name val="Calibri"/>
      <family val="2"/>
    </font>
    <font>
      <sz val="11"/>
      <color indexed="10"/>
      <name val="Calibri"/>
      <family val="2"/>
    </font>
    <font>
      <sz val="10"/>
      <name val="Arial"/>
      <family val="2"/>
    </font>
    <font>
      <b/>
      <sz val="11"/>
      <color theme="1"/>
      <name val="Calibri"/>
      <family val="2"/>
      <scheme val="minor"/>
    </font>
    <font>
      <i/>
      <sz val="11"/>
      <color rgb="FFFF0000"/>
      <name val="Calibri"/>
      <family val="2"/>
      <scheme val="minor"/>
    </font>
    <font>
      <sz val="10"/>
      <name val="Calibri"/>
      <family val="2"/>
      <scheme val="minor"/>
    </font>
    <font>
      <sz val="10"/>
      <color theme="1"/>
      <name val="Calibri"/>
      <family val="2"/>
      <scheme val="minor"/>
    </font>
    <font>
      <sz val="12"/>
      <color theme="1"/>
      <name val="Calibri"/>
      <family val="2"/>
    </font>
    <font>
      <sz val="12"/>
      <color theme="1"/>
      <name val="Calibri"/>
      <family val="2"/>
      <scheme val="minor"/>
    </font>
    <font>
      <sz val="14"/>
      <color theme="1"/>
      <name val="Calibri"/>
      <family val="2"/>
      <scheme val="minor"/>
    </font>
    <font>
      <b/>
      <u/>
      <sz val="11"/>
      <color rgb="FF000000"/>
      <name val="Calibri"/>
      <family val="2"/>
      <scheme val="minor"/>
    </font>
    <font>
      <sz val="11"/>
      <color rgb="FF000000"/>
      <name val="Calibri"/>
      <family val="2"/>
      <scheme val="minor"/>
    </font>
    <font>
      <sz val="8"/>
      <name val="Calibri"/>
      <family val="2"/>
      <scheme val="minor"/>
    </font>
    <font>
      <sz val="11"/>
      <name val="Calibri"/>
      <family val="2"/>
    </font>
    <font>
      <b/>
      <sz val="12"/>
      <name val="Calibri"/>
      <family val="2"/>
      <scheme val="minor"/>
    </font>
    <font>
      <b/>
      <sz val="12"/>
      <color rgb="FFFF0000"/>
      <name val="Calibri"/>
      <family val="2"/>
      <scheme val="minor"/>
    </font>
    <font>
      <b/>
      <sz val="12"/>
      <color theme="1"/>
      <name val="Calibri"/>
      <family val="2"/>
      <scheme val="minor"/>
    </font>
    <font>
      <b/>
      <i/>
      <sz val="12"/>
      <color theme="1"/>
      <name val="Calibri"/>
      <family val="2"/>
      <scheme val="minor"/>
    </font>
    <font>
      <i/>
      <sz val="12"/>
      <color theme="1"/>
      <name val="Calibri"/>
      <family val="2"/>
      <scheme val="minor"/>
    </font>
    <font>
      <sz val="9"/>
      <color rgb="FFFF0000"/>
      <name val="Calibri"/>
      <family val="2"/>
    </font>
    <font>
      <b/>
      <sz val="9"/>
      <color rgb="FFFF0000"/>
      <name val="Calibri"/>
      <family val="2"/>
    </font>
    <font>
      <i/>
      <sz val="11"/>
      <color theme="1"/>
      <name val="Calibri"/>
      <family val="2"/>
      <scheme val="minor"/>
    </font>
    <font>
      <b/>
      <sz val="11"/>
      <color rgb="FFFF0000"/>
      <name val="Calibri"/>
      <family val="2"/>
      <scheme val="minor"/>
    </font>
    <font>
      <b/>
      <i/>
      <sz val="11"/>
      <color theme="1"/>
      <name val="Calibri"/>
      <family val="2"/>
      <scheme val="minor"/>
    </font>
    <font>
      <b/>
      <sz val="10"/>
      <color rgb="FF000000"/>
      <name val="Times New Roman"/>
      <family val="1"/>
    </font>
    <font>
      <sz val="10"/>
      <color rgb="FF000000"/>
      <name val="Times New Roman"/>
      <family val="1"/>
    </font>
    <font>
      <i/>
      <sz val="10"/>
      <color rgb="FF000000"/>
      <name val="Times New Roman"/>
      <family val="1"/>
    </font>
    <font>
      <sz val="10"/>
      <name val="Times New Roman"/>
      <family val="1"/>
    </font>
    <font>
      <b/>
      <sz val="10"/>
      <color rgb="FFED0000"/>
      <name val="Arial"/>
      <family val="2"/>
    </font>
    <font>
      <sz val="11"/>
      <color rgb="FFED0000"/>
      <name val="Calibri"/>
      <family val="2"/>
      <scheme val="minor"/>
    </font>
    <font>
      <b/>
      <sz val="11"/>
      <color rgb="FFED0000"/>
      <name val="Calibri"/>
      <family val="2"/>
      <scheme val="minor"/>
    </font>
  </fonts>
  <fills count="22">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5117038483843"/>
        <bgColor indexed="64"/>
      </patternFill>
    </fill>
    <fill>
      <patternFill patternType="solid">
        <fgColor rgb="FF00B050"/>
        <bgColor indexed="64"/>
      </patternFill>
    </fill>
    <fill>
      <patternFill patternType="solid">
        <fgColor rgb="FF0070C0"/>
        <bgColor indexed="64"/>
      </patternFill>
    </fill>
    <fill>
      <patternFill patternType="solid">
        <fgColor rgb="FFFFC000"/>
        <bgColor indexed="64"/>
      </patternFill>
    </fill>
    <fill>
      <patternFill patternType="solid">
        <fgColor rgb="FF7030A0"/>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1" tint="0.34998626667073579"/>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rgb="FFFFFFFF"/>
        <bgColor indexed="64"/>
      </patternFill>
    </fill>
  </fills>
  <borders count="72">
    <border>
      <left/>
      <right/>
      <top/>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FF0000"/>
      </left>
      <right/>
      <top style="thin">
        <color rgb="FFFF0000"/>
      </top>
      <bottom style="thin">
        <color rgb="FFFF0000"/>
      </bottom>
      <diagonal/>
    </border>
    <border>
      <left style="thin">
        <color rgb="FFFF0000"/>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8"/>
      </left>
      <right/>
      <top/>
      <bottom/>
      <diagonal/>
    </border>
    <border>
      <left style="thin">
        <color indexed="8"/>
      </left>
      <right/>
      <top style="thin">
        <color indexed="65"/>
      </top>
      <bottom/>
      <diagonal/>
    </border>
    <border>
      <left style="thin">
        <color indexed="8"/>
      </left>
      <right/>
      <top style="thin">
        <color indexed="8"/>
      </top>
      <bottom/>
      <diagonal/>
    </border>
    <border>
      <left/>
      <right/>
      <top style="thin">
        <color indexed="8"/>
      </top>
      <bottom/>
      <diagonal/>
    </border>
    <border>
      <left style="thin">
        <color indexed="65"/>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theme="5" tint="-0.249977111117893"/>
      </left>
      <right/>
      <top style="thin">
        <color theme="5" tint="-0.249977111117893"/>
      </top>
      <bottom style="thin">
        <color theme="5" tint="-0.249977111117893"/>
      </bottom>
      <diagonal/>
    </border>
    <border>
      <left style="thin">
        <color rgb="FF999999"/>
      </left>
      <right/>
      <top style="thin">
        <color rgb="FF999999"/>
      </top>
      <bottom/>
      <diagonal/>
    </border>
    <border>
      <left style="thin">
        <color rgb="FF999999"/>
      </left>
      <right/>
      <top/>
      <bottom/>
      <diagonal/>
    </border>
    <border>
      <left/>
      <right/>
      <top style="thin">
        <color rgb="FF999999"/>
      </top>
      <bottom/>
      <diagonal/>
    </border>
    <border>
      <left style="thin">
        <color rgb="FF999999"/>
      </left>
      <right/>
      <top style="thin">
        <color indexed="65"/>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rgb="FFABABAB"/>
      </left>
      <right/>
      <top style="thin">
        <color rgb="FFABABAB"/>
      </top>
      <bottom/>
      <diagonal/>
    </border>
    <border>
      <left style="thin">
        <color rgb="FFABABAB"/>
      </left>
      <right/>
      <top/>
      <bottom/>
      <diagonal/>
    </border>
    <border>
      <left/>
      <right/>
      <top style="thin">
        <color rgb="FFABABAB"/>
      </top>
      <bottom/>
      <diagonal/>
    </border>
    <border>
      <left style="thin">
        <color rgb="FFABABAB"/>
      </left>
      <right/>
      <top style="thin">
        <color indexed="65"/>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29">
    <xf numFmtId="0" fontId="0" fillId="0" borderId="0"/>
    <xf numFmtId="0" fontId="1" fillId="0" borderId="0"/>
    <xf numFmtId="9" fontId="1" fillId="0" borderId="0" applyFont="0" applyFill="0" applyBorder="0" applyAlignment="0" applyProtection="0"/>
    <xf numFmtId="0" fontId="5" fillId="0" borderId="0"/>
    <xf numFmtId="0" fontId="5" fillId="0" borderId="0"/>
    <xf numFmtId="3" fontId="5" fillId="0" borderId="0">
      <alignment horizontal="left" vertical="top" wrapText="1"/>
    </xf>
    <xf numFmtId="0" fontId="11" fillId="0" borderId="0">
      <alignment horizontal="left" vertical="center" wrapText="1"/>
    </xf>
    <xf numFmtId="9" fontId="11" fillId="0" borderId="0" applyFont="0" applyFill="0" applyBorder="0" applyAlignment="0" applyProtection="0"/>
    <xf numFmtId="0" fontId="5" fillId="0" borderId="0"/>
    <xf numFmtId="0" fontId="15" fillId="0" borderId="0"/>
    <xf numFmtId="44" fontId="20" fillId="0" borderId="0" applyFont="0" applyFill="0" applyBorder="0" applyAlignment="0" applyProtection="0"/>
    <xf numFmtId="0" fontId="5" fillId="0" borderId="0"/>
    <xf numFmtId="0" fontId="1" fillId="0" borderId="0"/>
    <xf numFmtId="0" fontId="15" fillId="0" borderId="0"/>
    <xf numFmtId="44" fontId="20" fillId="0" borderId="0" applyFont="0" applyFill="0" applyBorder="0" applyAlignment="0" applyProtection="0"/>
    <xf numFmtId="0" fontId="32" fillId="0" borderId="0"/>
    <xf numFmtId="0" fontId="5" fillId="0" borderId="0"/>
    <xf numFmtId="9" fontId="5" fillId="0" borderId="0" applyFont="0" applyFill="0" applyBorder="0" applyAlignment="0" applyProtection="0"/>
    <xf numFmtId="9" fontId="1" fillId="0" borderId="0" applyFont="0" applyFill="0" applyBorder="0" applyAlignment="0" applyProtection="0"/>
    <xf numFmtId="0" fontId="15" fillId="0" borderId="0"/>
    <xf numFmtId="0" fontId="15" fillId="0" borderId="0"/>
    <xf numFmtId="0" fontId="1" fillId="0" borderId="0"/>
    <xf numFmtId="44" fontId="1" fillId="0" borderId="0" applyFont="0" applyFill="0" applyBorder="0" applyAlignment="0" applyProtection="0"/>
    <xf numFmtId="0" fontId="43" fillId="0" borderId="0"/>
    <xf numFmtId="0" fontId="1" fillId="0" borderId="0"/>
    <xf numFmtId="0" fontId="11" fillId="0" borderId="0"/>
    <xf numFmtId="0" fontId="1" fillId="0" borderId="0"/>
    <xf numFmtId="0" fontId="5" fillId="0" borderId="0"/>
    <xf numFmtId="0" fontId="5" fillId="0" borderId="0"/>
  </cellStyleXfs>
  <cellXfs count="528">
    <xf numFmtId="0" fontId="0" fillId="0" borderId="0" xfId="0"/>
    <xf numFmtId="0" fontId="8" fillId="0" borderId="0" xfId="8" applyFont="1"/>
    <xf numFmtId="0" fontId="5" fillId="0" borderId="0" xfId="8"/>
    <xf numFmtId="0" fontId="12" fillId="0" borderId="0" xfId="8" applyFont="1"/>
    <xf numFmtId="0" fontId="13" fillId="0" borderId="0" xfId="8" applyFont="1"/>
    <xf numFmtId="0" fontId="5" fillId="0" borderId="10" xfId="8" applyBorder="1"/>
    <xf numFmtId="0" fontId="5" fillId="0" borderId="11" xfId="8" applyBorder="1"/>
    <xf numFmtId="0" fontId="5" fillId="0" borderId="12" xfId="8" applyBorder="1"/>
    <xf numFmtId="0" fontId="5" fillId="0" borderId="13" xfId="8" applyBorder="1"/>
    <xf numFmtId="0" fontId="5" fillId="0" borderId="0" xfId="8" applyAlignment="1">
      <alignment horizontal="right"/>
    </xf>
    <xf numFmtId="0" fontId="5" fillId="0" borderId="14" xfId="8" applyBorder="1"/>
    <xf numFmtId="0" fontId="14" fillId="0" borderId="14" xfId="8" applyFont="1" applyBorder="1" applyAlignment="1">
      <alignment horizontal="center"/>
    </xf>
    <xf numFmtId="0" fontId="5" fillId="0" borderId="20" xfId="8" applyBorder="1"/>
    <xf numFmtId="0" fontId="5" fillId="0" borderId="14" xfId="8" applyBorder="1" applyAlignment="1">
      <alignment horizontal="center"/>
    </xf>
    <xf numFmtId="0" fontId="8" fillId="3" borderId="0" xfId="8" applyFont="1" applyFill="1" applyAlignment="1">
      <alignment horizontal="right"/>
    </xf>
    <xf numFmtId="0" fontId="5" fillId="0" borderId="16" xfId="8" applyBorder="1"/>
    <xf numFmtId="0" fontId="5" fillId="0" borderId="17" xfId="8" applyBorder="1"/>
    <xf numFmtId="0" fontId="5" fillId="0" borderId="18" xfId="8" applyBorder="1"/>
    <xf numFmtId="0" fontId="16" fillId="0" borderId="0" xfId="9" applyFont="1"/>
    <xf numFmtId="3" fontId="16" fillId="0" borderId="0" xfId="9" applyNumberFormat="1" applyFont="1"/>
    <xf numFmtId="0" fontId="16" fillId="0" borderId="0" xfId="9" applyFont="1" applyAlignment="1">
      <alignment horizontal="left"/>
    </xf>
    <xf numFmtId="166" fontId="16" fillId="0" borderId="0" xfId="9" applyNumberFormat="1" applyFont="1"/>
    <xf numFmtId="169" fontId="16" fillId="0" borderId="0" xfId="9" applyNumberFormat="1" applyFont="1"/>
    <xf numFmtId="0" fontId="17" fillId="0" borderId="0" xfId="9" applyFont="1"/>
    <xf numFmtId="8" fontId="16" fillId="0" borderId="0" xfId="9" applyNumberFormat="1" applyFont="1" applyAlignment="1">
      <alignment horizontal="left"/>
    </xf>
    <xf numFmtId="10" fontId="16" fillId="0" borderId="0" xfId="2" applyNumberFormat="1" applyFont="1"/>
    <xf numFmtId="10" fontId="17" fillId="0" borderId="0" xfId="2" applyNumberFormat="1" applyFont="1" applyBorder="1"/>
    <xf numFmtId="6" fontId="21" fillId="3" borderId="21" xfId="9" applyNumberFormat="1" applyFont="1" applyFill="1" applyBorder="1"/>
    <xf numFmtId="167" fontId="17" fillId="0" borderId="6" xfId="9" applyNumberFormat="1" applyFont="1" applyBorder="1" applyAlignment="1">
      <alignment horizontal="center"/>
    </xf>
    <xf numFmtId="0" fontId="17" fillId="0" borderId="6" xfId="9" applyFont="1" applyBorder="1"/>
    <xf numFmtId="0" fontId="17" fillId="0" borderId="5" xfId="9" applyFont="1" applyBorder="1" applyAlignment="1">
      <alignment horizontal="left"/>
    </xf>
    <xf numFmtId="0" fontId="17" fillId="0" borderId="8" xfId="9" applyFont="1" applyBorder="1" applyAlignment="1">
      <alignment horizontal="left"/>
    </xf>
    <xf numFmtId="6" fontId="17" fillId="0" borderId="0" xfId="9" applyNumberFormat="1" applyFont="1"/>
    <xf numFmtId="8" fontId="17" fillId="0" borderId="0" xfId="9" applyNumberFormat="1" applyFont="1"/>
    <xf numFmtId="0" fontId="17" fillId="0" borderId="5" xfId="9" applyFont="1" applyBorder="1"/>
    <xf numFmtId="0" fontId="17" fillId="0" borderId="24" xfId="9" applyFont="1" applyBorder="1"/>
    <xf numFmtId="0" fontId="17" fillId="0" borderId="23" xfId="9" applyFont="1" applyBorder="1" applyAlignment="1">
      <alignment wrapText="1"/>
    </xf>
    <xf numFmtId="0" fontId="17" fillId="0" borderId="8" xfId="9" applyFont="1" applyBorder="1"/>
    <xf numFmtId="165" fontId="16" fillId="0" borderId="0" xfId="9" applyNumberFormat="1" applyFont="1"/>
    <xf numFmtId="0" fontId="21" fillId="0" borderId="1" xfId="9" applyFont="1" applyBorder="1" applyAlignment="1">
      <alignment horizontal="center"/>
    </xf>
    <xf numFmtId="0" fontId="17" fillId="0" borderId="23" xfId="9" applyFont="1" applyBorder="1"/>
    <xf numFmtId="170" fontId="16" fillId="0" borderId="0" xfId="9" applyNumberFormat="1" applyFont="1"/>
    <xf numFmtId="8" fontId="21" fillId="3" borderId="25" xfId="9" applyNumberFormat="1" applyFont="1" applyFill="1" applyBorder="1"/>
    <xf numFmtId="2" fontId="17" fillId="0" borderId="6" xfId="9" applyNumberFormat="1" applyFont="1" applyBorder="1" applyAlignment="1">
      <alignment horizontal="center"/>
    </xf>
    <xf numFmtId="0" fontId="17" fillId="0" borderId="6" xfId="9" applyFont="1" applyBorder="1" applyAlignment="1">
      <alignment horizontal="center"/>
    </xf>
    <xf numFmtId="8" fontId="21" fillId="3" borderId="21" xfId="9" applyNumberFormat="1" applyFont="1" applyFill="1" applyBorder="1"/>
    <xf numFmtId="0" fontId="17" fillId="0" borderId="0" xfId="9" applyFont="1" applyAlignment="1">
      <alignment horizontal="center"/>
    </xf>
    <xf numFmtId="0" fontId="26" fillId="0" borderId="27" xfId="9" applyFont="1" applyBorder="1" applyAlignment="1">
      <alignment horizontal="center"/>
    </xf>
    <xf numFmtId="4" fontId="17" fillId="0" borderId="0" xfId="9" applyNumberFormat="1" applyFont="1"/>
    <xf numFmtId="6" fontId="17" fillId="0" borderId="9" xfId="9" applyNumberFormat="1" applyFont="1" applyBorder="1"/>
    <xf numFmtId="0" fontId="21" fillId="0" borderId="0" xfId="9" applyFont="1" applyAlignment="1">
      <alignment horizontal="center"/>
    </xf>
    <xf numFmtId="0" fontId="21" fillId="0" borderId="8" xfId="9" applyFont="1" applyBorder="1" applyAlignment="1">
      <alignment horizontal="center"/>
    </xf>
    <xf numFmtId="6" fontId="21" fillId="4" borderId="29" xfId="9" applyNumberFormat="1" applyFont="1" applyFill="1" applyBorder="1"/>
    <xf numFmtId="0" fontId="21" fillId="4" borderId="30" xfId="9" applyFont="1" applyFill="1" applyBorder="1"/>
    <xf numFmtId="10" fontId="21" fillId="4" borderId="30" xfId="9" applyNumberFormat="1" applyFont="1" applyFill="1" applyBorder="1" applyAlignment="1">
      <alignment horizontal="center"/>
    </xf>
    <xf numFmtId="0" fontId="21" fillId="4" borderId="31" xfId="9" applyFont="1" applyFill="1" applyBorder="1"/>
    <xf numFmtId="6" fontId="21" fillId="0" borderId="9" xfId="9" applyNumberFormat="1" applyFont="1" applyBorder="1"/>
    <xf numFmtId="0" fontId="27" fillId="0" borderId="8" xfId="9" applyFont="1" applyBorder="1"/>
    <xf numFmtId="4" fontId="16" fillId="0" borderId="0" xfId="9" applyNumberFormat="1" applyFont="1"/>
    <xf numFmtId="3" fontId="21" fillId="0" borderId="29" xfId="9" applyNumberFormat="1" applyFont="1" applyBorder="1" applyAlignment="1">
      <alignment horizontal="center"/>
    </xf>
    <xf numFmtId="0" fontId="21" fillId="0" borderId="30" xfId="9" applyFont="1" applyBorder="1" applyAlignment="1">
      <alignment horizontal="right"/>
    </xf>
    <xf numFmtId="0" fontId="17" fillId="0" borderId="30" xfId="9" applyFont="1" applyBorder="1"/>
    <xf numFmtId="0" fontId="17" fillId="0" borderId="31" xfId="9" applyFont="1" applyBorder="1"/>
    <xf numFmtId="171" fontId="21" fillId="0" borderId="32" xfId="9" applyNumberFormat="1" applyFont="1" applyBorder="1" applyAlignment="1">
      <alignment horizontal="center"/>
    </xf>
    <xf numFmtId="0" fontId="21" fillId="0" borderId="17" xfId="9" applyFont="1" applyBorder="1"/>
    <xf numFmtId="0" fontId="21" fillId="0" borderId="24" xfId="9" applyFont="1" applyBorder="1"/>
    <xf numFmtId="6" fontId="21" fillId="0" borderId="33" xfId="9" applyNumberFormat="1" applyFont="1" applyBorder="1"/>
    <xf numFmtId="0" fontId="17" fillId="0" borderId="34" xfId="9" applyFont="1" applyBorder="1"/>
    <xf numFmtId="0" fontId="21" fillId="0" borderId="35" xfId="9" applyFont="1" applyBorder="1"/>
    <xf numFmtId="3" fontId="17" fillId="0" borderId="32" xfId="9" applyNumberFormat="1" applyFont="1" applyBorder="1" applyAlignment="1">
      <alignment horizontal="center"/>
    </xf>
    <xf numFmtId="168" fontId="17" fillId="0" borderId="17" xfId="9" applyNumberFormat="1" applyFont="1" applyBorder="1" applyAlignment="1">
      <alignment horizontal="center"/>
    </xf>
    <xf numFmtId="0" fontId="17" fillId="0" borderId="17" xfId="9" applyFont="1" applyBorder="1" applyAlignment="1">
      <alignment horizontal="right"/>
    </xf>
    <xf numFmtId="5" fontId="17" fillId="0" borderId="9" xfId="9" applyNumberFormat="1" applyFont="1" applyBorder="1"/>
    <xf numFmtId="0" fontId="17" fillId="0" borderId="8" xfId="9" applyFont="1" applyBorder="1" applyAlignment="1">
      <alignment wrapText="1"/>
    </xf>
    <xf numFmtId="3" fontId="17" fillId="0" borderId="9" xfId="9" applyNumberFormat="1" applyFont="1" applyBorder="1" applyAlignment="1">
      <alignment horizontal="center"/>
    </xf>
    <xf numFmtId="0" fontId="17" fillId="0" borderId="0" xfId="9" applyFont="1" applyAlignment="1">
      <alignment horizontal="right"/>
    </xf>
    <xf numFmtId="172" fontId="16" fillId="0" borderId="0" xfId="9" applyNumberFormat="1" applyFont="1"/>
    <xf numFmtId="171" fontId="17" fillId="0" borderId="9" xfId="9" applyNumberFormat="1" applyFont="1" applyBorder="1" applyAlignment="1">
      <alignment horizontal="center"/>
    </xf>
    <xf numFmtId="2" fontId="21" fillId="0" borderId="34" xfId="9" applyNumberFormat="1" applyFont="1" applyBorder="1" applyAlignment="1">
      <alignment horizontal="center"/>
    </xf>
    <xf numFmtId="0" fontId="17" fillId="0" borderId="9" xfId="9" applyFont="1" applyBorder="1"/>
    <xf numFmtId="0" fontId="21" fillId="0" borderId="8" xfId="9" applyFont="1" applyBorder="1"/>
    <xf numFmtId="6" fontId="21" fillId="0" borderId="36" xfId="9" applyNumberFormat="1" applyFont="1" applyBorder="1"/>
    <xf numFmtId="2" fontId="17" fillId="0" borderId="27" xfId="9" applyNumberFormat="1" applyFont="1" applyBorder="1" applyAlignment="1">
      <alignment horizontal="center"/>
    </xf>
    <xf numFmtId="0" fontId="21" fillId="0" borderId="28" xfId="9" applyFont="1" applyBorder="1"/>
    <xf numFmtId="3" fontId="21" fillId="0" borderId="37" xfId="9" applyNumberFormat="1" applyFont="1" applyBorder="1" applyAlignment="1">
      <alignment horizontal="center"/>
    </xf>
    <xf numFmtId="0" fontId="17" fillId="0" borderId="2" xfId="9" applyFont="1" applyBorder="1"/>
    <xf numFmtId="0" fontId="21" fillId="0" borderId="2" xfId="9" applyFont="1" applyBorder="1"/>
    <xf numFmtId="0" fontId="21" fillId="0" borderId="38" xfId="9" applyFont="1" applyBorder="1"/>
    <xf numFmtId="6" fontId="17" fillId="0" borderId="32" xfId="9" applyNumberFormat="1" applyFont="1" applyBorder="1"/>
    <xf numFmtId="167" fontId="17" fillId="0" borderId="17" xfId="9" applyNumberFormat="1" applyFont="1" applyBorder="1" applyAlignment="1">
      <alignment horizontal="center"/>
    </xf>
    <xf numFmtId="0" fontId="21" fillId="4" borderId="29" xfId="9" applyFont="1" applyFill="1" applyBorder="1" applyAlignment="1">
      <alignment horizontal="center"/>
    </xf>
    <xf numFmtId="0" fontId="21" fillId="4" borderId="30" xfId="9" applyFont="1" applyFill="1" applyBorder="1" applyAlignment="1">
      <alignment horizontal="right"/>
    </xf>
    <xf numFmtId="0" fontId="17" fillId="0" borderId="26" xfId="9" applyFont="1" applyBorder="1"/>
    <xf numFmtId="0" fontId="21" fillId="0" borderId="27" xfId="9" applyFont="1" applyBorder="1" applyAlignment="1">
      <alignment horizontal="center"/>
    </xf>
    <xf numFmtId="3" fontId="17" fillId="0" borderId="0" xfId="9" applyNumberFormat="1" applyFont="1" applyAlignment="1">
      <alignment horizontal="center"/>
    </xf>
    <xf numFmtId="0" fontId="21" fillId="0" borderId="0" xfId="9" applyFont="1"/>
    <xf numFmtId="0" fontId="21" fillId="0" borderId="32" xfId="9" applyFont="1" applyBorder="1" applyAlignment="1">
      <alignment horizontal="center"/>
    </xf>
    <xf numFmtId="0" fontId="21" fillId="0" borderId="17" xfId="9" applyFont="1" applyBorder="1" applyAlignment="1">
      <alignment horizontal="center"/>
    </xf>
    <xf numFmtId="0" fontId="21" fillId="0" borderId="24" xfId="9" applyFont="1" applyBorder="1" applyAlignment="1">
      <alignment horizontal="left"/>
    </xf>
    <xf numFmtId="3" fontId="21" fillId="0" borderId="0" xfId="9" applyNumberFormat="1" applyFont="1" applyAlignment="1">
      <alignment horizontal="center"/>
    </xf>
    <xf numFmtId="3" fontId="21" fillId="0" borderId="4" xfId="9" applyNumberFormat="1" applyFont="1" applyBorder="1" applyAlignment="1">
      <alignment horizontal="center"/>
    </xf>
    <xf numFmtId="0" fontId="21" fillId="0" borderId="3" xfId="9" applyFont="1" applyBorder="1" applyAlignment="1">
      <alignment horizontal="center"/>
    </xf>
    <xf numFmtId="0" fontId="26" fillId="0" borderId="0" xfId="9" applyFont="1" applyAlignment="1">
      <alignment horizontal="center"/>
    </xf>
    <xf numFmtId="0" fontId="26" fillId="0" borderId="39" xfId="9" applyFont="1" applyBorder="1" applyAlignment="1">
      <alignment horizontal="center"/>
    </xf>
    <xf numFmtId="0" fontId="26" fillId="0" borderId="17" xfId="9" applyFont="1" applyBorder="1" applyAlignment="1">
      <alignment horizontal="center"/>
    </xf>
    <xf numFmtId="0" fontId="26" fillId="0" borderId="2" xfId="9" applyFont="1" applyBorder="1"/>
    <xf numFmtId="0" fontId="26" fillId="0" borderId="38" xfId="9" applyFont="1" applyBorder="1" applyAlignment="1">
      <alignment horizontal="center"/>
    </xf>
    <xf numFmtId="0" fontId="26" fillId="0" borderId="0" xfId="9" applyFont="1" applyAlignment="1">
      <alignment horizontal="right"/>
    </xf>
    <xf numFmtId="0" fontId="26" fillId="0" borderId="0" xfId="9" applyFont="1"/>
    <xf numFmtId="14" fontId="28" fillId="0" borderId="0" xfId="9" applyNumberFormat="1" applyFont="1" applyAlignment="1">
      <alignment horizontal="left"/>
    </xf>
    <xf numFmtId="0" fontId="15" fillId="0" borderId="0" xfId="9"/>
    <xf numFmtId="44" fontId="15" fillId="5" borderId="46" xfId="9" applyNumberFormat="1" applyFill="1" applyBorder="1"/>
    <xf numFmtId="44" fontId="15" fillId="0" borderId="0" xfId="9" applyNumberFormat="1"/>
    <xf numFmtId="44" fontId="15" fillId="0" borderId="47" xfId="9" applyNumberFormat="1" applyBorder="1"/>
    <xf numFmtId="0" fontId="15" fillId="0" borderId="48" xfId="9" applyBorder="1"/>
    <xf numFmtId="44" fontId="15" fillId="0" borderId="49" xfId="9" applyNumberFormat="1" applyBorder="1"/>
    <xf numFmtId="0" fontId="15" fillId="0" borderId="50" xfId="9" applyBorder="1"/>
    <xf numFmtId="0" fontId="15" fillId="0" borderId="49" xfId="9" applyBorder="1"/>
    <xf numFmtId="44" fontId="15" fillId="0" borderId="50" xfId="9" applyNumberFormat="1" applyBorder="1"/>
    <xf numFmtId="0" fontId="15" fillId="5" borderId="49" xfId="9" applyFill="1" applyBorder="1"/>
    <xf numFmtId="0" fontId="15" fillId="0" borderId="49" xfId="9" applyBorder="1" applyAlignment="1">
      <alignment wrapText="1"/>
    </xf>
    <xf numFmtId="0" fontId="15" fillId="5" borderId="49" xfId="9" applyFill="1" applyBorder="1" applyAlignment="1">
      <alignment wrapText="1"/>
    </xf>
    <xf numFmtId="0" fontId="15" fillId="0" borderId="51" xfId="9" applyBorder="1" applyAlignment="1">
      <alignment wrapText="1"/>
    </xf>
    <xf numFmtId="0" fontId="15" fillId="0" borderId="47" xfId="9" applyBorder="1" applyAlignment="1">
      <alignment wrapText="1"/>
    </xf>
    <xf numFmtId="44" fontId="15" fillId="0" borderId="52" xfId="9" applyNumberFormat="1" applyBorder="1"/>
    <xf numFmtId="0" fontId="29" fillId="0" borderId="0" xfId="9" applyFont="1" applyAlignment="1">
      <alignment horizontal="right"/>
    </xf>
    <xf numFmtId="44" fontId="15" fillId="0" borderId="46" xfId="9" applyNumberFormat="1" applyBorder="1"/>
    <xf numFmtId="44" fontId="15" fillId="0" borderId="53" xfId="9" applyNumberFormat="1" applyBorder="1"/>
    <xf numFmtId="0" fontId="29" fillId="0" borderId="0" xfId="9" applyFont="1"/>
    <xf numFmtId="0" fontId="5" fillId="0" borderId="13" xfId="8" applyBorder="1" applyAlignment="1">
      <alignment horizontal="right"/>
    </xf>
    <xf numFmtId="0" fontId="32" fillId="0" borderId="0" xfId="15"/>
    <xf numFmtId="0" fontId="7" fillId="2" borderId="0" xfId="15" applyFont="1" applyFill="1"/>
    <xf numFmtId="0" fontId="8" fillId="2" borderId="9" xfId="15" applyFont="1" applyFill="1" applyBorder="1"/>
    <xf numFmtId="0" fontId="9" fillId="2" borderId="6" xfId="15" applyFont="1" applyFill="1" applyBorder="1"/>
    <xf numFmtId="0" fontId="8" fillId="2" borderId="7" xfId="15" applyFont="1" applyFill="1" applyBorder="1"/>
    <xf numFmtId="0" fontId="8" fillId="0" borderId="0" xfId="15" applyFont="1"/>
    <xf numFmtId="0" fontId="10" fillId="6" borderId="0" xfId="16" applyFont="1" applyFill="1" applyAlignment="1">
      <alignment horizontal="center"/>
    </xf>
    <xf numFmtId="0" fontId="10" fillId="7" borderId="0" xfId="16" applyFont="1" applyFill="1" applyAlignment="1">
      <alignment horizontal="center"/>
    </xf>
    <xf numFmtId="0" fontId="10" fillId="8" borderId="0" xfId="16" applyFont="1" applyFill="1" applyAlignment="1">
      <alignment horizontal="center"/>
    </xf>
    <xf numFmtId="0" fontId="10" fillId="9" borderId="0" xfId="16" applyFont="1" applyFill="1" applyAlignment="1">
      <alignment horizontal="center"/>
    </xf>
    <xf numFmtId="14" fontId="8" fillId="0" borderId="0" xfId="15" applyNumberFormat="1" applyFont="1"/>
    <xf numFmtId="167" fontId="32" fillId="0" borderId="0" xfId="15" applyNumberFormat="1"/>
    <xf numFmtId="2" fontId="32" fillId="0" borderId="0" xfId="15" applyNumberFormat="1"/>
    <xf numFmtId="168" fontId="32" fillId="0" borderId="0" xfId="15" applyNumberFormat="1"/>
    <xf numFmtId="0" fontId="5" fillId="0" borderId="0" xfId="16"/>
    <xf numFmtId="0" fontId="8" fillId="0" borderId="0" xfId="8" applyFont="1" applyAlignment="1">
      <alignment horizontal="center"/>
    </xf>
    <xf numFmtId="14" fontId="8" fillId="0" borderId="0" xfId="16" applyNumberFormat="1" applyFont="1" applyAlignment="1">
      <alignment horizontal="center"/>
    </xf>
    <xf numFmtId="167" fontId="5" fillId="0" borderId="19" xfId="16" applyNumberFormat="1" applyBorder="1"/>
    <xf numFmtId="167" fontId="5" fillId="0" borderId="14" xfId="8" applyNumberFormat="1" applyBorder="1" applyAlignment="1">
      <alignment horizontal="center"/>
    </xf>
    <xf numFmtId="10" fontId="0" fillId="0" borderId="0" xfId="2" applyNumberFormat="1" applyFont="1"/>
    <xf numFmtId="167" fontId="5" fillId="0" borderId="54" xfId="16" applyNumberFormat="1" applyBorder="1"/>
    <xf numFmtId="10" fontId="8" fillId="3" borderId="14" xfId="17" applyNumberFormat="1" applyFont="1" applyFill="1" applyBorder="1" applyAlignment="1">
      <alignment horizontal="center"/>
    </xf>
    <xf numFmtId="169" fontId="32" fillId="0" borderId="0" xfId="15" applyNumberFormat="1"/>
    <xf numFmtId="6" fontId="17" fillId="0" borderId="0" xfId="9" applyNumberFormat="1" applyFont="1" applyAlignment="1">
      <alignment horizontal="center"/>
    </xf>
    <xf numFmtId="2" fontId="17" fillId="0" borderId="0" xfId="9" applyNumberFormat="1" applyFont="1" applyAlignment="1">
      <alignment horizontal="center"/>
    </xf>
    <xf numFmtId="10" fontId="17" fillId="0" borderId="0" xfId="9" applyNumberFormat="1" applyFont="1" applyAlignment="1">
      <alignment horizontal="center"/>
    </xf>
    <xf numFmtId="167" fontId="17" fillId="0" borderId="0" xfId="9" applyNumberFormat="1" applyFont="1" applyAlignment="1">
      <alignment horizontal="center"/>
    </xf>
    <xf numFmtId="0" fontId="29" fillId="0" borderId="0" xfId="0" applyFont="1"/>
    <xf numFmtId="0" fontId="29" fillId="0" borderId="0" xfId="0" applyFont="1" applyAlignment="1">
      <alignment horizontal="right"/>
    </xf>
    <xf numFmtId="44" fontId="0" fillId="0" borderId="0" xfId="0" applyNumberFormat="1"/>
    <xf numFmtId="0" fontId="15" fillId="0" borderId="0" xfId="19"/>
    <xf numFmtId="0" fontId="15" fillId="0" borderId="0" xfId="20"/>
    <xf numFmtId="44" fontId="0" fillId="0" borderId="53" xfId="0" applyNumberFormat="1" applyBorder="1"/>
    <xf numFmtId="44" fontId="0" fillId="0" borderId="46" xfId="0" applyNumberFormat="1" applyBorder="1"/>
    <xf numFmtId="44" fontId="0" fillId="0" borderId="52" xfId="0" applyNumberFormat="1" applyBorder="1"/>
    <xf numFmtId="0" fontId="0" fillId="0" borderId="55" xfId="0" applyBorder="1"/>
    <xf numFmtId="0" fontId="0" fillId="5" borderId="55" xfId="0" applyFill="1" applyBorder="1"/>
    <xf numFmtId="0" fontId="0" fillId="0" borderId="56" xfId="0" applyBorder="1" applyAlignment="1">
      <alignment wrapText="1"/>
    </xf>
    <xf numFmtId="0" fontId="0" fillId="0" borderId="51" xfId="0" applyBorder="1" applyAlignment="1">
      <alignment wrapText="1"/>
    </xf>
    <xf numFmtId="0" fontId="0" fillId="0" borderId="55" xfId="0" applyBorder="1" applyAlignment="1">
      <alignment wrapText="1"/>
    </xf>
    <xf numFmtId="0" fontId="0" fillId="5" borderId="55" xfId="0" applyFill="1" applyBorder="1" applyAlignment="1">
      <alignment wrapText="1"/>
    </xf>
    <xf numFmtId="0" fontId="0" fillId="0" borderId="57" xfId="0" applyBorder="1"/>
    <xf numFmtId="7" fontId="0" fillId="0" borderId="55" xfId="0" applyNumberFormat="1" applyBorder="1"/>
    <xf numFmtId="7" fontId="0" fillId="5" borderId="46" xfId="0" applyNumberFormat="1" applyFill="1" applyBorder="1"/>
    <xf numFmtId="7" fontId="0" fillId="0" borderId="57" xfId="0" applyNumberFormat="1" applyBorder="1"/>
    <xf numFmtId="0" fontId="0" fillId="0" borderId="58" xfId="0" applyBorder="1"/>
    <xf numFmtId="7" fontId="0" fillId="0" borderId="56" xfId="0" applyNumberFormat="1" applyBorder="1"/>
    <xf numFmtId="0" fontId="33" fillId="0" borderId="0" xfId="0" applyFont="1"/>
    <xf numFmtId="9" fontId="0" fillId="0" borderId="0" xfId="2" applyFont="1"/>
    <xf numFmtId="0" fontId="29" fillId="0" borderId="0" xfId="0" applyFont="1" applyAlignment="1">
      <alignment horizontal="center"/>
    </xf>
    <xf numFmtId="9" fontId="29" fillId="0" borderId="0" xfId="2" applyFont="1" applyAlignment="1">
      <alignment horizontal="center"/>
    </xf>
    <xf numFmtId="0" fontId="0" fillId="0" borderId="45" xfId="0" applyBorder="1"/>
    <xf numFmtId="166" fontId="0" fillId="0" borderId="44" xfId="0" applyNumberFormat="1" applyBorder="1" applyAlignment="1">
      <alignment horizontal="center"/>
    </xf>
    <xf numFmtId="10" fontId="0" fillId="0" borderId="44" xfId="2" applyNumberFormat="1" applyFont="1" applyBorder="1" applyAlignment="1">
      <alignment horizontal="center"/>
    </xf>
    <xf numFmtId="0" fontId="35" fillId="11" borderId="4" xfId="21" applyFont="1" applyFill="1" applyBorder="1" applyAlignment="1">
      <alignment horizontal="left" vertical="center" wrapText="1"/>
    </xf>
    <xf numFmtId="0" fontId="0" fillId="0" borderId="42" xfId="0" applyBorder="1"/>
    <xf numFmtId="166" fontId="0" fillId="0" borderId="15" xfId="0" applyNumberFormat="1" applyBorder="1" applyAlignment="1">
      <alignment horizontal="center"/>
    </xf>
    <xf numFmtId="165" fontId="0" fillId="0" borderId="0" xfId="0" applyNumberFormat="1"/>
    <xf numFmtId="0" fontId="0" fillId="0" borderId="41" xfId="0" applyBorder="1"/>
    <xf numFmtId="10" fontId="0" fillId="0" borderId="40" xfId="2" applyNumberFormat="1" applyFont="1" applyBorder="1" applyAlignment="1">
      <alignment horizontal="center"/>
    </xf>
    <xf numFmtId="0" fontId="36" fillId="0" borderId="22" xfId="0" applyFont="1" applyBorder="1" applyAlignment="1">
      <alignment horizontal="left"/>
    </xf>
    <xf numFmtId="0" fontId="0" fillId="0" borderId="0" xfId="0" applyAlignment="1">
      <alignment horizontal="center"/>
    </xf>
    <xf numFmtId="165" fontId="0" fillId="0" borderId="0" xfId="0" applyNumberFormat="1" applyAlignment="1">
      <alignment horizontal="center"/>
    </xf>
    <xf numFmtId="10" fontId="0" fillId="0" borderId="0" xfId="2" applyNumberFormat="1" applyFont="1" applyFill="1" applyBorder="1" applyAlignment="1">
      <alignment horizontal="center"/>
    </xf>
    <xf numFmtId="9" fontId="0" fillId="0" borderId="0" xfId="2" applyFont="1" applyFill="1" applyBorder="1"/>
    <xf numFmtId="0" fontId="37" fillId="0" borderId="8" xfId="9" applyFont="1" applyBorder="1" applyAlignment="1">
      <alignment horizontal="center"/>
    </xf>
    <xf numFmtId="165" fontId="38" fillId="0" borderId="15" xfId="0" applyNumberFormat="1" applyFont="1" applyBorder="1" applyAlignment="1">
      <alignment horizontal="center"/>
    </xf>
    <xf numFmtId="10" fontId="38" fillId="0" borderId="15" xfId="2" applyNumberFormat="1" applyFont="1" applyBorder="1" applyAlignment="1">
      <alignment horizontal="center"/>
    </xf>
    <xf numFmtId="0" fontId="39" fillId="0" borderId="0" xfId="0" applyFont="1" applyAlignment="1">
      <alignment horizontal="center"/>
    </xf>
    <xf numFmtId="165" fontId="39" fillId="0" borderId="0" xfId="0" applyNumberFormat="1" applyFont="1" applyAlignment="1">
      <alignment horizontal="center"/>
    </xf>
    <xf numFmtId="10" fontId="39" fillId="0" borderId="0" xfId="2" applyNumberFormat="1" applyFont="1" applyFill="1" applyBorder="1" applyAlignment="1">
      <alignment horizontal="center"/>
    </xf>
    <xf numFmtId="166" fontId="38" fillId="0" borderId="15" xfId="0" applyNumberFormat="1" applyFont="1" applyBorder="1" applyAlignment="1">
      <alignment horizontal="center"/>
    </xf>
    <xf numFmtId="0" fontId="35" fillId="11" borderId="36" xfId="21" applyFont="1" applyFill="1" applyBorder="1" applyAlignment="1">
      <alignment horizontal="left" vertical="center" wrapText="1"/>
    </xf>
    <xf numFmtId="0" fontId="0" fillId="0" borderId="59" xfId="0" applyBorder="1"/>
    <xf numFmtId="166" fontId="0" fillId="0" borderId="53" xfId="0" applyNumberFormat="1" applyBorder="1" applyAlignment="1">
      <alignment horizontal="center"/>
    </xf>
    <xf numFmtId="10" fontId="0" fillId="0" borderId="43" xfId="2" applyNumberFormat="1" applyFont="1" applyBorder="1" applyAlignment="1">
      <alignment horizontal="center"/>
    </xf>
    <xf numFmtId="10" fontId="0" fillId="0" borderId="26" xfId="2" applyNumberFormat="1" applyFont="1" applyBorder="1" applyAlignment="1">
      <alignment horizontal="center"/>
    </xf>
    <xf numFmtId="10" fontId="0" fillId="0" borderId="22" xfId="2" applyNumberFormat="1" applyFont="1" applyBorder="1" applyAlignment="1">
      <alignment horizontal="center"/>
    </xf>
    <xf numFmtId="166" fontId="0" fillId="0" borderId="46" xfId="0" applyNumberFormat="1" applyBorder="1" applyAlignment="1">
      <alignment horizontal="center"/>
    </xf>
    <xf numFmtId="0" fontId="33" fillId="0" borderId="60" xfId="0" applyFont="1" applyBorder="1" applyAlignment="1">
      <alignment horizontal="center"/>
    </xf>
    <xf numFmtId="10" fontId="0" fillId="0" borderId="23" xfId="2" applyNumberFormat="1" applyFont="1" applyBorder="1" applyAlignment="1">
      <alignment horizontal="center"/>
    </xf>
    <xf numFmtId="0" fontId="0" fillId="0" borderId="61" xfId="0" applyBorder="1"/>
    <xf numFmtId="10" fontId="0" fillId="0" borderId="6" xfId="2" applyNumberFormat="1" applyFont="1" applyBorder="1" applyAlignment="1">
      <alignment horizontal="center"/>
    </xf>
    <xf numFmtId="10" fontId="0" fillId="0" borderId="7" xfId="2" applyNumberFormat="1" applyFont="1" applyBorder="1" applyAlignment="1">
      <alignment horizontal="center"/>
    </xf>
    <xf numFmtId="0" fontId="35" fillId="11" borderId="0" xfId="21" applyFont="1" applyFill="1" applyAlignment="1">
      <alignment horizontal="left" vertical="center" wrapText="1"/>
    </xf>
    <xf numFmtId="0" fontId="36" fillId="0" borderId="0" xfId="0" applyFont="1"/>
    <xf numFmtId="10" fontId="0" fillId="0" borderId="0" xfId="18" applyNumberFormat="1" applyFont="1"/>
    <xf numFmtId="0" fontId="40" fillId="0" borderId="0" xfId="0" applyFont="1"/>
    <xf numFmtId="0" fontId="41" fillId="0" borderId="0" xfId="0" applyFont="1"/>
    <xf numFmtId="6" fontId="24" fillId="0" borderId="0" xfId="9" applyNumberFormat="1" applyFont="1" applyAlignment="1">
      <alignment horizontal="center"/>
    </xf>
    <xf numFmtId="2" fontId="24" fillId="0" borderId="0" xfId="9" applyNumberFormat="1" applyFont="1" applyAlignment="1">
      <alignment horizontal="center"/>
    </xf>
    <xf numFmtId="167" fontId="24" fillId="0" borderId="0" xfId="9" applyNumberFormat="1" applyFont="1" applyAlignment="1">
      <alignment horizontal="center"/>
    </xf>
    <xf numFmtId="6" fontId="23" fillId="0" borderId="0" xfId="9" applyNumberFormat="1" applyFont="1" applyAlignment="1">
      <alignment horizontal="center"/>
    </xf>
    <xf numFmtId="173" fontId="24" fillId="10" borderId="0" xfId="9" quotePrefix="1" applyNumberFormat="1" applyFont="1" applyFill="1" applyAlignment="1">
      <alignment horizontal="center"/>
    </xf>
    <xf numFmtId="164" fontId="46" fillId="0" borderId="0" xfId="1" applyNumberFormat="1" applyFont="1" applyAlignment="1">
      <alignment horizontal="left" vertical="top"/>
    </xf>
    <xf numFmtId="17" fontId="45" fillId="0" borderId="0" xfId="1" applyNumberFormat="1" applyFont="1" applyAlignment="1">
      <alignment horizontal="center"/>
    </xf>
    <xf numFmtId="0" fontId="38" fillId="0" borderId="0" xfId="1" applyFont="1" applyAlignment="1">
      <alignment wrapText="1"/>
    </xf>
    <xf numFmtId="0" fontId="46" fillId="0" borderId="0" xfId="1" applyFont="1" applyAlignment="1">
      <alignment horizontal="center"/>
    </xf>
    <xf numFmtId="0" fontId="38" fillId="0" borderId="0" xfId="1" applyFont="1"/>
    <xf numFmtId="0" fontId="44" fillId="0" borderId="0" xfId="1" applyFont="1" applyAlignment="1">
      <alignment horizontal="center"/>
    </xf>
    <xf numFmtId="0" fontId="46" fillId="0" borderId="0" xfId="1" applyFont="1"/>
    <xf numFmtId="9" fontId="46" fillId="0" borderId="0" xfId="1" applyNumberFormat="1" applyFont="1" applyAlignment="1">
      <alignment horizontal="center" wrapText="1"/>
    </xf>
    <xf numFmtId="0" fontId="46" fillId="0" borderId="0" xfId="1" applyFont="1" applyAlignment="1">
      <alignment horizontal="left" wrapText="1"/>
    </xf>
    <xf numFmtId="0" fontId="47" fillId="0" borderId="1" xfId="1" applyFont="1" applyBorder="1"/>
    <xf numFmtId="44" fontId="38" fillId="12" borderId="3" xfId="0" applyNumberFormat="1" applyFont="1" applyFill="1" applyBorder="1"/>
    <xf numFmtId="165" fontId="38" fillId="0" borderId="2" xfId="1" applyNumberFormat="1" applyFont="1" applyBorder="1" applyAlignment="1">
      <alignment horizontal="center"/>
    </xf>
    <xf numFmtId="0" fontId="47" fillId="0" borderId="5" xfId="1" applyFont="1" applyBorder="1"/>
    <xf numFmtId="44" fontId="38" fillId="12" borderId="6" xfId="22" applyFont="1" applyFill="1" applyBorder="1"/>
    <xf numFmtId="166" fontId="38" fillId="0" borderId="6" xfId="1" applyNumberFormat="1" applyFont="1" applyBorder="1" applyAlignment="1">
      <alignment horizontal="center"/>
    </xf>
    <xf numFmtId="0" fontId="38" fillId="0" borderId="1" xfId="1" applyFont="1" applyBorder="1"/>
    <xf numFmtId="0" fontId="38" fillId="0" borderId="3" xfId="1" applyFont="1" applyBorder="1"/>
    <xf numFmtId="0" fontId="38" fillId="0" borderId="8" xfId="1" applyFont="1" applyBorder="1"/>
    <xf numFmtId="166" fontId="38" fillId="0" borderId="0" xfId="1" applyNumberFormat="1" applyFont="1" applyAlignment="1">
      <alignment horizontal="center"/>
    </xf>
    <xf numFmtId="0" fontId="38" fillId="0" borderId="5" xfId="1" applyFont="1" applyBorder="1"/>
    <xf numFmtId="0" fontId="38" fillId="0" borderId="6" xfId="1" applyFont="1" applyBorder="1"/>
    <xf numFmtId="44" fontId="38" fillId="12" borderId="6" xfId="0" applyNumberFormat="1" applyFont="1" applyFill="1" applyBorder="1"/>
    <xf numFmtId="0" fontId="38" fillId="0" borderId="1" xfId="1" applyFont="1" applyBorder="1" applyAlignment="1">
      <alignment wrapText="1"/>
    </xf>
    <xf numFmtId="0" fontId="38" fillId="0" borderId="5" xfId="1" applyFont="1" applyBorder="1" applyAlignment="1">
      <alignment wrapText="1"/>
    </xf>
    <xf numFmtId="165" fontId="38" fillId="0" borderId="3" xfId="1" applyNumberFormat="1" applyFont="1" applyBorder="1" applyAlignment="1">
      <alignment horizontal="center"/>
    </xf>
    <xf numFmtId="165" fontId="38" fillId="0" borderId="0" xfId="1" applyNumberFormat="1" applyFont="1" applyAlignment="1">
      <alignment horizontal="center"/>
    </xf>
    <xf numFmtId="0" fontId="47" fillId="0" borderId="8" xfId="1" applyFont="1" applyBorder="1"/>
    <xf numFmtId="44" fontId="38" fillId="12" borderId="0" xfId="0" applyNumberFormat="1" applyFont="1" applyFill="1"/>
    <xf numFmtId="44" fontId="38" fillId="12" borderId="0" xfId="22" applyFont="1" applyFill="1"/>
    <xf numFmtId="0" fontId="48" fillId="0" borderId="0" xfId="1" applyFont="1" applyAlignment="1">
      <alignment horizontal="right" wrapText="1"/>
    </xf>
    <xf numFmtId="0" fontId="38" fillId="0" borderId="0" xfId="1" applyFont="1" applyAlignment="1">
      <alignment horizontal="center"/>
    </xf>
    <xf numFmtId="0" fontId="38" fillId="0" borderId="0" xfId="1" applyFont="1" applyAlignment="1">
      <alignment horizontal="right"/>
    </xf>
    <xf numFmtId="10" fontId="38" fillId="0" borderId="0" xfId="2" applyNumberFormat="1" applyFont="1" applyAlignment="1">
      <alignment horizontal="center"/>
    </xf>
    <xf numFmtId="9" fontId="38" fillId="0" borderId="0" xfId="2" applyFont="1" applyAlignment="1">
      <alignment horizontal="center"/>
    </xf>
    <xf numFmtId="9" fontId="38" fillId="0" borderId="0" xfId="2" applyFont="1"/>
    <xf numFmtId="0" fontId="47" fillId="0" borderId="0" xfId="1" applyFont="1" applyAlignment="1">
      <alignment horizontal="right"/>
    </xf>
    <xf numFmtId="6" fontId="38" fillId="0" borderId="0" xfId="1" applyNumberFormat="1" applyFont="1" applyAlignment="1">
      <alignment horizontal="center"/>
    </xf>
    <xf numFmtId="0" fontId="46" fillId="0" borderId="0" xfId="1" applyFont="1" applyAlignment="1">
      <alignment horizontal="right"/>
    </xf>
    <xf numFmtId="0" fontId="46" fillId="0" borderId="0" xfId="1" applyFont="1" applyAlignment="1">
      <alignment horizontal="right" vertical="top"/>
    </xf>
    <xf numFmtId="10" fontId="38" fillId="0" borderId="0" xfId="18" applyNumberFormat="1" applyFont="1" applyAlignment="1">
      <alignment horizontal="center"/>
    </xf>
    <xf numFmtId="166" fontId="1" fillId="12" borderId="0" xfId="26" applyNumberFormat="1" applyFill="1" applyAlignment="1">
      <alignment horizontal="center"/>
    </xf>
    <xf numFmtId="0" fontId="16" fillId="0" borderId="5" xfId="9" applyFont="1" applyBorder="1"/>
    <xf numFmtId="0" fontId="16" fillId="0" borderId="6" xfId="9" applyFont="1" applyBorder="1"/>
    <xf numFmtId="0" fontId="16" fillId="0" borderId="7" xfId="9" applyFont="1" applyBorder="1"/>
    <xf numFmtId="0" fontId="0" fillId="0" borderId="62" xfId="0" applyBorder="1"/>
    <xf numFmtId="0" fontId="0" fillId="5" borderId="62" xfId="0" applyFill="1" applyBorder="1"/>
    <xf numFmtId="0" fontId="0" fillId="0" borderId="63" xfId="0" applyBorder="1" applyAlignment="1">
      <alignment wrapText="1"/>
    </xf>
    <xf numFmtId="0" fontId="0" fillId="0" borderId="62" xfId="0" applyBorder="1" applyAlignment="1">
      <alignment wrapText="1"/>
    </xf>
    <xf numFmtId="0" fontId="0" fillId="5" borderId="62" xfId="0" applyFill="1" applyBorder="1" applyAlignment="1">
      <alignment wrapText="1"/>
    </xf>
    <xf numFmtId="0" fontId="0" fillId="0" borderId="64" xfId="0" applyBorder="1"/>
    <xf numFmtId="7" fontId="0" fillId="0" borderId="62" xfId="0" applyNumberFormat="1" applyBorder="1"/>
    <xf numFmtId="7" fontId="0" fillId="0" borderId="64" xfId="0" applyNumberFormat="1" applyBorder="1"/>
    <xf numFmtId="0" fontId="0" fillId="0" borderId="65" xfId="0" applyBorder="1"/>
    <xf numFmtId="7" fontId="0" fillId="0" borderId="63" xfId="0" applyNumberFormat="1" applyBorder="1"/>
    <xf numFmtId="0" fontId="0" fillId="3" borderId="0" xfId="0" applyFill="1"/>
    <xf numFmtId="0" fontId="0" fillId="3" borderId="62" xfId="0" applyFill="1" applyBorder="1"/>
    <xf numFmtId="0" fontId="0" fillId="3" borderId="62" xfId="0" applyFill="1" applyBorder="1" applyAlignment="1">
      <alignment wrapText="1"/>
    </xf>
    <xf numFmtId="7" fontId="0" fillId="3" borderId="62" xfId="0" applyNumberFormat="1" applyFill="1" applyBorder="1"/>
    <xf numFmtId="7" fontId="0" fillId="3" borderId="63" xfId="0" applyNumberFormat="1" applyFill="1" applyBorder="1"/>
    <xf numFmtId="7" fontId="0" fillId="3" borderId="0" xfId="0" applyNumberFormat="1" applyFill="1"/>
    <xf numFmtId="0" fontId="16" fillId="0" borderId="25" xfId="9" applyFont="1" applyBorder="1"/>
    <xf numFmtId="44" fontId="16" fillId="0" borderId="0" xfId="9" applyNumberFormat="1" applyFont="1"/>
    <xf numFmtId="165" fontId="16" fillId="0" borderId="66" xfId="22" applyNumberFormat="1" applyFont="1" applyBorder="1"/>
    <xf numFmtId="165" fontId="16" fillId="0" borderId="25" xfId="9" applyNumberFormat="1" applyFont="1" applyBorder="1"/>
    <xf numFmtId="165" fontId="16" fillId="0" borderId="21" xfId="9" applyNumberFormat="1" applyFont="1" applyBorder="1"/>
    <xf numFmtId="0" fontId="16" fillId="0" borderId="21" xfId="9" applyFont="1" applyBorder="1" applyAlignment="1">
      <alignment horizontal="center"/>
    </xf>
    <xf numFmtId="173" fontId="21" fillId="3" borderId="21" xfId="22" applyNumberFormat="1" applyFont="1" applyFill="1" applyBorder="1"/>
    <xf numFmtId="0" fontId="49" fillId="0" borderId="8" xfId="9" applyFont="1" applyBorder="1" applyAlignment="1">
      <alignment horizontal="left"/>
    </xf>
    <xf numFmtId="0" fontId="49" fillId="0" borderId="0" xfId="9" applyFont="1" applyAlignment="1">
      <alignment horizontal="center"/>
    </xf>
    <xf numFmtId="2" fontId="49" fillId="0" borderId="0" xfId="9" applyNumberFormat="1" applyFont="1" applyAlignment="1">
      <alignment horizontal="center"/>
    </xf>
    <xf numFmtId="8" fontId="50" fillId="3" borderId="9" xfId="9" applyNumberFormat="1" applyFont="1" applyFill="1" applyBorder="1"/>
    <xf numFmtId="0" fontId="49" fillId="0" borderId="0" xfId="9" applyFont="1"/>
    <xf numFmtId="17" fontId="0" fillId="12" borderId="0" xfId="0" applyNumberFormat="1" applyFill="1" applyAlignment="1">
      <alignment horizontal="center"/>
    </xf>
    <xf numFmtId="17" fontId="0" fillId="0" borderId="0" xfId="0" applyNumberFormat="1"/>
    <xf numFmtId="0" fontId="0" fillId="12" borderId="0" xfId="0" applyFill="1" applyAlignment="1">
      <alignment horizontal="center"/>
    </xf>
    <xf numFmtId="0" fontId="33" fillId="0" borderId="0" xfId="26" applyFont="1"/>
    <xf numFmtId="0" fontId="33" fillId="0" borderId="0" xfId="26" applyFont="1" applyAlignment="1">
      <alignment horizontal="left" wrapText="1"/>
    </xf>
    <xf numFmtId="0" fontId="2" fillId="12" borderId="0" xfId="0" applyFont="1" applyFill="1" applyAlignment="1">
      <alignment horizontal="center" wrapText="1"/>
    </xf>
    <xf numFmtId="0" fontId="51" fillId="0" borderId="1" xfId="26" applyFont="1" applyBorder="1"/>
    <xf numFmtId="44" fontId="0" fillId="0" borderId="0" xfId="22" applyFont="1"/>
    <xf numFmtId="0" fontId="51" fillId="0" borderId="5" xfId="26" applyFont="1" applyBorder="1"/>
    <xf numFmtId="0" fontId="1" fillId="0" borderId="1" xfId="26" applyBorder="1"/>
    <xf numFmtId="0" fontId="1" fillId="0" borderId="3" xfId="26" applyBorder="1"/>
    <xf numFmtId="0" fontId="1" fillId="0" borderId="5" xfId="26" applyBorder="1"/>
    <xf numFmtId="0" fontId="1" fillId="0" borderId="6" xfId="26" applyBorder="1" applyAlignment="1">
      <alignment wrapText="1"/>
    </xf>
    <xf numFmtId="0" fontId="1" fillId="0" borderId="6" xfId="26" applyBorder="1"/>
    <xf numFmtId="0" fontId="51" fillId="0" borderId="8" xfId="26" applyFont="1" applyBorder="1"/>
    <xf numFmtId="0" fontId="1" fillId="0" borderId="0" xfId="26"/>
    <xf numFmtId="0" fontId="52" fillId="0" borderId="0" xfId="0" applyFont="1" applyAlignment="1">
      <alignment horizontal="right"/>
    </xf>
    <xf numFmtId="0" fontId="51" fillId="0" borderId="0" xfId="26" applyFont="1" applyAlignment="1">
      <alignment horizontal="right" wrapText="1"/>
    </xf>
    <xf numFmtId="0" fontId="1" fillId="0" borderId="0" xfId="26" applyAlignment="1">
      <alignment horizontal="right"/>
    </xf>
    <xf numFmtId="0" fontId="53" fillId="0" borderId="0" xfId="26" applyFont="1" applyAlignment="1">
      <alignment horizontal="right"/>
    </xf>
    <xf numFmtId="173" fontId="24" fillId="0" borderId="0" xfId="9" applyNumberFormat="1" applyFont="1" applyAlignment="1">
      <alignment horizontal="center"/>
    </xf>
    <xf numFmtId="44" fontId="0" fillId="13" borderId="0" xfId="22" applyFont="1" applyFill="1"/>
    <xf numFmtId="10" fontId="0" fillId="13" borderId="0" xfId="18" applyNumberFormat="1" applyFont="1" applyFill="1"/>
    <xf numFmtId="0" fontId="5" fillId="0" borderId="0" xfId="27"/>
    <xf numFmtId="0" fontId="7" fillId="2" borderId="0" xfId="27" applyFont="1" applyFill="1"/>
    <xf numFmtId="0" fontId="8" fillId="2" borderId="9" xfId="27" applyFont="1" applyFill="1" applyBorder="1"/>
    <xf numFmtId="0" fontId="9" fillId="2" borderId="6" xfId="27" applyFont="1" applyFill="1" applyBorder="1"/>
    <xf numFmtId="0" fontId="8" fillId="2" borderId="7" xfId="27" applyFont="1" applyFill="1" applyBorder="1"/>
    <xf numFmtId="0" fontId="8" fillId="0" borderId="0" xfId="27" applyFont="1"/>
    <xf numFmtId="0" fontId="10" fillId="14" borderId="0" xfId="28" applyFont="1" applyFill="1"/>
    <xf numFmtId="3" fontId="10" fillId="15" borderId="0" xfId="5" applyFont="1" applyFill="1" applyAlignment="1">
      <alignment horizontal="center"/>
    </xf>
    <xf numFmtId="3" fontId="10" fillId="16" borderId="0" xfId="5" applyFont="1" applyFill="1" applyAlignment="1">
      <alignment horizontal="center"/>
    </xf>
    <xf numFmtId="3" fontId="10" fillId="0" borderId="0" xfId="5" applyFont="1" applyAlignment="1">
      <alignment horizontal="center"/>
    </xf>
    <xf numFmtId="14" fontId="8" fillId="0" borderId="0" xfId="27" applyNumberFormat="1" applyFont="1"/>
    <xf numFmtId="0" fontId="8" fillId="13" borderId="0" xfId="27" applyFont="1" applyFill="1"/>
    <xf numFmtId="167" fontId="5" fillId="0" borderId="0" xfId="27" applyNumberFormat="1"/>
    <xf numFmtId="167" fontId="5" fillId="10" borderId="0" xfId="27" applyNumberFormat="1" applyFill="1"/>
    <xf numFmtId="2" fontId="5" fillId="0" borderId="0" xfId="27" applyNumberFormat="1"/>
    <xf numFmtId="0" fontId="8" fillId="0" borderId="0" xfId="6" applyFont="1" applyAlignment="1"/>
    <xf numFmtId="0" fontId="11" fillId="0" borderId="0" xfId="6" applyAlignment="1"/>
    <xf numFmtId="0" fontId="12" fillId="0" borderId="0" xfId="6" applyFont="1" applyAlignment="1"/>
    <xf numFmtId="0" fontId="13" fillId="0" borderId="0" xfId="6" applyFont="1" applyAlignment="1"/>
    <xf numFmtId="0" fontId="11" fillId="0" borderId="10" xfId="6" applyBorder="1" applyAlignment="1"/>
    <xf numFmtId="0" fontId="11" fillId="0" borderId="11" xfId="6" applyBorder="1" applyAlignment="1"/>
    <xf numFmtId="0" fontId="11" fillId="0" borderId="12" xfId="6" applyBorder="1" applyAlignment="1"/>
    <xf numFmtId="0" fontId="11" fillId="0" borderId="13" xfId="6" applyBorder="1" applyAlignment="1"/>
    <xf numFmtId="0" fontId="11" fillId="0" borderId="0" xfId="6" applyAlignment="1">
      <alignment horizontal="right"/>
    </xf>
    <xf numFmtId="0" fontId="8" fillId="0" borderId="0" xfId="6" applyFont="1" applyAlignment="1">
      <alignment horizontal="center"/>
    </xf>
    <xf numFmtId="0" fontId="11" fillId="0" borderId="14" xfId="6" applyBorder="1" applyAlignment="1"/>
    <xf numFmtId="3" fontId="8" fillId="0" borderId="0" xfId="5" applyFont="1" applyAlignment="1"/>
    <xf numFmtId="0" fontId="14" fillId="0" borderId="14" xfId="6" applyFont="1" applyBorder="1" applyAlignment="1">
      <alignment horizontal="center"/>
    </xf>
    <xf numFmtId="167" fontId="5" fillId="13" borderId="67" xfId="5" applyNumberFormat="1" applyFill="1" applyBorder="1" applyAlignment="1"/>
    <xf numFmtId="167" fontId="5" fillId="0" borderId="0" xfId="5" applyNumberFormat="1" applyAlignment="1"/>
    <xf numFmtId="167" fontId="11" fillId="0" borderId="14" xfId="6" applyNumberFormat="1" applyBorder="1" applyAlignment="1">
      <alignment horizontal="center"/>
    </xf>
    <xf numFmtId="0" fontId="11" fillId="0" borderId="14" xfId="6" applyBorder="1" applyAlignment="1">
      <alignment horizontal="center"/>
    </xf>
    <xf numFmtId="0" fontId="11" fillId="0" borderId="13" xfId="6" applyBorder="1" applyAlignment="1">
      <alignment horizontal="right"/>
    </xf>
    <xf numFmtId="0" fontId="8" fillId="0" borderId="0" xfId="3" applyFont="1"/>
    <xf numFmtId="167" fontId="5" fillId="10" borderId="15" xfId="5" applyNumberFormat="1" applyFill="1" applyBorder="1" applyAlignment="1"/>
    <xf numFmtId="0" fontId="8" fillId="3" borderId="0" xfId="6" applyFont="1" applyFill="1" applyAlignment="1">
      <alignment horizontal="right"/>
    </xf>
    <xf numFmtId="10" fontId="8" fillId="3" borderId="14" xfId="7" applyNumberFormat="1" applyFont="1" applyFill="1" applyBorder="1" applyAlignment="1">
      <alignment horizontal="center"/>
    </xf>
    <xf numFmtId="0" fontId="11" fillId="0" borderId="16" xfId="6" applyBorder="1" applyAlignment="1"/>
    <xf numFmtId="0" fontId="11" fillId="0" borderId="17" xfId="6" applyBorder="1" applyAlignment="1"/>
    <xf numFmtId="0" fontId="11" fillId="0" borderId="18" xfId="6" applyBorder="1" applyAlignment="1"/>
    <xf numFmtId="0" fontId="5" fillId="0" borderId="0" xfId="3"/>
    <xf numFmtId="167" fontId="5" fillId="0" borderId="67" xfId="5" applyNumberFormat="1" applyBorder="1" applyAlignment="1"/>
    <xf numFmtId="167" fontId="5" fillId="0" borderId="15" xfId="5" applyNumberFormat="1" applyBorder="1" applyAlignment="1"/>
    <xf numFmtId="7" fontId="0" fillId="0" borderId="0" xfId="0" applyNumberFormat="1"/>
    <xf numFmtId="10" fontId="24" fillId="10" borderId="0" xfId="9" applyNumberFormat="1" applyFont="1" applyFill="1"/>
    <xf numFmtId="173" fontId="24" fillId="10" borderId="0" xfId="9" applyNumberFormat="1" applyFont="1" applyFill="1"/>
    <xf numFmtId="173" fontId="24" fillId="10" borderId="0" xfId="9" quotePrefix="1" applyNumberFormat="1" applyFont="1" applyFill="1"/>
    <xf numFmtId="10" fontId="24" fillId="0" borderId="17" xfId="9" applyNumberFormat="1" applyFont="1" applyBorder="1"/>
    <xf numFmtId="10" fontId="24" fillId="10" borderId="6" xfId="9" applyNumberFormat="1" applyFont="1" applyFill="1" applyBorder="1"/>
    <xf numFmtId="0" fontId="26" fillId="0" borderId="28" xfId="9" applyFont="1" applyBorder="1"/>
    <xf numFmtId="0" fontId="17" fillId="0" borderId="1" xfId="9" applyFont="1" applyBorder="1"/>
    <xf numFmtId="173" fontId="24" fillId="10" borderId="3" xfId="9" applyNumberFormat="1" applyFont="1" applyFill="1" applyBorder="1" applyAlignment="1">
      <alignment horizontal="center"/>
    </xf>
    <xf numFmtId="6" fontId="23" fillId="0" borderId="3" xfId="9" applyNumberFormat="1" applyFont="1" applyBorder="1" applyAlignment="1">
      <alignment horizontal="center"/>
    </xf>
    <xf numFmtId="0" fontId="17" fillId="0" borderId="69" xfId="9" applyFont="1" applyBorder="1"/>
    <xf numFmtId="165" fontId="16" fillId="0" borderId="68" xfId="22" applyNumberFormat="1" applyFont="1" applyBorder="1"/>
    <xf numFmtId="0" fontId="16" fillId="0" borderId="31" xfId="9" applyFont="1" applyBorder="1"/>
    <xf numFmtId="0" fontId="16" fillId="0" borderId="30" xfId="9" applyFont="1" applyBorder="1"/>
    <xf numFmtId="0" fontId="16" fillId="0" borderId="29" xfId="9" applyFont="1" applyBorder="1"/>
    <xf numFmtId="165" fontId="16" fillId="10" borderId="66" xfId="22" applyNumberFormat="1" applyFont="1" applyFill="1" applyBorder="1"/>
    <xf numFmtId="0" fontId="21" fillId="0" borderId="31" xfId="9" applyFont="1" applyBorder="1" applyAlignment="1">
      <alignment horizontal="center"/>
    </xf>
    <xf numFmtId="44" fontId="49" fillId="0" borderId="0" xfId="22" applyFont="1"/>
    <xf numFmtId="0" fontId="5" fillId="0" borderId="0" xfId="11"/>
    <xf numFmtId="0" fontId="7" fillId="2" borderId="0" xfId="11" applyFont="1" applyFill="1"/>
    <xf numFmtId="0" fontId="8" fillId="2" borderId="9" xfId="11" applyFont="1" applyFill="1" applyBorder="1"/>
    <xf numFmtId="0" fontId="9" fillId="2" borderId="6" xfId="11" applyFont="1" applyFill="1" applyBorder="1"/>
    <xf numFmtId="0" fontId="8" fillId="2" borderId="7" xfId="11" applyFont="1" applyFill="1" applyBorder="1"/>
    <xf numFmtId="0" fontId="8" fillId="0" borderId="0" xfId="11" applyFont="1"/>
    <xf numFmtId="0" fontId="5" fillId="17" borderId="0" xfId="11" applyFill="1"/>
    <xf numFmtId="0" fontId="5" fillId="18" borderId="0" xfId="11" applyFill="1"/>
    <xf numFmtId="0" fontId="5" fillId="19" borderId="0" xfId="11" applyFill="1"/>
    <xf numFmtId="0" fontId="5" fillId="20" borderId="0" xfId="11" applyFill="1"/>
    <xf numFmtId="14" fontId="8" fillId="0" borderId="0" xfId="11" applyNumberFormat="1" applyFont="1"/>
    <xf numFmtId="167" fontId="5" fillId="0" borderId="0" xfId="11" applyNumberFormat="1"/>
    <xf numFmtId="2" fontId="5" fillId="0" borderId="0" xfId="11" applyNumberFormat="1"/>
    <xf numFmtId="0" fontId="5" fillId="0" borderId="13" xfId="11" applyBorder="1"/>
    <xf numFmtId="44" fontId="17" fillId="0" borderId="0" xfId="22" applyFont="1"/>
    <xf numFmtId="0" fontId="36" fillId="0" borderId="0" xfId="0" applyFont="1" applyAlignment="1">
      <alignment vertical="center" wrapText="1"/>
    </xf>
    <xf numFmtId="0" fontId="1" fillId="0" borderId="4" xfId="1" applyBorder="1" applyAlignment="1">
      <alignment horizontal="left" vertical="center" wrapText="1"/>
    </xf>
    <xf numFmtId="0" fontId="1" fillId="0" borderId="7" xfId="1" applyBorder="1" applyAlignment="1">
      <alignment horizontal="left" vertical="center" wrapText="1"/>
    </xf>
    <xf numFmtId="0" fontId="1" fillId="0" borderId="4" xfId="26" applyBorder="1" applyAlignment="1">
      <alignment horizontal="left" vertical="center" wrapText="1"/>
    </xf>
    <xf numFmtId="0" fontId="1" fillId="0" borderId="7" xfId="26" applyBorder="1" applyAlignment="1">
      <alignment horizontal="left" vertical="center" wrapText="1"/>
    </xf>
    <xf numFmtId="0" fontId="1" fillId="0" borderId="3" xfId="26" applyBorder="1" applyAlignment="1">
      <alignment horizontal="left" vertical="top" wrapText="1"/>
    </xf>
    <xf numFmtId="0" fontId="1" fillId="0" borderId="6" xfId="26" applyBorder="1" applyAlignment="1">
      <alignment horizontal="left" vertical="top" wrapText="1"/>
    </xf>
    <xf numFmtId="0" fontId="1" fillId="0" borderId="9" xfId="1" applyBorder="1" applyAlignment="1">
      <alignment horizontal="left" vertical="center" wrapText="1"/>
    </xf>
    <xf numFmtId="49" fontId="1" fillId="0" borderId="4" xfId="1" applyNumberFormat="1" applyBorder="1" applyAlignment="1">
      <alignment horizontal="left" vertical="center" wrapText="1"/>
    </xf>
    <xf numFmtId="49" fontId="1" fillId="0" borderId="7" xfId="1" applyNumberFormat="1" applyBorder="1" applyAlignment="1">
      <alignment horizontal="left" vertical="center" wrapText="1"/>
    </xf>
    <xf numFmtId="0" fontId="1" fillId="0" borderId="9" xfId="26" applyBorder="1" applyAlignment="1">
      <alignment horizontal="left" vertical="center" wrapText="1"/>
    </xf>
    <xf numFmtId="0" fontId="1" fillId="0" borderId="3" xfId="26" applyBorder="1" applyAlignment="1">
      <alignment vertical="top" wrapText="1"/>
    </xf>
    <xf numFmtId="0" fontId="1" fillId="0" borderId="6" xfId="26" applyBorder="1" applyAlignment="1">
      <alignment vertical="top" wrapText="1"/>
    </xf>
    <xf numFmtId="0" fontId="26" fillId="4" borderId="31" xfId="9" applyFont="1" applyFill="1" applyBorder="1" applyAlignment="1">
      <alignment horizontal="center"/>
    </xf>
    <xf numFmtId="0" fontId="26" fillId="4" borderId="30" xfId="9" applyFont="1" applyFill="1" applyBorder="1" applyAlignment="1">
      <alignment horizontal="center"/>
    </xf>
    <xf numFmtId="0" fontId="26" fillId="4" borderId="29" xfId="9" applyFont="1" applyFill="1" applyBorder="1" applyAlignment="1">
      <alignment horizontal="center"/>
    </xf>
    <xf numFmtId="0" fontId="21" fillId="0" borderId="28" xfId="9" applyFont="1" applyBorder="1" applyAlignment="1">
      <alignment horizontal="center"/>
    </xf>
    <xf numFmtId="0" fontId="1" fillId="0" borderId="0" xfId="26" applyAlignment="1">
      <alignment horizontal="center"/>
    </xf>
    <xf numFmtId="167" fontId="27" fillId="0" borderId="0" xfId="9" applyNumberFormat="1" applyFont="1" applyAlignment="1">
      <alignment horizontal="center"/>
    </xf>
    <xf numFmtId="0" fontId="27" fillId="0" borderId="0" xfId="9" applyFont="1" applyAlignment="1">
      <alignment horizontal="center"/>
    </xf>
    <xf numFmtId="0" fontId="16" fillId="0" borderId="23" xfId="9" applyFont="1" applyBorder="1"/>
    <xf numFmtId="0" fontId="16" fillId="0" borderId="26" xfId="9" applyFont="1" applyBorder="1"/>
    <xf numFmtId="10" fontId="24" fillId="0" borderId="0" xfId="9" applyNumberFormat="1" applyFont="1" applyAlignment="1">
      <alignment horizontal="center"/>
    </xf>
    <xf numFmtId="10" fontId="23" fillId="0" borderId="0" xfId="9" applyNumberFormat="1" applyFont="1" applyAlignment="1">
      <alignment horizontal="center"/>
    </xf>
    <xf numFmtId="0" fontId="22" fillId="0" borderId="26" xfId="13" applyFont="1" applyBorder="1" applyAlignment="1">
      <alignment horizontal="left"/>
    </xf>
    <xf numFmtId="173" fontId="24" fillId="0" borderId="0" xfId="9" quotePrefix="1" applyNumberFormat="1" applyFont="1" applyAlignment="1">
      <alignment horizontal="center"/>
    </xf>
    <xf numFmtId="10" fontId="24" fillId="0" borderId="17" xfId="9" applyNumberFormat="1" applyFont="1" applyBorder="1" applyAlignment="1">
      <alignment horizontal="center"/>
    </xf>
    <xf numFmtId="10" fontId="23" fillId="0" borderId="18" xfId="9" applyNumberFormat="1" applyFont="1" applyBorder="1" applyAlignment="1">
      <alignment horizontal="center"/>
    </xf>
    <xf numFmtId="49" fontId="25" fillId="0" borderId="23" xfId="12" applyNumberFormat="1" applyFont="1" applyBorder="1"/>
    <xf numFmtId="10" fontId="24" fillId="0" borderId="6" xfId="9" applyNumberFormat="1" applyFont="1" applyBorder="1" applyAlignment="1">
      <alignment horizontal="center"/>
    </xf>
    <xf numFmtId="10" fontId="23" fillId="0" borderId="6" xfId="9" applyNumberFormat="1" applyFont="1" applyBorder="1" applyAlignment="1">
      <alignment horizontal="center"/>
    </xf>
    <xf numFmtId="0" fontId="22" fillId="0" borderId="22" xfId="11" applyFont="1" applyBorder="1"/>
    <xf numFmtId="0" fontId="19" fillId="0" borderId="0" xfId="9" applyFont="1"/>
    <xf numFmtId="0" fontId="19" fillId="0" borderId="0" xfId="9" applyFont="1" applyAlignment="1">
      <alignment horizontal="right"/>
    </xf>
    <xf numFmtId="0" fontId="18" fillId="0" borderId="0" xfId="9" applyFont="1" applyAlignment="1">
      <alignment horizontal="right"/>
    </xf>
    <xf numFmtId="167" fontId="16" fillId="0" borderId="0" xfId="9" applyNumberFormat="1" applyFont="1"/>
    <xf numFmtId="6" fontId="17" fillId="0" borderId="17" xfId="9" applyNumberFormat="1" applyFont="1" applyBorder="1" applyAlignment="1">
      <alignment horizontal="center"/>
    </xf>
    <xf numFmtId="10" fontId="17" fillId="0" borderId="27" xfId="9" applyNumberFormat="1" applyFont="1" applyBorder="1" applyAlignment="1">
      <alignment horizontal="center"/>
    </xf>
    <xf numFmtId="0" fontId="21" fillId="0" borderId="34" xfId="9" applyFont="1" applyBorder="1" applyAlignment="1">
      <alignment horizontal="center"/>
    </xf>
    <xf numFmtId="0" fontId="17" fillId="0" borderId="34" xfId="9" applyFont="1" applyBorder="1" applyAlignment="1">
      <alignment horizontal="center"/>
    </xf>
    <xf numFmtId="7" fontId="17" fillId="0" borderId="0" xfId="10" applyNumberFormat="1" applyFont="1" applyBorder="1" applyAlignment="1">
      <alignment horizontal="center"/>
    </xf>
    <xf numFmtId="6" fontId="21" fillId="3" borderId="25" xfId="9" applyNumberFormat="1" applyFont="1" applyFill="1" applyBorder="1"/>
    <xf numFmtId="10" fontId="21" fillId="0" borderId="30" xfId="9" applyNumberFormat="1" applyFont="1" applyBorder="1" applyAlignment="1">
      <alignment horizontal="center"/>
    </xf>
    <xf numFmtId="0" fontId="21" fillId="0" borderId="21" xfId="9" applyFont="1" applyBorder="1" applyAlignment="1">
      <alignment horizontal="center"/>
    </xf>
    <xf numFmtId="17" fontId="0" fillId="0" borderId="0" xfId="0" applyNumberFormat="1" applyAlignment="1">
      <alignment horizontal="center"/>
    </xf>
    <xf numFmtId="44" fontId="0" fillId="0" borderId="3" xfId="0" applyNumberFormat="1" applyBorder="1"/>
    <xf numFmtId="44" fontId="0" fillId="0" borderId="6" xfId="22" applyFont="1" applyFill="1" applyBorder="1"/>
    <xf numFmtId="44" fontId="0" fillId="0" borderId="6" xfId="0" applyNumberFormat="1" applyBorder="1"/>
    <xf numFmtId="44" fontId="0" fillId="0" borderId="0" xfId="22" applyFont="1" applyFill="1"/>
    <xf numFmtId="166" fontId="1" fillId="0" borderId="0" xfId="26" applyNumberFormat="1" applyAlignment="1">
      <alignment horizontal="center"/>
    </xf>
    <xf numFmtId="10" fontId="1" fillId="0" borderId="0" xfId="18" applyNumberFormat="1" applyFont="1" applyFill="1" applyAlignment="1">
      <alignment horizontal="center"/>
    </xf>
    <xf numFmtId="9" fontId="1" fillId="0" borderId="0" xfId="18" applyFont="1" applyFill="1" applyAlignment="1">
      <alignment horizontal="center"/>
    </xf>
    <xf numFmtId="9" fontId="1" fillId="0" borderId="0" xfId="18" applyFont="1" applyFill="1"/>
    <xf numFmtId="0" fontId="36" fillId="0" borderId="31" xfId="0" applyFont="1" applyBorder="1"/>
    <xf numFmtId="0" fontId="36" fillId="0" borderId="21" xfId="0" applyFont="1" applyBorder="1" applyAlignment="1">
      <alignment horizontal="center"/>
    </xf>
    <xf numFmtId="0" fontId="36" fillId="0" borderId="30" xfId="0" applyFont="1" applyBorder="1" applyAlignment="1">
      <alignment horizontal="center"/>
    </xf>
    <xf numFmtId="0" fontId="36" fillId="0" borderId="1" xfId="0" applyFont="1" applyBorder="1"/>
    <xf numFmtId="173" fontId="36" fillId="0" borderId="68" xfId="22" applyNumberFormat="1" applyFont="1" applyBorder="1"/>
    <xf numFmtId="173" fontId="36" fillId="0" borderId="3" xfId="22" applyNumberFormat="1" applyFont="1" applyBorder="1"/>
    <xf numFmtId="10" fontId="36" fillId="0" borderId="66" xfId="18" applyNumberFormat="1" applyFont="1" applyBorder="1"/>
    <xf numFmtId="0" fontId="36" fillId="0" borderId="8" xfId="0" applyFont="1" applyBorder="1"/>
    <xf numFmtId="173" fontId="36" fillId="0" borderId="66" xfId="22" applyNumberFormat="1" applyFont="1" applyBorder="1"/>
    <xf numFmtId="173" fontId="36" fillId="0" borderId="0" xfId="22" applyNumberFormat="1" applyFont="1" applyBorder="1"/>
    <xf numFmtId="0" fontId="36" fillId="0" borderId="5" xfId="0" applyFont="1" applyBorder="1"/>
    <xf numFmtId="173" fontId="36" fillId="0" borderId="25" xfId="22" applyNumberFormat="1" applyFont="1" applyBorder="1"/>
    <xf numFmtId="173" fontId="36" fillId="0" borderId="6" xfId="22" applyNumberFormat="1" applyFont="1" applyBorder="1"/>
    <xf numFmtId="10" fontId="36" fillId="0" borderId="25" xfId="18" applyNumberFormat="1" applyFont="1" applyBorder="1"/>
    <xf numFmtId="0" fontId="26" fillId="0" borderId="31" xfId="9" applyFont="1" applyBorder="1" applyAlignment="1">
      <alignment horizontal="center"/>
    </xf>
    <xf numFmtId="10" fontId="16" fillId="0" borderId="30" xfId="9" applyNumberFormat="1" applyFont="1" applyBorder="1" applyAlignment="1">
      <alignment horizontal="center"/>
    </xf>
    <xf numFmtId="0" fontId="26" fillId="0" borderId="30" xfId="9" applyFont="1" applyBorder="1" applyAlignment="1">
      <alignment horizontal="center"/>
    </xf>
    <xf numFmtId="6" fontId="16" fillId="0" borderId="4" xfId="9" applyNumberFormat="1" applyFont="1" applyBorder="1"/>
    <xf numFmtId="0" fontId="16" fillId="0" borderId="8" xfId="9" applyFont="1" applyBorder="1" applyAlignment="1">
      <alignment horizontal="left"/>
    </xf>
    <xf numFmtId="8" fontId="16" fillId="0" borderId="0" xfId="9" applyNumberFormat="1" applyFont="1" applyAlignment="1">
      <alignment horizontal="center"/>
    </xf>
    <xf numFmtId="2" fontId="16" fillId="0" borderId="0" xfId="9" applyNumberFormat="1" applyFont="1" applyAlignment="1">
      <alignment horizontal="center"/>
    </xf>
    <xf numFmtId="10" fontId="36" fillId="0" borderId="68" xfId="18" applyNumberFormat="1" applyFont="1" applyBorder="1"/>
    <xf numFmtId="0" fontId="16" fillId="0" borderId="5" xfId="9" applyFont="1" applyBorder="1" applyAlignment="1">
      <alignment horizontal="left"/>
    </xf>
    <xf numFmtId="8" fontId="16" fillId="0" borderId="6" xfId="9" applyNumberFormat="1" applyFont="1" applyBorder="1" applyAlignment="1">
      <alignment horizontal="center"/>
    </xf>
    <xf numFmtId="2" fontId="16" fillId="0" borderId="6" xfId="9" applyNumberFormat="1" applyFont="1" applyBorder="1" applyAlignment="1">
      <alignment horizontal="center"/>
    </xf>
    <xf numFmtId="0" fontId="55" fillId="0" borderId="25" xfId="0" applyFont="1" applyBorder="1" applyAlignment="1">
      <alignment vertical="center" wrapText="1"/>
    </xf>
    <xf numFmtId="6" fontId="55" fillId="0" borderId="7" xfId="0" applyNumberFormat="1" applyFont="1" applyBorder="1" applyAlignment="1">
      <alignment horizontal="center" vertical="center" wrapText="1"/>
    </xf>
    <xf numFmtId="8" fontId="55" fillId="0" borderId="7" xfId="0" applyNumberFormat="1" applyFont="1" applyBorder="1" applyAlignment="1">
      <alignment horizontal="center" vertical="center" wrapText="1"/>
    </xf>
    <xf numFmtId="0" fontId="55" fillId="0" borderId="7" xfId="0" applyFont="1" applyBorder="1" applyAlignment="1">
      <alignment horizontal="center" vertical="center" wrapText="1"/>
    </xf>
    <xf numFmtId="0" fontId="55" fillId="0" borderId="0" xfId="0" applyFont="1" applyAlignment="1">
      <alignment vertical="center" wrapText="1"/>
    </xf>
    <xf numFmtId="173" fontId="36" fillId="0" borderId="0" xfId="22" applyNumberFormat="1" applyFont="1"/>
    <xf numFmtId="0" fontId="56" fillId="0" borderId="0" xfId="0" applyFont="1" applyAlignment="1">
      <alignment vertical="center" wrapText="1"/>
    </xf>
    <xf numFmtId="173" fontId="55" fillId="0" borderId="7" xfId="0" applyNumberFormat="1" applyFont="1" applyBorder="1" applyAlignment="1">
      <alignment horizontal="center" vertical="center" wrapText="1"/>
    </xf>
    <xf numFmtId="0" fontId="57" fillId="0" borderId="31" xfId="0" applyFont="1" applyBorder="1" applyAlignment="1">
      <alignment vertical="center" wrapText="1"/>
    </xf>
    <xf numFmtId="173" fontId="55" fillId="0" borderId="21" xfId="0" applyNumberFormat="1" applyFont="1" applyBorder="1" applyAlignment="1">
      <alignment horizontal="center" vertical="center" wrapText="1"/>
    </xf>
    <xf numFmtId="0" fontId="58" fillId="0" borderId="0" xfId="6" applyFont="1" applyAlignment="1"/>
    <xf numFmtId="0" fontId="59" fillId="0" borderId="0" xfId="0" applyFont="1"/>
    <xf numFmtId="0" fontId="60" fillId="0" borderId="0" xfId="0" applyFont="1" applyAlignment="1">
      <alignment horizontal="right"/>
    </xf>
    <xf numFmtId="0" fontId="26" fillId="0" borderId="28" xfId="9" applyFont="1" applyBorder="1" applyAlignment="1">
      <alignment horizontal="center"/>
    </xf>
    <xf numFmtId="173" fontId="35" fillId="0" borderId="70" xfId="22" applyNumberFormat="1" applyFont="1" applyBorder="1" applyAlignment="1">
      <alignment horizontal="center"/>
    </xf>
    <xf numFmtId="6" fontId="35" fillId="0" borderId="70" xfId="0" applyNumberFormat="1" applyFont="1" applyBorder="1" applyAlignment="1">
      <alignment horizontal="center"/>
    </xf>
    <xf numFmtId="6" fontId="35" fillId="0" borderId="71" xfId="0" applyNumberFormat="1" applyFont="1" applyBorder="1" applyAlignment="1">
      <alignment horizontal="center"/>
    </xf>
    <xf numFmtId="0" fontId="1" fillId="0" borderId="4" xfId="26" applyBorder="1" applyAlignment="1">
      <alignment horizontal="left" vertical="center" wrapText="1"/>
    </xf>
    <xf numFmtId="0" fontId="1" fillId="0" borderId="7" xfId="26" applyBorder="1" applyAlignment="1">
      <alignment horizontal="left" vertical="center" wrapText="1"/>
    </xf>
    <xf numFmtId="0" fontId="1" fillId="0" borderId="4" xfId="1" applyBorder="1" applyAlignment="1">
      <alignment horizontal="left" vertical="center" wrapText="1"/>
    </xf>
    <xf numFmtId="0" fontId="1" fillId="0" borderId="7" xfId="1" applyBorder="1" applyAlignment="1">
      <alignment horizontal="left" vertical="center" wrapText="1"/>
    </xf>
    <xf numFmtId="0" fontId="1" fillId="0" borderId="0" xfId="26" applyAlignment="1">
      <alignment horizontal="center"/>
    </xf>
    <xf numFmtId="0" fontId="6" fillId="2" borderId="3" xfId="11" applyFont="1" applyFill="1" applyBorder="1" applyAlignment="1">
      <alignment horizontal="left"/>
    </xf>
    <xf numFmtId="0" fontId="6" fillId="2" borderId="4" xfId="11" applyFont="1" applyFill="1" applyBorder="1" applyAlignment="1">
      <alignment horizontal="left"/>
    </xf>
    <xf numFmtId="0" fontId="11" fillId="0" borderId="13" xfId="6" applyBorder="1" applyAlignment="1">
      <alignment horizontal="right"/>
    </xf>
    <xf numFmtId="0" fontId="11" fillId="0" borderId="0" xfId="6" applyAlignment="1">
      <alignment horizontal="right"/>
    </xf>
    <xf numFmtId="0" fontId="6" fillId="2" borderId="3" xfId="27" applyFont="1" applyFill="1" applyBorder="1" applyAlignment="1">
      <alignment horizontal="left"/>
    </xf>
    <xf numFmtId="0" fontId="6" fillId="2" borderId="4" xfId="27" applyFont="1" applyFill="1" applyBorder="1" applyAlignment="1">
      <alignment horizontal="left"/>
    </xf>
    <xf numFmtId="0" fontId="5" fillId="3" borderId="0" xfId="27" applyFill="1" applyAlignment="1">
      <alignment horizontal="center"/>
    </xf>
    <xf numFmtId="0" fontId="38" fillId="0" borderId="4" xfId="1" applyFont="1" applyBorder="1" applyAlignment="1">
      <alignment horizontal="left" vertical="center" wrapText="1"/>
    </xf>
    <xf numFmtId="0" fontId="38" fillId="0" borderId="7" xfId="1" applyFont="1" applyBorder="1" applyAlignment="1">
      <alignment horizontal="left" vertical="center" wrapText="1"/>
    </xf>
    <xf numFmtId="0" fontId="38" fillId="0" borderId="3" xfId="1" applyFont="1" applyBorder="1" applyAlignment="1">
      <alignment horizontal="left" vertical="top" wrapText="1"/>
    </xf>
    <xf numFmtId="0" fontId="38" fillId="0" borderId="6" xfId="1" applyFont="1" applyBorder="1" applyAlignment="1">
      <alignment horizontal="left" vertical="top" wrapText="1"/>
    </xf>
    <xf numFmtId="0" fontId="38" fillId="0" borderId="9" xfId="1" applyFont="1" applyBorder="1" applyAlignment="1">
      <alignment horizontal="left" vertical="center" wrapText="1"/>
    </xf>
    <xf numFmtId="49" fontId="38" fillId="0" borderId="4" xfId="1" applyNumberFormat="1" applyFont="1" applyBorder="1" applyAlignment="1">
      <alignment horizontal="left" vertical="center" wrapText="1"/>
    </xf>
    <xf numFmtId="49" fontId="38" fillId="0" borderId="7" xfId="1" applyNumberFormat="1" applyFont="1" applyBorder="1" applyAlignment="1">
      <alignment horizontal="left" vertical="center" wrapText="1"/>
    </xf>
    <xf numFmtId="0" fontId="38" fillId="0" borderId="3" xfId="1" applyFont="1" applyBorder="1" applyAlignment="1">
      <alignment vertical="top" wrapText="1"/>
    </xf>
    <xf numFmtId="0" fontId="38" fillId="0" borderId="6" xfId="1" applyFont="1" applyBorder="1" applyAlignment="1">
      <alignment vertical="top" wrapText="1"/>
    </xf>
    <xf numFmtId="0" fontId="38" fillId="0" borderId="0" xfId="1" applyFont="1" applyAlignment="1">
      <alignment horizontal="left" vertical="top" wrapText="1"/>
    </xf>
    <xf numFmtId="0" fontId="38" fillId="0" borderId="0" xfId="1" applyFont="1" applyAlignment="1">
      <alignment horizontal="center"/>
    </xf>
    <xf numFmtId="0" fontId="45" fillId="0" borderId="0" xfId="1" applyFont="1" applyAlignment="1">
      <alignment horizontal="center"/>
    </xf>
    <xf numFmtId="0" fontId="26" fillId="4" borderId="31" xfId="9" applyFont="1" applyFill="1" applyBorder="1" applyAlignment="1">
      <alignment horizontal="center"/>
    </xf>
    <xf numFmtId="0" fontId="26" fillId="4" borderId="30" xfId="9" applyFont="1" applyFill="1" applyBorder="1" applyAlignment="1">
      <alignment horizontal="center"/>
    </xf>
    <xf numFmtId="0" fontId="26" fillId="4" borderId="29" xfId="9" applyFont="1" applyFill="1" applyBorder="1" applyAlignment="1">
      <alignment horizontal="center"/>
    </xf>
    <xf numFmtId="0" fontId="54" fillId="21" borderId="68" xfId="0" applyFont="1" applyFill="1" applyBorder="1" applyAlignment="1">
      <alignment horizontal="center" vertical="center" wrapText="1"/>
    </xf>
    <xf numFmtId="0" fontId="54" fillId="21" borderId="66" xfId="0" applyFont="1" applyFill="1" applyBorder="1" applyAlignment="1">
      <alignment horizontal="center" vertical="center" wrapText="1"/>
    </xf>
    <xf numFmtId="0" fontId="54" fillId="21" borderId="25" xfId="0" applyFont="1" applyFill="1" applyBorder="1" applyAlignment="1">
      <alignment horizontal="center" vertical="center" wrapText="1"/>
    </xf>
    <xf numFmtId="0" fontId="54" fillId="21" borderId="31" xfId="0" applyFont="1" applyFill="1" applyBorder="1" applyAlignment="1">
      <alignment horizontal="center" vertical="center" wrapText="1"/>
    </xf>
    <xf numFmtId="0" fontId="54" fillId="21" borderId="29" xfId="0" applyFont="1" applyFill="1" applyBorder="1" applyAlignment="1">
      <alignment horizontal="center" vertical="center" wrapText="1"/>
    </xf>
    <xf numFmtId="0" fontId="2" fillId="0" borderId="0" xfId="0" applyFont="1" applyAlignment="1">
      <alignment wrapText="1"/>
    </xf>
    <xf numFmtId="0" fontId="2" fillId="0" borderId="0" xfId="9" applyFont="1" applyAlignment="1">
      <alignment wrapText="1"/>
    </xf>
    <xf numFmtId="0" fontId="6" fillId="2" borderId="3" xfId="15" applyFont="1" applyFill="1" applyBorder="1" applyAlignment="1">
      <alignment horizontal="left"/>
    </xf>
    <xf numFmtId="0" fontId="6" fillId="2" borderId="4" xfId="15" applyFont="1" applyFill="1" applyBorder="1" applyAlignment="1">
      <alignment horizontal="left"/>
    </xf>
    <xf numFmtId="0" fontId="5" fillId="0" borderId="13" xfId="8" applyBorder="1" applyAlignment="1">
      <alignment horizontal="right"/>
    </xf>
    <xf numFmtId="0" fontId="5" fillId="0" borderId="0" xfId="8" applyAlignment="1">
      <alignment horizontal="right"/>
    </xf>
  </cellXfs>
  <cellStyles count="29">
    <cellStyle name="Currency" xfId="22" builtinId="4"/>
    <cellStyle name="Currency 2" xfId="10" xr:uid="{BB3E2EA4-CAC0-4879-8C11-E5D19E3139AD}"/>
    <cellStyle name="Currency 6" xfId="14" xr:uid="{9396B469-250B-4079-972C-35ABB6192E7D}"/>
    <cellStyle name="Normal" xfId="0" builtinId="0"/>
    <cellStyle name="Normal 10" xfId="3" xr:uid="{23CCC484-3349-491E-9CCB-435409FCDA64}"/>
    <cellStyle name="Normal 10 2" xfId="12" xr:uid="{FE94353D-836B-445C-8B21-CDD4B0D6FDA8}"/>
    <cellStyle name="Normal 18" xfId="16" xr:uid="{0BCFA2C8-68DF-45FB-9B7A-4789C008D7D2}"/>
    <cellStyle name="Normal 2" xfId="9" xr:uid="{DE53E764-E797-43CF-9A16-CCF2D398B902}"/>
    <cellStyle name="Normal 2 2" xfId="11" xr:uid="{E03D0DE1-18B4-417A-8FF5-37392560E4D2}"/>
    <cellStyle name="Normal 2 2 3" xfId="13" xr:uid="{0CC37E1F-EF66-4343-B8A5-C35596105B72}"/>
    <cellStyle name="Normal 2 2 4" xfId="5" xr:uid="{2A28E8FB-5132-469F-8E4B-354A595C8FA0}"/>
    <cellStyle name="Normal 2 3" xfId="23" xr:uid="{FBACDD2F-88DA-45DD-A87C-C4755F18AF62}"/>
    <cellStyle name="Normal 28" xfId="27" xr:uid="{7900EECF-AEB9-45D4-B2F8-AA27806898ED}"/>
    <cellStyle name="Normal 3" xfId="15" xr:uid="{8B3A6FDF-C623-45AB-9EFC-26BB3AC01568}"/>
    <cellStyle name="Normal 3 2" xfId="25" xr:uid="{32F0BAF2-3CA0-4438-9594-04918CE5E41D}"/>
    <cellStyle name="Normal 3 3" xfId="24" xr:uid="{C648A0ED-674C-474B-A1C9-E14397D84B83}"/>
    <cellStyle name="Normal 4" xfId="8" xr:uid="{029E374C-0AC5-4A5D-88C2-7CCF71F6FC1F}"/>
    <cellStyle name="Normal 4 5 6" xfId="6" xr:uid="{52143958-9D7E-4DF9-A588-FD9970A7A823}"/>
    <cellStyle name="Normal 5" xfId="20" xr:uid="{2F5DC1B9-060A-4E83-8AA0-43E0B467D4A6}"/>
    <cellStyle name="Normal 5 10" xfId="26" xr:uid="{6F10B94F-8E36-408A-AEF2-7C027F4115B8}"/>
    <cellStyle name="Normal 5 5" xfId="1" xr:uid="{52B99CCA-A4E5-44CB-B440-E62D56A42336}"/>
    <cellStyle name="Normal 6" xfId="19" xr:uid="{D90AB7FD-9C6D-427E-8B35-0D791F25886D}"/>
    <cellStyle name="Normal 6 2" xfId="21" xr:uid="{AF0E6267-CE1C-4457-9F74-55AB8BBC3B1D}"/>
    <cellStyle name="Normal 6 2 2" xfId="4" xr:uid="{792F2EE7-A963-4C77-B138-30EEBB2CD444}"/>
    <cellStyle name="Normal 6 2 2 2" xfId="28" xr:uid="{80D546CB-A0CD-4327-B141-E1AD86D7D1AB}"/>
    <cellStyle name="Percent" xfId="18" builtinId="5"/>
    <cellStyle name="Percent 2" xfId="17" xr:uid="{E04D8E85-E8A6-48A6-8E00-70B6D8F22AAD}"/>
    <cellStyle name="Percent 2 7" xfId="7" xr:uid="{70C16660-BE2A-4784-A6F0-AF92F910A4A0}"/>
    <cellStyle name="Percent 7" xfId="2" xr:uid="{B182FE44-F14F-4CE1-BB6A-97D3A7E20809}"/>
  </cellStyles>
  <dxfs count="8">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externalLink" Target="externalLinks/externalLink8.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microsoft.com/office/2017/10/relationships/person" Target="persons/perso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4</xdr:col>
      <xdr:colOff>0</xdr:colOff>
      <xdr:row>20</xdr:row>
      <xdr:rowOff>0</xdr:rowOff>
    </xdr:from>
    <xdr:ext cx="280282" cy="309729"/>
    <xdr:sp macro="" textlink="">
      <xdr:nvSpPr>
        <xdr:cNvPr id="4" name="TextBox 3">
          <a:extLst>
            <a:ext uri="{FF2B5EF4-FFF2-40B4-BE49-F238E27FC236}">
              <a16:creationId xmlns:a16="http://schemas.microsoft.com/office/drawing/2014/main" id="{B919B5EB-E03B-4B4E-92C6-335F8E94BF64}"/>
            </a:ext>
          </a:extLst>
        </xdr:cNvPr>
        <xdr:cNvSpPr txBox="1"/>
      </xdr:nvSpPr>
      <xdr:spPr>
        <a:xfrm>
          <a:off x="2540000" y="3498850"/>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280282" cy="309729"/>
    <xdr:sp macro="" textlink="">
      <xdr:nvSpPr>
        <xdr:cNvPr id="5" name="TextBox 4">
          <a:extLst>
            <a:ext uri="{FF2B5EF4-FFF2-40B4-BE49-F238E27FC236}">
              <a16:creationId xmlns:a16="http://schemas.microsoft.com/office/drawing/2014/main" id="{058DDAAC-12B6-4A62-A17D-562DAE6B20CB}"/>
            </a:ext>
          </a:extLst>
        </xdr:cNvPr>
        <xdr:cNvSpPr txBox="1"/>
      </xdr:nvSpPr>
      <xdr:spPr>
        <a:xfrm>
          <a:off x="2540000" y="3498850"/>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280282" cy="309729"/>
    <xdr:sp macro="" textlink="">
      <xdr:nvSpPr>
        <xdr:cNvPr id="6" name="TextBox 5">
          <a:extLst>
            <a:ext uri="{FF2B5EF4-FFF2-40B4-BE49-F238E27FC236}">
              <a16:creationId xmlns:a16="http://schemas.microsoft.com/office/drawing/2014/main" id="{A5D26044-28C9-48B6-803B-FCE7EE3ADBBD}"/>
            </a:ext>
          </a:extLst>
        </xdr:cNvPr>
        <xdr:cNvSpPr txBox="1"/>
      </xdr:nvSpPr>
      <xdr:spPr>
        <a:xfrm>
          <a:off x="2540000" y="3498850"/>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280282" cy="309729"/>
    <xdr:sp macro="" textlink="">
      <xdr:nvSpPr>
        <xdr:cNvPr id="7" name="TextBox 6">
          <a:extLst>
            <a:ext uri="{FF2B5EF4-FFF2-40B4-BE49-F238E27FC236}">
              <a16:creationId xmlns:a16="http://schemas.microsoft.com/office/drawing/2014/main" id="{6A12D7FD-CE16-4F5A-A895-1972DA5335BE}"/>
            </a:ext>
          </a:extLst>
        </xdr:cNvPr>
        <xdr:cNvSpPr txBox="1"/>
      </xdr:nvSpPr>
      <xdr:spPr>
        <a:xfrm>
          <a:off x="2540000" y="3498850"/>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280282" cy="309729"/>
    <xdr:sp macro="" textlink="">
      <xdr:nvSpPr>
        <xdr:cNvPr id="8" name="TextBox 7">
          <a:extLst>
            <a:ext uri="{FF2B5EF4-FFF2-40B4-BE49-F238E27FC236}">
              <a16:creationId xmlns:a16="http://schemas.microsoft.com/office/drawing/2014/main" id="{710B8BF5-91E8-4C97-908E-D4E411F7D4A5}"/>
            </a:ext>
          </a:extLst>
        </xdr:cNvPr>
        <xdr:cNvSpPr txBox="1"/>
      </xdr:nvSpPr>
      <xdr:spPr>
        <a:xfrm>
          <a:off x="2540000" y="3498850"/>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280282" cy="309729"/>
    <xdr:sp macro="" textlink="">
      <xdr:nvSpPr>
        <xdr:cNvPr id="9" name="TextBox 8">
          <a:extLst>
            <a:ext uri="{FF2B5EF4-FFF2-40B4-BE49-F238E27FC236}">
              <a16:creationId xmlns:a16="http://schemas.microsoft.com/office/drawing/2014/main" id="{6A83F324-279C-4D42-ACF2-F075B7C81F0C}"/>
            </a:ext>
          </a:extLst>
        </xdr:cNvPr>
        <xdr:cNvSpPr txBox="1"/>
      </xdr:nvSpPr>
      <xdr:spPr>
        <a:xfrm>
          <a:off x="2540000" y="3498850"/>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280282" cy="309729"/>
    <xdr:sp macro="" textlink="">
      <xdr:nvSpPr>
        <xdr:cNvPr id="10" name="TextBox 9">
          <a:extLst>
            <a:ext uri="{FF2B5EF4-FFF2-40B4-BE49-F238E27FC236}">
              <a16:creationId xmlns:a16="http://schemas.microsoft.com/office/drawing/2014/main" id="{262ADD6F-5CFA-471F-BD2F-5DA7BA70F39A}"/>
            </a:ext>
          </a:extLst>
        </xdr:cNvPr>
        <xdr:cNvSpPr txBox="1"/>
      </xdr:nvSpPr>
      <xdr:spPr>
        <a:xfrm>
          <a:off x="2540000" y="3498850"/>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280282" cy="309729"/>
    <xdr:sp macro="" textlink="">
      <xdr:nvSpPr>
        <xdr:cNvPr id="11" name="TextBox 10">
          <a:extLst>
            <a:ext uri="{FF2B5EF4-FFF2-40B4-BE49-F238E27FC236}">
              <a16:creationId xmlns:a16="http://schemas.microsoft.com/office/drawing/2014/main" id="{208332A9-D553-498C-A94C-CEFE3240F1D4}"/>
            </a:ext>
          </a:extLst>
        </xdr:cNvPr>
        <xdr:cNvSpPr txBox="1"/>
      </xdr:nvSpPr>
      <xdr:spPr>
        <a:xfrm>
          <a:off x="2540000" y="3498850"/>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280282" cy="309729"/>
    <xdr:sp macro="" textlink="">
      <xdr:nvSpPr>
        <xdr:cNvPr id="12" name="TextBox 11">
          <a:extLst>
            <a:ext uri="{FF2B5EF4-FFF2-40B4-BE49-F238E27FC236}">
              <a16:creationId xmlns:a16="http://schemas.microsoft.com/office/drawing/2014/main" id="{A2B111AE-4DC8-46FE-83F5-F660551B6C9D}"/>
            </a:ext>
          </a:extLst>
        </xdr:cNvPr>
        <xdr:cNvSpPr txBox="1"/>
      </xdr:nvSpPr>
      <xdr:spPr>
        <a:xfrm>
          <a:off x="2540000" y="3498850"/>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280282" cy="309729"/>
    <xdr:sp macro="" textlink="">
      <xdr:nvSpPr>
        <xdr:cNvPr id="13" name="TextBox 12">
          <a:extLst>
            <a:ext uri="{FF2B5EF4-FFF2-40B4-BE49-F238E27FC236}">
              <a16:creationId xmlns:a16="http://schemas.microsoft.com/office/drawing/2014/main" id="{393BA00E-2115-4757-8E65-8910B9DAD1D3}"/>
            </a:ext>
          </a:extLst>
        </xdr:cNvPr>
        <xdr:cNvSpPr txBox="1"/>
      </xdr:nvSpPr>
      <xdr:spPr>
        <a:xfrm>
          <a:off x="2540000" y="3498850"/>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280282" cy="309729"/>
    <xdr:sp macro="" textlink="">
      <xdr:nvSpPr>
        <xdr:cNvPr id="14" name="TextBox 13">
          <a:extLst>
            <a:ext uri="{FF2B5EF4-FFF2-40B4-BE49-F238E27FC236}">
              <a16:creationId xmlns:a16="http://schemas.microsoft.com/office/drawing/2014/main" id="{0B8CE024-B11E-4565-804C-841B4CBF5D4D}"/>
            </a:ext>
          </a:extLst>
        </xdr:cNvPr>
        <xdr:cNvSpPr txBox="1"/>
      </xdr:nvSpPr>
      <xdr:spPr>
        <a:xfrm>
          <a:off x="2540000" y="3498850"/>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280282" cy="309729"/>
    <xdr:sp macro="" textlink="">
      <xdr:nvSpPr>
        <xdr:cNvPr id="15" name="TextBox 14">
          <a:extLst>
            <a:ext uri="{FF2B5EF4-FFF2-40B4-BE49-F238E27FC236}">
              <a16:creationId xmlns:a16="http://schemas.microsoft.com/office/drawing/2014/main" id="{B87A3C65-D675-4093-805D-BCF7046D382D}"/>
            </a:ext>
          </a:extLst>
        </xdr:cNvPr>
        <xdr:cNvSpPr txBox="1"/>
      </xdr:nvSpPr>
      <xdr:spPr>
        <a:xfrm>
          <a:off x="2540000" y="3498850"/>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21</xdr:col>
      <xdr:colOff>49760</xdr:colOff>
      <xdr:row>27</xdr:row>
      <xdr:rowOff>150899</xdr:rowOff>
    </xdr:from>
    <xdr:ext cx="184731" cy="264560"/>
    <xdr:sp macro="" textlink="">
      <xdr:nvSpPr>
        <xdr:cNvPr id="16" name="TextBox 15">
          <a:extLst>
            <a:ext uri="{FF2B5EF4-FFF2-40B4-BE49-F238E27FC236}">
              <a16:creationId xmlns:a16="http://schemas.microsoft.com/office/drawing/2014/main" id="{9CEF2B0D-7B5E-4ED5-9BB0-839BA02B196E}"/>
            </a:ext>
          </a:extLst>
        </xdr:cNvPr>
        <xdr:cNvSpPr txBox="1"/>
      </xdr:nvSpPr>
      <xdr:spPr>
        <a:xfrm>
          <a:off x="17461460" y="4703849"/>
          <a:ext cx="184731" cy="26456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8</xdr:row>
      <xdr:rowOff>0</xdr:rowOff>
    </xdr:from>
    <xdr:ext cx="280282" cy="309729"/>
    <xdr:sp macro="" textlink="">
      <xdr:nvSpPr>
        <xdr:cNvPr id="14" name="TextBox 13">
          <a:extLst>
            <a:ext uri="{FF2B5EF4-FFF2-40B4-BE49-F238E27FC236}">
              <a16:creationId xmlns:a16="http://schemas.microsoft.com/office/drawing/2014/main" id="{CE22C522-6520-4CF1-B1D8-C9F4B60468A7}"/>
            </a:ext>
          </a:extLst>
        </xdr:cNvPr>
        <xdr:cNvSpPr txBox="1"/>
      </xdr:nvSpPr>
      <xdr:spPr>
        <a:xfrm>
          <a:off x="3752850" y="3362325"/>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8</xdr:row>
      <xdr:rowOff>0</xdr:rowOff>
    </xdr:from>
    <xdr:ext cx="280282" cy="309729"/>
    <xdr:sp macro="" textlink="">
      <xdr:nvSpPr>
        <xdr:cNvPr id="15" name="TextBox 14">
          <a:extLst>
            <a:ext uri="{FF2B5EF4-FFF2-40B4-BE49-F238E27FC236}">
              <a16:creationId xmlns:a16="http://schemas.microsoft.com/office/drawing/2014/main" id="{201AA4F4-4648-46F0-82C8-2DC76286FF47}"/>
            </a:ext>
          </a:extLst>
        </xdr:cNvPr>
        <xdr:cNvSpPr txBox="1"/>
      </xdr:nvSpPr>
      <xdr:spPr>
        <a:xfrm>
          <a:off x="3752850" y="3362325"/>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8</xdr:row>
      <xdr:rowOff>0</xdr:rowOff>
    </xdr:from>
    <xdr:ext cx="280282" cy="309729"/>
    <xdr:sp macro="" textlink="">
      <xdr:nvSpPr>
        <xdr:cNvPr id="16" name="TextBox 15">
          <a:extLst>
            <a:ext uri="{FF2B5EF4-FFF2-40B4-BE49-F238E27FC236}">
              <a16:creationId xmlns:a16="http://schemas.microsoft.com/office/drawing/2014/main" id="{066AE0E5-6460-42D9-A6E3-7D0320E074A5}"/>
            </a:ext>
          </a:extLst>
        </xdr:cNvPr>
        <xdr:cNvSpPr txBox="1"/>
      </xdr:nvSpPr>
      <xdr:spPr>
        <a:xfrm>
          <a:off x="3752850" y="3362325"/>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8</xdr:row>
      <xdr:rowOff>0</xdr:rowOff>
    </xdr:from>
    <xdr:ext cx="280282" cy="309729"/>
    <xdr:sp macro="" textlink="">
      <xdr:nvSpPr>
        <xdr:cNvPr id="17" name="TextBox 16">
          <a:extLst>
            <a:ext uri="{FF2B5EF4-FFF2-40B4-BE49-F238E27FC236}">
              <a16:creationId xmlns:a16="http://schemas.microsoft.com/office/drawing/2014/main" id="{7CE7215E-42A2-4CB5-9C24-FF335E3B9A6A}"/>
            </a:ext>
          </a:extLst>
        </xdr:cNvPr>
        <xdr:cNvSpPr txBox="1"/>
      </xdr:nvSpPr>
      <xdr:spPr>
        <a:xfrm>
          <a:off x="3752850" y="3362325"/>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8</xdr:row>
      <xdr:rowOff>0</xdr:rowOff>
    </xdr:from>
    <xdr:ext cx="280282" cy="309729"/>
    <xdr:sp macro="" textlink="">
      <xdr:nvSpPr>
        <xdr:cNvPr id="18" name="TextBox 17">
          <a:extLst>
            <a:ext uri="{FF2B5EF4-FFF2-40B4-BE49-F238E27FC236}">
              <a16:creationId xmlns:a16="http://schemas.microsoft.com/office/drawing/2014/main" id="{464EC953-F4B0-4B65-9BC4-FFD31BC1CD15}"/>
            </a:ext>
          </a:extLst>
        </xdr:cNvPr>
        <xdr:cNvSpPr txBox="1"/>
      </xdr:nvSpPr>
      <xdr:spPr>
        <a:xfrm>
          <a:off x="3752850" y="3362325"/>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8</xdr:row>
      <xdr:rowOff>0</xdr:rowOff>
    </xdr:from>
    <xdr:ext cx="280282" cy="309729"/>
    <xdr:sp macro="" textlink="">
      <xdr:nvSpPr>
        <xdr:cNvPr id="19" name="TextBox 18">
          <a:extLst>
            <a:ext uri="{FF2B5EF4-FFF2-40B4-BE49-F238E27FC236}">
              <a16:creationId xmlns:a16="http://schemas.microsoft.com/office/drawing/2014/main" id="{34294EB6-DC32-45E8-812D-662FB91C8467}"/>
            </a:ext>
          </a:extLst>
        </xdr:cNvPr>
        <xdr:cNvSpPr txBox="1"/>
      </xdr:nvSpPr>
      <xdr:spPr>
        <a:xfrm>
          <a:off x="3752850" y="3362325"/>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8</xdr:row>
      <xdr:rowOff>0</xdr:rowOff>
    </xdr:from>
    <xdr:ext cx="280282" cy="309729"/>
    <xdr:sp macro="" textlink="">
      <xdr:nvSpPr>
        <xdr:cNvPr id="20" name="TextBox 19">
          <a:extLst>
            <a:ext uri="{FF2B5EF4-FFF2-40B4-BE49-F238E27FC236}">
              <a16:creationId xmlns:a16="http://schemas.microsoft.com/office/drawing/2014/main" id="{0E3D441A-D865-4CC2-8E56-E0223EE7FA77}"/>
            </a:ext>
          </a:extLst>
        </xdr:cNvPr>
        <xdr:cNvSpPr txBox="1"/>
      </xdr:nvSpPr>
      <xdr:spPr>
        <a:xfrm>
          <a:off x="3752850" y="3362325"/>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8</xdr:row>
      <xdr:rowOff>0</xdr:rowOff>
    </xdr:from>
    <xdr:ext cx="280282" cy="309729"/>
    <xdr:sp macro="" textlink="">
      <xdr:nvSpPr>
        <xdr:cNvPr id="21" name="TextBox 20">
          <a:extLst>
            <a:ext uri="{FF2B5EF4-FFF2-40B4-BE49-F238E27FC236}">
              <a16:creationId xmlns:a16="http://schemas.microsoft.com/office/drawing/2014/main" id="{A5A2C68D-9083-4E02-A3C7-350334171A12}"/>
            </a:ext>
          </a:extLst>
        </xdr:cNvPr>
        <xdr:cNvSpPr txBox="1"/>
      </xdr:nvSpPr>
      <xdr:spPr>
        <a:xfrm>
          <a:off x="3752850" y="3362325"/>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8</xdr:row>
      <xdr:rowOff>0</xdr:rowOff>
    </xdr:from>
    <xdr:ext cx="280282" cy="309729"/>
    <xdr:sp macro="" textlink="">
      <xdr:nvSpPr>
        <xdr:cNvPr id="22" name="TextBox 21">
          <a:extLst>
            <a:ext uri="{FF2B5EF4-FFF2-40B4-BE49-F238E27FC236}">
              <a16:creationId xmlns:a16="http://schemas.microsoft.com/office/drawing/2014/main" id="{187F3ACB-624A-446D-9D29-853EA5BED679}"/>
            </a:ext>
          </a:extLst>
        </xdr:cNvPr>
        <xdr:cNvSpPr txBox="1"/>
      </xdr:nvSpPr>
      <xdr:spPr>
        <a:xfrm>
          <a:off x="3752850" y="3362325"/>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8</xdr:row>
      <xdr:rowOff>0</xdr:rowOff>
    </xdr:from>
    <xdr:ext cx="280282" cy="309729"/>
    <xdr:sp macro="" textlink="">
      <xdr:nvSpPr>
        <xdr:cNvPr id="23" name="TextBox 22">
          <a:extLst>
            <a:ext uri="{FF2B5EF4-FFF2-40B4-BE49-F238E27FC236}">
              <a16:creationId xmlns:a16="http://schemas.microsoft.com/office/drawing/2014/main" id="{9EC615F2-8C95-4F8A-B06E-8671D44C1A65}"/>
            </a:ext>
          </a:extLst>
        </xdr:cNvPr>
        <xdr:cNvSpPr txBox="1"/>
      </xdr:nvSpPr>
      <xdr:spPr>
        <a:xfrm>
          <a:off x="3752850" y="3362325"/>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8</xdr:row>
      <xdr:rowOff>0</xdr:rowOff>
    </xdr:from>
    <xdr:ext cx="280282" cy="309729"/>
    <xdr:sp macro="" textlink="">
      <xdr:nvSpPr>
        <xdr:cNvPr id="24" name="TextBox 23">
          <a:extLst>
            <a:ext uri="{FF2B5EF4-FFF2-40B4-BE49-F238E27FC236}">
              <a16:creationId xmlns:a16="http://schemas.microsoft.com/office/drawing/2014/main" id="{961C7353-D350-4131-9459-09E368CA5A76}"/>
            </a:ext>
          </a:extLst>
        </xdr:cNvPr>
        <xdr:cNvSpPr txBox="1"/>
      </xdr:nvSpPr>
      <xdr:spPr>
        <a:xfrm>
          <a:off x="3752850" y="3362325"/>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8</xdr:row>
      <xdr:rowOff>0</xdr:rowOff>
    </xdr:from>
    <xdr:ext cx="280282" cy="309729"/>
    <xdr:sp macro="" textlink="">
      <xdr:nvSpPr>
        <xdr:cNvPr id="25" name="TextBox 24">
          <a:extLst>
            <a:ext uri="{FF2B5EF4-FFF2-40B4-BE49-F238E27FC236}">
              <a16:creationId xmlns:a16="http://schemas.microsoft.com/office/drawing/2014/main" id="{12AE85BD-BBA3-4F74-9F35-45DB04A7EF16}"/>
            </a:ext>
          </a:extLst>
        </xdr:cNvPr>
        <xdr:cNvSpPr txBox="1"/>
      </xdr:nvSpPr>
      <xdr:spPr>
        <a:xfrm>
          <a:off x="3752850" y="3362325"/>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Documents%20and%20Settings\Lisa\My%20Documents\BayCove\BayCove2005Profile315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Administrative%20Services-POS%20Policy%20Office\Rate%20Setting\Rate%20Projects\Family%20Stab_\1.%20Strategy%20Team%20Materials\Rate%20Review\Archive\Agency%20With%20Choice-Family%20Navigation%2011-7-14.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HS-FP-BOS-081\Users\HNaciri\Downloads\Resi%20Rehab%203386&amp;3401%20122613%20330pm.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HS-FP-BOS-081\W_Pricing\SubAbuse\2013\Resi%20Rehab\Data\Resi%20Rehab%20_All%20Codes%20Analysis.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massgov.sharepoint.com/hus_madcfrmu/MA%20DYS/RRO/2016%20Provisional%202014%20Final/2.%20Staff%20Rosters/MA%20DYS%20RO%20Time%20Study%20Staff%20Roster%20Template.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X:\hus_madcfrmu\MA%20DYS\RRO\2016%20Provisional%202014%20Final\2.%20Staff%20Rosters\MA%20DYS%20RO%20Time%20Study%20Staff%20Roster%20Template.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file:///C:\Users\SHogan\AppData\Local\Microsoft\Windows\INetCache\Content.Outlook\Y34OWLV2\BLS%20M2024%20Detail.xlsx" TargetMode="External"/><Relationship Id="rId1" Type="http://schemas.openxmlformats.org/officeDocument/2006/relationships/externalLinkPath" Target="file:///C:\Users\SHogan\AppData\Local\Microsoft\Windows\INetCache\Content.Outlook\Y34OWLV2\BLS%20M2024%20Detail.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X:\Administrative%20Services-POS%20Policy%20Office\Rate%20Setting\Rate%20Projects\CMR%20423_In-Home%20Basic%20Living%20Supports\FY25%20Rate%20Review\1.%20Materials\In%20Home%20Support%2011.02.23.xlsx" TargetMode="External"/><Relationship Id="rId1" Type="http://schemas.openxmlformats.org/officeDocument/2006/relationships/externalLinkPath" Target="file:///X:\Administrative%20Services-POS%20Policy%20Office\Rate%20Setting\Rate%20Projects\CMR%20423_In-Home%20Basic%20Living%20Supports\FY25%20Rate%20Review\1.%20Materials\In%20Home%20Support%2011.02.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LISA\@lisa2001\Contracts2001\@LISA\@lisa99\Contracts99\FullerSEE99Am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rihbany\Desktop\FY16%20Budget%20-%20Consolidated%2006112015%20FC%20Final.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EHS.govt.state.ma.us\DFS\DDS\Boston_500_Harrison_ave\group\OMF\CONTRACT\Reports\Attendance%20Summaries\Monthly%20Attendance%20Summary%20(Bob%20report)%20FY23%202023_07_06.xlsm" TargetMode="External"/><Relationship Id="rId1" Type="http://schemas.openxmlformats.org/officeDocument/2006/relationships/externalLinkPath" Target="file:///\\EHS.govt.state.ma.us\DFS\DDS\Boston_500_Harrison_ave\group\OMF\CONTRACT\Reports\Attendance%20Summaries\Monthly%20Attendance%20Summary%20(Bob%20report)%20FY23%202023_07_06.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HS-FP-BOS-081\Users\Villacorta\Downloads\FINAL%20ANALYSIS%20Counseling%20Rate%20Options%200719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HS-FP-BOS-081\Administrative%20Services-POS%20Policy%20Office\Rate%20Setting\Rate%20Projects\DPH%20-%20BSAS%20Residential\5.%20Final%20Rate%20Documents\POST-HEARING%20PROPOSAL%20Adult%20Resi_PP_Jail%20Div_2nd%20Off%20Models.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ounseling%20Rate%20Options%20MARCH%20181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W_Pricing\POS\Year%203%20Projects\Year%203%20Plan\Service%20Classes\Youth%20Intermediate%20Term%20Stabilization\3470%20DPH%20BSAS%20Youth%20Residential\YITS-DPH\YITS_DPH_Yr%203%20review_FY2010-2011_General%20Analysi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rosswalks"/>
      <sheetName val="Sheet2"/>
    </sheetNames>
    <sheetDataSet>
      <sheetData sheetId="0"/>
      <sheetData sheetId="1"/>
      <sheetData sheetId="2" refreshError="1">
        <row r="1">
          <cell r="B1" t="str">
            <v>REGION</v>
          </cell>
        </row>
        <row r="2">
          <cell r="A2" t="str">
            <v>Berkshire</v>
          </cell>
          <cell r="B2" t="str">
            <v>1&amp;2</v>
          </cell>
        </row>
        <row r="3">
          <cell r="A3" t="str">
            <v>Brockton</v>
          </cell>
          <cell r="B3">
            <v>3</v>
          </cell>
        </row>
        <row r="4">
          <cell r="A4" t="str">
            <v>Cape Cod/Islands</v>
          </cell>
          <cell r="B4">
            <v>5</v>
          </cell>
        </row>
        <row r="5">
          <cell r="A5" t="str">
            <v>Central Middlesex</v>
          </cell>
          <cell r="B5">
            <v>6</v>
          </cell>
        </row>
        <row r="6">
          <cell r="A6" t="str">
            <v>Charles River West</v>
          </cell>
        </row>
        <row r="7">
          <cell r="A7" t="str">
            <v>Dorchester/Fuller</v>
          </cell>
        </row>
        <row r="8">
          <cell r="A8" t="str">
            <v>Fall River</v>
          </cell>
        </row>
        <row r="9">
          <cell r="A9" t="str">
            <v>Franklin/Hampshire</v>
          </cell>
        </row>
        <row r="10">
          <cell r="A10" t="str">
            <v>Holyoke/Chicopee</v>
          </cell>
        </row>
        <row r="11">
          <cell r="A11" t="str">
            <v>Lowell</v>
          </cell>
        </row>
        <row r="12">
          <cell r="A12" t="str">
            <v>Merrimack</v>
          </cell>
        </row>
        <row r="13">
          <cell r="A13" t="str">
            <v>Metro Boston - Harbor</v>
          </cell>
        </row>
        <row r="14">
          <cell r="A14" t="str">
            <v>Metro North</v>
          </cell>
        </row>
        <row r="15">
          <cell r="A15" t="str">
            <v>Middlesex West</v>
          </cell>
        </row>
        <row r="16">
          <cell r="A16" t="str">
            <v>New Bedford</v>
          </cell>
        </row>
        <row r="17">
          <cell r="A17" t="str">
            <v>Newton/South Norfolk</v>
          </cell>
        </row>
        <row r="18">
          <cell r="A18" t="str">
            <v>North Central</v>
          </cell>
        </row>
        <row r="19">
          <cell r="A19" t="str">
            <v>North Shore</v>
          </cell>
        </row>
        <row r="20">
          <cell r="A20" t="str">
            <v>Plymouth</v>
          </cell>
        </row>
        <row r="21">
          <cell r="A21" t="str">
            <v>South Costal</v>
          </cell>
        </row>
        <row r="22">
          <cell r="A22" t="str">
            <v>South Valley</v>
          </cell>
        </row>
        <row r="23">
          <cell r="A23" t="str">
            <v>South Valley - Milford Site</v>
          </cell>
        </row>
        <row r="24">
          <cell r="A24" t="str">
            <v>Springfield</v>
          </cell>
        </row>
        <row r="25">
          <cell r="A25" t="str">
            <v>Taunton/Attleboro</v>
          </cell>
        </row>
        <row r="26">
          <cell r="A26" t="str">
            <v>West Boston/Brookline</v>
          </cell>
        </row>
        <row r="27">
          <cell r="A27" t="str">
            <v>Westfield Area</v>
          </cell>
        </row>
        <row r="28">
          <cell r="A28" t="str">
            <v>Worcester</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CleanData (2)"/>
      <sheetName val="RawDataCalcs (2)"/>
      <sheetName val="Lookups"/>
      <sheetName val="RawDataCalcs"/>
      <sheetName val="Source"/>
      <sheetName val="FICurrentRate"/>
      <sheetName val="Model Budget"/>
      <sheetName val="Worksheet"/>
      <sheetName val="FamStabSalaries"/>
    </sheetNames>
    <sheetDataSet>
      <sheetData sheetId="0"/>
      <sheetData sheetId="1"/>
      <sheetData sheetId="2"/>
      <sheetData sheetId="3"/>
      <sheetData sheetId="4"/>
      <sheetData sheetId="5"/>
      <sheetData sheetId="6"/>
      <sheetData sheetId="7"/>
      <sheetData sheetId="8"/>
      <sheetData sheetId="9">
        <row r="16">
          <cell r="L16">
            <v>0</v>
          </cell>
        </row>
        <row r="17">
          <cell r="L17">
            <v>13.715630301246565</v>
          </cell>
          <cell r="M17">
            <v>1.5606998071978428</v>
          </cell>
          <cell r="N17">
            <v>0.94922482111054507</v>
          </cell>
          <cell r="O17">
            <v>0</v>
          </cell>
          <cell r="P17">
            <v>0</v>
          </cell>
          <cell r="Q17">
            <v>0</v>
          </cell>
          <cell r="R17">
            <v>12.278325920854748</v>
          </cell>
          <cell r="S17">
            <v>0.26594159209584445</v>
          </cell>
          <cell r="T17">
            <v>9.3352270138168464E-2</v>
          </cell>
          <cell r="U17">
            <v>0</v>
          </cell>
          <cell r="V17">
            <v>0</v>
          </cell>
          <cell r="W17">
            <v>0</v>
          </cell>
          <cell r="X17">
            <v>3.5337729155301019</v>
          </cell>
          <cell r="Y17">
            <v>1.0843633294937423</v>
          </cell>
          <cell r="Z17">
            <v>635149.05965226574</v>
          </cell>
          <cell r="AA17">
            <v>0</v>
          </cell>
          <cell r="AB17">
            <v>289423.88155425119</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95399.979722212971</v>
          </cell>
          <cell r="BE17">
            <v>0</v>
          </cell>
          <cell r="BF17">
            <v>0</v>
          </cell>
          <cell r="BG17">
            <v>0</v>
          </cell>
          <cell r="BH17">
            <v>149082.9837242121</v>
          </cell>
          <cell r="BI17">
            <v>0</v>
          </cell>
          <cell r="BJ17">
            <v>0</v>
          </cell>
          <cell r="BK17">
            <v>0</v>
          </cell>
          <cell r="BL17">
            <v>110054.81441723154</v>
          </cell>
          <cell r="BM17">
            <v>0</v>
          </cell>
          <cell r="BN17">
            <v>400007.34183446097</v>
          </cell>
          <cell r="BO17">
            <v>0</v>
          </cell>
          <cell r="BP17">
            <v>0</v>
          </cell>
          <cell r="BQ17">
            <v>0</v>
          </cell>
          <cell r="BR17">
            <v>87486.515622537816</v>
          </cell>
          <cell r="BS17">
            <v>149082.9837242121</v>
          </cell>
          <cell r="BT17">
            <v>64201.596502157932</v>
          </cell>
          <cell r="BU17">
            <v>0.23470344685741057</v>
          </cell>
          <cell r="BV17">
            <v>16.01243811628002</v>
          </cell>
          <cell r="BW17">
            <v>64179.066581320978</v>
          </cell>
          <cell r="BX17">
            <v>0</v>
          </cell>
          <cell r="BY17">
            <v>449.55555555555554</v>
          </cell>
          <cell r="BZ17">
            <v>58166.527683455301</v>
          </cell>
          <cell r="CA17">
            <v>358246.58334140829</v>
          </cell>
          <cell r="CB17">
            <v>0.18701432287169942</v>
          </cell>
          <cell r="CC17">
            <v>33444.303378043827</v>
          </cell>
          <cell r="CD17">
            <v>0</v>
          </cell>
          <cell r="CE17">
            <v>0</v>
          </cell>
          <cell r="CF17">
            <v>0</v>
          </cell>
          <cell r="CG17">
            <v>227049.79214470668</v>
          </cell>
          <cell r="CH17">
            <v>6717.7836214752688</v>
          </cell>
          <cell r="CI17">
            <v>266623.66945053823</v>
          </cell>
          <cell r="CJ17">
            <v>64179.066581320978</v>
          </cell>
          <cell r="CK17">
            <v>35766.888888888891</v>
          </cell>
          <cell r="CL17">
            <v>449.55555555555554</v>
          </cell>
          <cell r="CM17">
            <v>9716</v>
          </cell>
          <cell r="CN17">
            <v>58166.527683455301</v>
          </cell>
          <cell r="CO17">
            <v>416412.14015876781</v>
          </cell>
          <cell r="CP17">
            <v>0.87831108535723879</v>
          </cell>
          <cell r="CQ17">
            <v>0.16744893411282175</v>
          </cell>
          <cell r="CR17">
            <v>0</v>
          </cell>
          <cell r="CS17">
            <v>0</v>
          </cell>
          <cell r="CT17">
            <v>0</v>
          </cell>
          <cell r="CU17">
            <v>0.15916705613811943</v>
          </cell>
          <cell r="CV17">
            <v>243.99908573780101</v>
          </cell>
          <cell r="CW17">
            <v>32.103055682549908</v>
          </cell>
          <cell r="CX17">
            <v>5.5659646574679247</v>
          </cell>
          <cell r="CY17">
            <v>6.9958847736625515E-2</v>
          </cell>
          <cell r="CZ17">
            <v>1.5119825708061001</v>
          </cell>
          <cell r="DA17">
            <v>32.83724687471225</v>
          </cell>
          <cell r="DB17">
            <v>302.50137230893381</v>
          </cell>
        </row>
      </sheetData>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te_M2024_dl"/>
      <sheetName val="DC.DCIII.CNA"/>
      <sheetName val="CASE.MGMT"/>
      <sheetName val="NURSING"/>
      <sheetName val="CLINICAL"/>
      <sheetName val="THER.PATH."/>
      <sheetName val="ALL"/>
      <sheetName val="Field Descriptions"/>
      <sheetName val="UpdateTime"/>
      <sheetName val="Filler"/>
    </sheetNames>
    <sheetDataSet>
      <sheetData sheetId="0" refreshError="1"/>
      <sheetData sheetId="1">
        <row r="7">
          <cell r="V7">
            <v>21.031500000000001</v>
          </cell>
          <cell r="X7">
            <v>22.520400000000002</v>
          </cell>
        </row>
        <row r="8">
          <cell r="X8">
            <v>46842.432000000008</v>
          </cell>
        </row>
        <row r="23">
          <cell r="X23">
            <v>27.109919999999999</v>
          </cell>
        </row>
        <row r="24">
          <cell r="X24">
            <v>56388.633600000001</v>
          </cell>
        </row>
        <row r="27">
          <cell r="X27">
            <v>22.0016</v>
          </cell>
        </row>
        <row r="28">
          <cell r="X28">
            <v>45763.328000000001</v>
          </cell>
        </row>
      </sheetData>
      <sheetData sheetId="2">
        <row r="6">
          <cell r="G6">
            <v>28.838000000000001</v>
          </cell>
          <cell r="I6">
            <v>31.989000000000004</v>
          </cell>
        </row>
        <row r="7">
          <cell r="I7">
            <v>66537.12000000001</v>
          </cell>
        </row>
        <row r="16">
          <cell r="I16">
            <v>36.1419</v>
          </cell>
        </row>
        <row r="17">
          <cell r="I17">
            <v>75175.152000000002</v>
          </cell>
        </row>
        <row r="21">
          <cell r="I21">
            <v>39.176400000000001</v>
          </cell>
        </row>
        <row r="22">
          <cell r="I22">
            <v>81486.911999999997</v>
          </cell>
        </row>
      </sheetData>
      <sheetData sheetId="3">
        <row r="4">
          <cell r="I4">
            <v>34.962000000000003</v>
          </cell>
          <cell r="K4">
            <v>37.066800000000001</v>
          </cell>
        </row>
        <row r="5">
          <cell r="K5">
            <v>77098.944000000003</v>
          </cell>
        </row>
        <row r="8">
          <cell r="K8">
            <v>50.818000000000005</v>
          </cell>
        </row>
        <row r="9">
          <cell r="K9">
            <v>105701.44000000002</v>
          </cell>
        </row>
        <row r="12">
          <cell r="K12">
            <v>68.006</v>
          </cell>
        </row>
        <row r="13">
          <cell r="K13">
            <v>141452.48000000001</v>
          </cell>
        </row>
      </sheetData>
      <sheetData sheetId="4">
        <row r="7">
          <cell r="H7">
            <v>36.266500000000001</v>
          </cell>
          <cell r="J7">
            <v>40.468299999999999</v>
          </cell>
        </row>
        <row r="8">
          <cell r="J8">
            <v>84174.063999999998</v>
          </cell>
        </row>
      </sheetData>
      <sheetData sheetId="5">
        <row r="6">
          <cell r="I6">
            <v>38.588499999999996</v>
          </cell>
          <cell r="K6">
            <v>41.273300000000006</v>
          </cell>
        </row>
        <row r="7">
          <cell r="K7">
            <v>85848.464000000007</v>
          </cell>
        </row>
        <row r="11">
          <cell r="K11">
            <v>39.5488</v>
          </cell>
        </row>
        <row r="12">
          <cell r="K12">
            <v>82261.504000000001</v>
          </cell>
        </row>
        <row r="20">
          <cell r="K20">
            <v>43.965600000000002</v>
          </cell>
        </row>
        <row r="21">
          <cell r="K21">
            <v>91448.448000000004</v>
          </cell>
        </row>
      </sheetData>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2022 BLS  (53_PCT)"/>
      <sheetName val="Models 2022"/>
      <sheetName val="Model 2024"/>
      <sheetName val="Fiscal Impact"/>
      <sheetName val="FY20 UFRs Consolidated"/>
      <sheetName val="FY21 UFRs Consolidated"/>
      <sheetName val="FY22 UFR consolidated"/>
      <sheetName val="Compare"/>
      <sheetName val="CAF FALL 2023"/>
    </sheetNames>
    <sheetDataSet>
      <sheetData sheetId="0">
        <row r="38">
          <cell r="C38">
            <v>0.27379999999999999</v>
          </cell>
        </row>
      </sheetData>
      <sheetData sheetId="1" refreshError="1"/>
      <sheetData sheetId="2">
        <row r="7">
          <cell r="BK7">
            <v>79415.232000000018</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A"/>
      <sheetName val="DATA  ENTRY"/>
      <sheetName val="FullerSEE"/>
      <sheetName val="SummaryNarrative"/>
    </sheetNames>
    <sheetDataSet>
      <sheetData sheetId="0" refreshError="1">
        <row r="2">
          <cell r="B2" t="str">
            <v>ATTACHMENT A: AMENDMENT FORM         1999</v>
          </cell>
        </row>
        <row r="4">
          <cell r="J4" t="str">
            <v>Service Contract:</v>
          </cell>
        </row>
        <row r="5">
          <cell r="J5" t="str">
            <v>2631 9631 317</v>
          </cell>
        </row>
        <row r="8">
          <cell r="C8" t="str">
            <v>1) Highlight any significant programmatic or fiscal changes:</v>
          </cell>
          <cell r="O8" t="str">
            <v>Amendment #</v>
          </cell>
          <cell r="S8">
            <v>1</v>
          </cell>
        </row>
        <row r="12">
          <cell r="C12" t="str">
            <v>None</v>
          </cell>
        </row>
        <row r="13">
          <cell r="C13" t="str">
            <v xml:space="preserve"> </v>
          </cell>
        </row>
        <row r="26">
          <cell r="C26" t="str">
            <v>2) Identify any modification to the outcome measures or performance based objectives:</v>
          </cell>
        </row>
        <row r="28">
          <cell r="C28" t="str">
            <v>Per agreement with the Fuller Area office of the Department of Mental Health, the Attachment 2: Performance</v>
          </cell>
        </row>
        <row r="29">
          <cell r="C29" t="str">
            <v>Measures have been amended. Please see the amended Perofrmance Measures, attached.</v>
          </cell>
        </row>
        <row r="33">
          <cell r="C33" t="str">
            <v>1) Highlight any significant programmatic or fiscal changes:</v>
          </cell>
          <cell r="O33" t="str">
            <v>Amendment #</v>
          </cell>
        </row>
        <row r="44">
          <cell r="C44" t="str">
            <v>2) Identify any modification to the outcome measures or performance based objectives:</v>
          </cell>
        </row>
        <row r="50">
          <cell r="B50" t="str">
            <v>Attach a copy of the Attachment A: Renewal Summary Form</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niversal"/>
      <sheetName val="AllAgencyByDivisionFC"/>
      <sheetName val="FY16 Vs FY15 Comparison FC"/>
      <sheetName val="TreasurersReportDetail"/>
      <sheetName val="TreasurersReportSummary -dnu"/>
      <sheetName val="FY16 Vs FY15 Comparison"/>
      <sheetName val="Admin"/>
      <sheetName val="Development"/>
      <sheetName val="BCA"/>
      <sheetName val="DD"/>
      <sheetName val="EI"/>
      <sheetName val="MH"/>
      <sheetName val="AS"/>
      <sheetName val="CASPAR"/>
      <sheetName val="KC"/>
      <sheetName val="All Agency"/>
      <sheetName val="All Programs"/>
      <sheetName val="All Agency by Division"/>
      <sheetName val="All Bay Cove"/>
      <sheetName val="A150 Development"/>
      <sheetName val="All Admin"/>
      <sheetName val="A112 Central Administration"/>
      <sheetName val="A113 Advocacy"/>
      <sheetName val="A114 Accounting"/>
      <sheetName val="A115 Rep Payee"/>
      <sheetName val="A117 QI &amp; Special Projects"/>
      <sheetName val="A120 Information Services"/>
      <sheetName val="A122 Training &amp; CLC"/>
      <sheetName val="A130 Human Resources"/>
      <sheetName val="A140 Property"/>
      <sheetName val="A145 Housing"/>
      <sheetName val="O172 Canal Street"/>
      <sheetName val="B671 Bay Cove Academy"/>
      <sheetName val="All DD"/>
      <sheetName val="D802 DD Non-Res Central Costs"/>
      <sheetName val="All DD by Program"/>
      <sheetName val="All DD Housing Support"/>
      <sheetName val="All DD Residential"/>
      <sheetName val="D401 DD Residential Centralized"/>
      <sheetName val="D404 Res Social Rec"/>
      <sheetName val="D361 Bourne St"/>
      <sheetName val="D362 Center Ave"/>
      <sheetName val="D363 Plymouth St"/>
      <sheetName val="D366 Pat Ree Drive"/>
      <sheetName val="D372 Caswell 1"/>
      <sheetName val="D373 Caswell 2"/>
      <sheetName val="D374 Caswell 3"/>
      <sheetName val="D375 Caswell 4"/>
      <sheetName val="D411 Williams House"/>
      <sheetName val="D412 Juliette St"/>
      <sheetName val="D413 Marlowe House"/>
      <sheetName val="D415 Pond St"/>
      <sheetName val="D416 Quincy Adams"/>
      <sheetName val="D417 Columbia Rd"/>
      <sheetName val="D418 Willers St"/>
      <sheetName val="D420 Dorchester Ave"/>
      <sheetName val="D421 Brett House"/>
      <sheetName val="D422 Canterbury St"/>
      <sheetName val="D424 Harbor Point"/>
      <sheetName val="D431 Truman Highway"/>
      <sheetName val="D432 Utica St"/>
      <sheetName val="D433 Mill St"/>
      <sheetName val="D434 Winthrop St"/>
      <sheetName val="D435 Washington Ave"/>
      <sheetName val="D436 Carol Circle"/>
      <sheetName val="D437 Freeland St"/>
      <sheetName val="D438 Orlando Street I &amp; II"/>
      <sheetName val="D439 Cook Ave"/>
      <sheetName val="D444 Hyde Park Ave"/>
      <sheetName val="D446 Connors House"/>
      <sheetName val="D448 Columbia West"/>
      <sheetName val="D449 Kittredge Street"/>
      <sheetName val="D471 Zelma Lacey Ass Living"/>
      <sheetName val="D491 Adelaide St Residential"/>
      <sheetName val="D492 Revere House"/>
      <sheetName val="All DD SH"/>
      <sheetName val="D825 Lindsay Supported Housing"/>
      <sheetName val="D826 Adelaide St Supp Housing"/>
      <sheetName val="D831 Individual Supports"/>
      <sheetName val="D832 SEAD"/>
      <sheetName val="All Family and Parent Support"/>
      <sheetName val="D856 Parent Support"/>
      <sheetName val="All Family Support"/>
      <sheetName val="D844 Family Support Services"/>
      <sheetName val="D845 Family Sup Financial Assis"/>
      <sheetName val="All DD Day Programs"/>
      <sheetName val="O862 Bradston Street"/>
      <sheetName val="D874 Social Recreation"/>
      <sheetName val="All CBDS"/>
      <sheetName val="D863 CHES CBDS"/>
      <sheetName val="D873 City Square CBDS"/>
      <sheetName val="All Day Hab"/>
      <sheetName val="D866 Bradston Day Hab"/>
      <sheetName val="D876 Charlestown Day Hab"/>
      <sheetName val="F651 Early Intervention"/>
      <sheetName val="All Kit Clark"/>
      <sheetName val="K191 KCSS Administration"/>
      <sheetName val="All KC Occupancy"/>
      <sheetName val="O192 1500 Dorchester Ave"/>
      <sheetName val="O193 645 Washington Street"/>
      <sheetName val="K105 Kit Clark Clinic"/>
      <sheetName val="All Long Term Services"/>
      <sheetName val="All ADH"/>
      <sheetName val="K910 ADH AGO"/>
      <sheetName val="K911 Adult Day Health"/>
      <sheetName val="ADH Staffing"/>
      <sheetName val="All In Home Services"/>
      <sheetName val="K912 Foley Assisted Living"/>
      <sheetName val="K914 Homecare Program"/>
      <sheetName val="All Social and Health"/>
      <sheetName val="K921 Health Clinic"/>
      <sheetName val="K925 Senior Center"/>
      <sheetName val="K926 Fit for Life"/>
      <sheetName val="K928 SNAP"/>
      <sheetName val="All Housing and Homeless"/>
      <sheetName val="K933 MHSA YMCA"/>
      <sheetName val="K934 Congregate Housing"/>
      <sheetName val="K935 Cardinal Medeiros Center"/>
      <sheetName val="K937 Home Repair Program"/>
      <sheetName val="All Nutrition and Trans"/>
      <sheetName val="All Nutrition"/>
      <sheetName val="Meals"/>
      <sheetName val="All Public Nutrition"/>
      <sheetName val="All Private Nutrition"/>
      <sheetName val="K941 Public Nutrition"/>
      <sheetName val="K942 Private Nutrition"/>
      <sheetName val="K945 ADH Nutrition"/>
      <sheetName val="All Transportation"/>
      <sheetName val="K943 Transporation Private Food"/>
      <sheetName val="K944 Transporation Public Nutri"/>
      <sheetName val="K951 ADH Transportation"/>
      <sheetName val="K952 Private Transportation"/>
      <sheetName val="Vehicle List"/>
      <sheetName val="All MH + Clinic"/>
      <sheetName val="L206 Mental Health Clinic"/>
      <sheetName val="All MH"/>
      <sheetName val="All MH by Program"/>
      <sheetName val="M200 MH Non-CBFS Central Costs"/>
      <sheetName val="O177 Bowker Street"/>
      <sheetName val="O180 1960 Washington Street"/>
      <sheetName val="O181 3313 Washington Street"/>
      <sheetName val="M202 TPP"/>
      <sheetName val="M208 Bay View Inn"/>
      <sheetName val="M605 Home At Last"/>
      <sheetName val="M608 Health Home"/>
      <sheetName val="M609 CMMI Health Outreach"/>
      <sheetName val="M808 Boston Night Center"/>
      <sheetName val="All CCA CCS"/>
      <sheetName val="M214 CCA CCS - Brighton"/>
      <sheetName val="M215 CCA CCS - Carney"/>
      <sheetName val="All BEST"/>
      <sheetName val="All BEST CCS + Fuller"/>
      <sheetName val="M203 BEST CCS (Fuller)"/>
      <sheetName val="M204 BEST UCC"/>
      <sheetName val="M213 Longwood CCS"/>
      <sheetName val="All North Suffolk"/>
      <sheetName val="M209 Staniford House"/>
      <sheetName val="M400 Harbor House"/>
      <sheetName val="All MH Day Programs"/>
      <sheetName val="M750 PACT"/>
      <sheetName val="M821 Day Treatment"/>
      <sheetName val="M841 Employment Services"/>
      <sheetName val="All Clubs"/>
      <sheetName val="M801 Center Club"/>
      <sheetName val="M802 Transitions"/>
      <sheetName val="M803 Ruby Rogers"/>
      <sheetName val="All FBC CBFS"/>
      <sheetName val="O178 Amory Street"/>
      <sheetName val="M201 MH CBFS Centralized Costs"/>
      <sheetName val="M601 Wellness Center"/>
      <sheetName val="All Safety Net"/>
      <sheetName val="M603 Safety Net Respite"/>
      <sheetName val="M604 Safety Net Outreach"/>
      <sheetName val="All Teams"/>
      <sheetName val="M610 CBFS Teams - Occupancy"/>
      <sheetName val="M611 CBFS Team 2"/>
      <sheetName val="M612 CBFS Team 3"/>
      <sheetName val="M613 CBFS Team 4"/>
      <sheetName val="M614 CBFS Team 5"/>
      <sheetName val="All CBFS Residential"/>
      <sheetName val="M620 Hamilton"/>
      <sheetName val="M621 Gordon"/>
      <sheetName val="M622 Perrin Street"/>
      <sheetName val="M623 Walnut Residence"/>
      <sheetName val="M624 Speedwell"/>
      <sheetName val="M625 Walk Hill"/>
      <sheetName val="M626 Bowdoin"/>
      <sheetName val="M627 Bailey"/>
      <sheetName val="M628 Astoria Street"/>
      <sheetName val="M629 Dudley"/>
      <sheetName val="M630 Fessenden"/>
      <sheetName val="M631 Vincent"/>
      <sheetName val="M632 Betances"/>
      <sheetName val="M633 Stanley"/>
      <sheetName val="M634 Daly House"/>
      <sheetName val="M636 Lyon &amp; Orchardfield"/>
      <sheetName val="M637 Central Ave"/>
      <sheetName val="M638 Bartlett"/>
      <sheetName val="M639 Winston"/>
      <sheetName val="M640 Maple"/>
      <sheetName val="M641 Hollander"/>
      <sheetName val="M642 Pleasant St"/>
      <sheetName val="M643 Boylston Place"/>
      <sheetName val="M644 Charles"/>
      <sheetName val="M645 Harvard street"/>
      <sheetName val="M647 Tremont"/>
      <sheetName val="M648 Fenway"/>
      <sheetName val="M649 Fuller"/>
      <sheetName val="M650 Souris"/>
      <sheetName val="M651 Hosmer Street"/>
      <sheetName val="M653 Bay Cove Modified Apts"/>
      <sheetName val="M654 Norfolk"/>
      <sheetName val="M659 Dorchester Street "/>
      <sheetName val="M660 Aspinwall"/>
      <sheetName val="M661 Stanwood"/>
      <sheetName val="All AS"/>
      <sheetName val="S512 Andrew House ATS"/>
      <sheetName val="S531 New Hope TSS"/>
      <sheetName val="S543 Bay Cove Treatment Center"/>
      <sheetName val="S557 Charlestown Recovery House"/>
      <sheetName val="All Chelsea ASAP"/>
      <sheetName val="S571 Chelsea ASAP"/>
      <sheetName val="S572 DSS Family Services"/>
      <sheetName val="S573 Outpatient Counseling"/>
      <sheetName val="S574 Driver Alcohol Ed"/>
      <sheetName val="S575 Youth Program"/>
      <sheetName val="S578 Chelsea Batterers"/>
      <sheetName val="S581 Drug Free Communities"/>
      <sheetName val="All CASPAR"/>
      <sheetName val="S701 CASPAR Centralized Costs"/>
      <sheetName val="O702 Middlesex Ave"/>
      <sheetName val="All CASPAR Programs"/>
      <sheetName val="All Emergency Services"/>
      <sheetName val="S721 Shelter"/>
      <sheetName val="S725 First Step"/>
      <sheetName val="All Support Services"/>
      <sheetName val="S761 Phoenix Outpatient Svcs"/>
      <sheetName val="S771 Youth Services"/>
      <sheetName val="S791 Employment Services"/>
      <sheetName val="All Mens Residential"/>
      <sheetName val="S741 Highland Ave"/>
      <sheetName val="S742 Summit Ave"/>
      <sheetName val="S743 Hagan Manor"/>
      <sheetName val="All Womens Residential"/>
      <sheetName val="S751 WomanPlace"/>
      <sheetName val="S752 New Day"/>
      <sheetName val="S753 Grow-House"/>
      <sheetName val="All Intercompany"/>
      <sheetName val="X901 BayCove Group Homes I"/>
      <sheetName val="X902 BayCove Group Homes II"/>
      <sheetName val="X903 BayCove Group Homes III"/>
      <sheetName val="X904 BayCove Moseley"/>
      <sheetName val="X906 BayCove Hamilton"/>
      <sheetName val="X907 HUD 7"/>
      <sheetName val="2015 Orig Budget"/>
    </sheetNames>
    <sheetDataSet>
      <sheetData sheetId="0" refreshError="1"/>
      <sheetData sheetId="1" refreshError="1">
        <row r="7">
          <cell r="C7">
            <v>7.6499999999999999E-2</v>
          </cell>
        </row>
        <row r="8">
          <cell r="C8">
            <v>0.1285</v>
          </cell>
        </row>
        <row r="9">
          <cell r="C9">
            <v>2.3E-3</v>
          </cell>
        </row>
        <row r="10">
          <cell r="C10">
            <v>0.02</v>
          </cell>
        </row>
        <row r="11">
          <cell r="C11">
            <v>50</v>
          </cell>
        </row>
        <row r="12">
          <cell r="C12">
            <v>0.02</v>
          </cell>
        </row>
        <row r="13">
          <cell r="C13">
            <v>0.109</v>
          </cell>
        </row>
        <row r="14">
          <cell r="C14">
            <v>11.15</v>
          </cell>
        </row>
        <row r="17">
          <cell r="C17">
            <v>52.4</v>
          </cell>
        </row>
        <row r="18">
          <cell r="C18">
            <v>52.285714285714285</v>
          </cell>
        </row>
        <row r="19">
          <cell r="C19">
            <v>0.03</v>
          </cell>
        </row>
        <row r="20">
          <cell r="C20">
            <v>0.03</v>
          </cell>
        </row>
        <row r="21">
          <cell r="C21">
            <v>0.03</v>
          </cell>
        </row>
        <row r="22">
          <cell r="C22">
            <v>0.01</v>
          </cell>
        </row>
        <row r="23">
          <cell r="C23">
            <v>0.03</v>
          </cell>
        </row>
        <row r="24">
          <cell r="C24">
            <v>0.03</v>
          </cell>
        </row>
        <row r="25">
          <cell r="C25">
            <v>0.05</v>
          </cell>
        </row>
        <row r="30">
          <cell r="C30">
            <v>31</v>
          </cell>
          <cell r="D30">
            <v>31</v>
          </cell>
          <cell r="E30">
            <v>30</v>
          </cell>
          <cell r="F30">
            <v>31</v>
          </cell>
          <cell r="G30">
            <v>30</v>
          </cell>
          <cell r="H30">
            <v>31</v>
          </cell>
          <cell r="I30">
            <v>31</v>
          </cell>
          <cell r="J30">
            <v>29</v>
          </cell>
          <cell r="K30">
            <v>31</v>
          </cell>
          <cell r="L30">
            <v>30</v>
          </cell>
          <cell r="M30">
            <v>31</v>
          </cell>
          <cell r="N30">
            <v>30</v>
          </cell>
        </row>
        <row r="31">
          <cell r="C31">
            <v>23</v>
          </cell>
          <cell r="D31">
            <v>21</v>
          </cell>
          <cell r="E31">
            <v>22</v>
          </cell>
          <cell r="F31">
            <v>22</v>
          </cell>
          <cell r="G31">
            <v>21</v>
          </cell>
          <cell r="H31">
            <v>23</v>
          </cell>
          <cell r="I31">
            <v>21</v>
          </cell>
          <cell r="J31">
            <v>21</v>
          </cell>
          <cell r="K31">
            <v>23</v>
          </cell>
          <cell r="L31">
            <v>21</v>
          </cell>
          <cell r="M31">
            <v>22</v>
          </cell>
          <cell r="N31">
            <v>22</v>
          </cell>
        </row>
        <row r="33">
          <cell r="C33">
            <v>5</v>
          </cell>
          <cell r="D33">
            <v>4</v>
          </cell>
          <cell r="E33">
            <v>4</v>
          </cell>
          <cell r="F33">
            <v>5</v>
          </cell>
          <cell r="G33">
            <v>4</v>
          </cell>
          <cell r="H33">
            <v>5</v>
          </cell>
          <cell r="I33">
            <v>4</v>
          </cell>
          <cell r="J33">
            <v>4</v>
          </cell>
          <cell r="K33">
            <v>5</v>
          </cell>
          <cell r="L33">
            <v>4</v>
          </cell>
          <cell r="M33">
            <v>4</v>
          </cell>
          <cell r="N33">
            <v>5</v>
          </cell>
        </row>
        <row r="35">
          <cell r="B35" t="str">
            <v>DISTRIBUTION FOR VACATION BUYBACK</v>
          </cell>
          <cell r="C35">
            <v>0.11273627238600022</v>
          </cell>
          <cell r="D35">
            <v>8.4201725671216074E-2</v>
          </cell>
          <cell r="E35">
            <v>5.2132930663845105E-2</v>
          </cell>
          <cell r="F35">
            <v>6.2362634168389455E-2</v>
          </cell>
          <cell r="G35">
            <v>7.8957880368337438E-2</v>
          </cell>
          <cell r="H35">
            <v>0.11340406968814248</v>
          </cell>
          <cell r="I35">
            <v>8.2846422722826857E-2</v>
          </cell>
          <cell r="J35">
            <v>7.8949799086628136E-2</v>
          </cell>
          <cell r="K35">
            <v>7.8437634590311528E-2</v>
          </cell>
          <cell r="L35">
            <v>8.7033625381253546E-2</v>
          </cell>
          <cell r="M35">
            <v>7.6279140597660097E-2</v>
          </cell>
          <cell r="N35">
            <v>9.265786467538914E-2</v>
          </cell>
        </row>
        <row r="37">
          <cell r="C37">
            <v>8.7786259541984726E-2</v>
          </cell>
          <cell r="D37">
            <v>8.0152671755725186E-2</v>
          </cell>
          <cell r="E37">
            <v>8.3969465648854963E-2</v>
          </cell>
          <cell r="F37">
            <v>8.3969465648854963E-2</v>
          </cell>
          <cell r="G37">
            <v>8.0152671755725186E-2</v>
          </cell>
          <cell r="H37">
            <v>8.7786259541984726E-2</v>
          </cell>
          <cell r="I37">
            <v>8.0152671755725186E-2</v>
          </cell>
          <cell r="J37">
            <v>8.0152671755725186E-2</v>
          </cell>
          <cell r="K37">
            <v>8.7786259541984726E-2</v>
          </cell>
          <cell r="L37">
            <v>8.0152671755725186E-2</v>
          </cell>
          <cell r="M37">
            <v>8.3969465648854963E-2</v>
          </cell>
          <cell r="N37">
            <v>8.3969465648854963E-2</v>
          </cell>
        </row>
        <row r="38">
          <cell r="C38">
            <v>8.4699453551912565E-2</v>
          </cell>
          <cell r="D38">
            <v>8.4699453551912565E-2</v>
          </cell>
          <cell r="E38">
            <v>8.1967213114754092E-2</v>
          </cell>
          <cell r="F38">
            <v>8.4699453551912565E-2</v>
          </cell>
          <cell r="G38">
            <v>8.1967213114754092E-2</v>
          </cell>
          <cell r="H38">
            <v>8.4699453551912565E-2</v>
          </cell>
          <cell r="I38">
            <v>8.4699453551912565E-2</v>
          </cell>
          <cell r="J38">
            <v>7.9234972677595633E-2</v>
          </cell>
          <cell r="K38">
            <v>8.4699453551912565E-2</v>
          </cell>
          <cell r="L38">
            <v>8.1967213114754092E-2</v>
          </cell>
          <cell r="M38">
            <v>8.4699453551912565E-2</v>
          </cell>
          <cell r="N38">
            <v>8.1967213114754092E-2</v>
          </cell>
        </row>
        <row r="49">
          <cell r="C49">
            <v>42189</v>
          </cell>
        </row>
        <row r="50">
          <cell r="C50">
            <v>42254</v>
          </cell>
        </row>
        <row r="51">
          <cell r="C51">
            <v>42289</v>
          </cell>
        </row>
        <row r="52">
          <cell r="C52">
            <v>42319</v>
          </cell>
        </row>
        <row r="53">
          <cell r="C53">
            <v>42334</v>
          </cell>
        </row>
        <row r="54">
          <cell r="C54">
            <v>42363</v>
          </cell>
        </row>
        <row r="55">
          <cell r="C55">
            <v>42370</v>
          </cell>
        </row>
        <row r="56">
          <cell r="C56">
            <v>42387</v>
          </cell>
        </row>
        <row r="57">
          <cell r="C57">
            <v>42415</v>
          </cell>
        </row>
        <row r="58">
          <cell r="C58">
            <v>42478</v>
          </cell>
        </row>
        <row r="59">
          <cell r="C59">
            <v>42520</v>
          </cell>
        </row>
        <row r="72">
          <cell r="B72">
            <v>1</v>
          </cell>
          <cell r="F72">
            <v>215.35999999999999</v>
          </cell>
        </row>
        <row r="73">
          <cell r="B73">
            <v>2</v>
          </cell>
          <cell r="F73">
            <v>256.96000000000004</v>
          </cell>
        </row>
        <row r="74">
          <cell r="B74">
            <v>3</v>
          </cell>
          <cell r="F74">
            <v>272.55999999999995</v>
          </cell>
        </row>
        <row r="75">
          <cell r="B75">
            <v>4</v>
          </cell>
          <cell r="F75">
            <v>288.15999999999997</v>
          </cell>
        </row>
        <row r="76">
          <cell r="B76">
            <v>5</v>
          </cell>
          <cell r="F76">
            <v>303.76</v>
          </cell>
        </row>
        <row r="77">
          <cell r="B77">
            <v>6</v>
          </cell>
          <cell r="F77">
            <v>319.36</v>
          </cell>
        </row>
        <row r="78">
          <cell r="B78">
            <v>7</v>
          </cell>
          <cell r="F78">
            <v>334.96</v>
          </cell>
        </row>
        <row r="85">
          <cell r="B85">
            <v>5090</v>
          </cell>
        </row>
        <row r="86">
          <cell r="B86">
            <v>5110</v>
          </cell>
        </row>
        <row r="87">
          <cell r="B87">
            <v>5130</v>
          </cell>
        </row>
        <row r="88">
          <cell r="B88">
            <v>5160</v>
          </cell>
        </row>
        <row r="89">
          <cell r="B89">
            <v>5230</v>
          </cell>
        </row>
        <row r="90">
          <cell r="B90">
            <v>5250</v>
          </cell>
        </row>
        <row r="91">
          <cell r="B91">
            <v>5320</v>
          </cell>
        </row>
        <row r="92">
          <cell r="B92">
            <v>5330</v>
          </cell>
        </row>
        <row r="93">
          <cell r="B93">
            <v>5340</v>
          </cell>
        </row>
        <row r="94">
          <cell r="B94">
            <v>5350</v>
          </cell>
        </row>
        <row r="95">
          <cell r="B95">
            <v>5410</v>
          </cell>
        </row>
        <row r="96">
          <cell r="B96">
            <v>5420</v>
          </cell>
        </row>
        <row r="97">
          <cell r="B97">
            <v>5430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Util by Contract &amp; Month"/>
      <sheetName val="Util by Claimability, Contr, Mo"/>
      <sheetName val="Util by Month &amp; Attend Code"/>
      <sheetName val="Tech Stuff"/>
    </sheetNames>
    <sheetDataSet>
      <sheetData sheetId="0" refreshError="1"/>
      <sheetData sheetId="1" refreshError="1"/>
      <sheetData sheetId="2" refreshError="1"/>
      <sheetData sheetId="3"/>
      <sheetData sheetId="4">
        <row r="4">
          <cell r="E4" t="str">
            <v xml:space="preserve">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chmark Table"/>
      <sheetName val="ADULT RESI MODELS"/>
      <sheetName val="JAIL DIVERSION MODELS"/>
      <sheetName val="2nd OFFENDER MODELS"/>
      <sheetName val="updated CAF"/>
      <sheetName val="FTE Chart"/>
      <sheetName val="Salaries Resi"/>
      <sheetName val="Travel noPP"/>
      <sheetName val="Occupancy "/>
      <sheetName val="OthProgExp&amp;Meals "/>
      <sheetName val="RecSp"/>
      <sheetName val="Counselor"/>
      <sheetName val="CleanData3386&amp;3401"/>
      <sheetName val="RawDataCalcs3386&amp;3401"/>
      <sheetName val="Source3386&amp;3401"/>
      <sheetName val="Preg&amp;PostP Source"/>
      <sheetName val="All Others (WomenNoPP+Men)"/>
      <sheetName val="JailD Travel"/>
      <sheetName val="Source4958"/>
      <sheetName val="2ndOffSource"/>
      <sheetName val="AdminAnlys"/>
      <sheetName val="CAF"/>
      <sheetName val="ALLClean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65">
          <cell r="L65">
            <v>0</v>
          </cell>
          <cell r="M65">
            <v>0.60401394157367827</v>
          </cell>
          <cell r="N65">
            <v>0</v>
          </cell>
          <cell r="O65">
            <v>0</v>
          </cell>
          <cell r="P65">
            <v>0</v>
          </cell>
          <cell r="Q65">
            <v>0</v>
          </cell>
          <cell r="R65">
            <v>0</v>
          </cell>
          <cell r="S65">
            <v>0</v>
          </cell>
          <cell r="T65">
            <v>0</v>
          </cell>
          <cell r="U65">
            <v>0</v>
          </cell>
          <cell r="V65">
            <v>0</v>
          </cell>
          <cell r="W65">
            <v>0</v>
          </cell>
          <cell r="X65">
            <v>0</v>
          </cell>
          <cell r="Y65">
            <v>0</v>
          </cell>
          <cell r="Z65">
            <v>27001.321817500786</v>
          </cell>
          <cell r="AA65">
            <v>17680</v>
          </cell>
          <cell r="AB65">
            <v>17680</v>
          </cell>
          <cell r="AC65">
            <v>18070.851702516127</v>
          </cell>
          <cell r="AD65">
            <v>0</v>
          </cell>
          <cell r="AE65">
            <v>0</v>
          </cell>
          <cell r="AF65">
            <v>17680</v>
          </cell>
          <cell r="AG65">
            <v>17680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17680</v>
          </cell>
          <cell r="AX65">
            <v>17680</v>
          </cell>
          <cell r="AY65">
            <v>0</v>
          </cell>
          <cell r="AZ65">
            <v>17680</v>
          </cell>
          <cell r="BA65">
            <v>17680</v>
          </cell>
          <cell r="BB65">
            <v>38683.69077867044</v>
          </cell>
          <cell r="BC65">
            <v>17680</v>
          </cell>
          <cell r="BD65">
            <v>17680</v>
          </cell>
          <cell r="BE65">
            <v>17680</v>
          </cell>
          <cell r="BF65">
            <v>17680</v>
          </cell>
          <cell r="BG65">
            <v>17680</v>
          </cell>
          <cell r="BH65">
            <v>20933.577544700503</v>
          </cell>
          <cell r="BI65">
            <v>18113.272969175363</v>
          </cell>
          <cell r="BJ65">
            <v>17680</v>
          </cell>
          <cell r="BK65">
            <v>0</v>
          </cell>
          <cell r="BL65">
            <v>20636.434820465383</v>
          </cell>
          <cell r="BM65">
            <v>17680</v>
          </cell>
          <cell r="BN65">
            <v>25004.04305351575</v>
          </cell>
          <cell r="BO65">
            <v>17680</v>
          </cell>
          <cell r="BP65">
            <v>17680</v>
          </cell>
          <cell r="BQ65">
            <v>0</v>
          </cell>
          <cell r="BR65">
            <v>17680</v>
          </cell>
          <cell r="BS65">
            <v>18141.222518283183</v>
          </cell>
          <cell r="BT65">
            <v>-41676.244265701374</v>
          </cell>
          <cell r="BU65">
            <v>8.7288553321896611E-2</v>
          </cell>
          <cell r="BV65">
            <v>-7668.9054664861869</v>
          </cell>
          <cell r="BW65">
            <v>-42994.589046928275</v>
          </cell>
          <cell r="BX65">
            <v>-31114.543559342434</v>
          </cell>
          <cell r="BY65">
            <v>-56549.921023847928</v>
          </cell>
          <cell r="BZ65">
            <v>-97003.786231626596</v>
          </cell>
          <cell r="CA65">
            <v>-313429.46542299842</v>
          </cell>
          <cell r="CB65">
            <v>-8.2635046624321695E-2</v>
          </cell>
          <cell r="CC65">
            <v>-43306.662961698195</v>
          </cell>
          <cell r="CD65">
            <v>-12782.185157235559</v>
          </cell>
          <cell r="CE65">
            <v>-49503.565553759647</v>
          </cell>
          <cell r="CF65">
            <v>0</v>
          </cell>
          <cell r="CG65">
            <v>-163357.23525071022</v>
          </cell>
          <cell r="CH65">
            <v>-92717.288808833691</v>
          </cell>
          <cell r="CI65">
            <v>-174238.57910238783</v>
          </cell>
          <cell r="CJ65">
            <v>-42994.589046928275</v>
          </cell>
          <cell r="CK65">
            <v>-63601.184466556078</v>
          </cell>
          <cell r="CL65">
            <v>-56549.921023847928</v>
          </cell>
          <cell r="CM65">
            <v>-24625.24467496722</v>
          </cell>
          <cell r="CN65">
            <v>-97003.786231626596</v>
          </cell>
          <cell r="CO65">
            <v>-351019.03335486259</v>
          </cell>
          <cell r="CP65">
            <v>0.29484957486879515</v>
          </cell>
          <cell r="CQ65">
            <v>5.4246351913831613E-2</v>
          </cell>
          <cell r="CR65">
            <v>4.5873466392117951E-2</v>
          </cell>
          <cell r="CS65">
            <v>3.5437273933393951E-2</v>
          </cell>
          <cell r="CT65">
            <v>-1.2333323520703935E-2</v>
          </cell>
          <cell r="CU65">
            <v>2.2913027561376476E-3</v>
          </cell>
          <cell r="CV65">
            <v>-2001.7395150477046</v>
          </cell>
          <cell r="CW65">
            <v>-449.92512739559015</v>
          </cell>
          <cell r="CX65">
            <v>-669.49380618456928</v>
          </cell>
          <cell r="CY65">
            <v>-742.75307693203445</v>
          </cell>
          <cell r="CZ65">
            <v>-28.06467652645356</v>
          </cell>
          <cell r="DA65">
            <v>-1831.0673764395974</v>
          </cell>
          <cell r="DB65">
            <v>-5722.7534056118502</v>
          </cell>
        </row>
        <row r="66">
          <cell r="L66">
            <v>68.638763831408127</v>
          </cell>
          <cell r="M66">
            <v>1.1713867216116371</v>
          </cell>
          <cell r="N66">
            <v>3.5436133878559533</v>
          </cell>
          <cell r="O66">
            <v>0.95881574526748314</v>
          </cell>
          <cell r="P66">
            <v>2.9922523651988402</v>
          </cell>
          <cell r="Q66">
            <v>0</v>
          </cell>
          <cell r="R66">
            <v>22.160404778842953</v>
          </cell>
          <cell r="S66">
            <v>7.4242654635805723</v>
          </cell>
          <cell r="T66">
            <v>2.8643600293925418</v>
          </cell>
          <cell r="U66">
            <v>5.1022146796734415E-3</v>
          </cell>
          <cell r="V66">
            <v>12.069142094975193</v>
          </cell>
          <cell r="W66">
            <v>0</v>
          </cell>
          <cell r="X66">
            <v>9.5889565937970307</v>
          </cell>
          <cell r="Y66">
            <v>7.3186088533890681</v>
          </cell>
          <cell r="Z66">
            <v>89011.525515165966</v>
          </cell>
          <cell r="AA66">
            <v>124711.18739604187</v>
          </cell>
          <cell r="AB66">
            <v>61892.043668045008</v>
          </cell>
          <cell r="AC66">
            <v>87195.593448715823</v>
          </cell>
          <cell r="AD66">
            <v>0</v>
          </cell>
          <cell r="AE66">
            <v>0</v>
          </cell>
          <cell r="AF66">
            <v>167549.29408607361</v>
          </cell>
          <cell r="AG66">
            <v>79437.240789242293</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115332.99841003475</v>
          </cell>
          <cell r="AX66">
            <v>90839.543238665152</v>
          </cell>
          <cell r="AY66">
            <v>0</v>
          </cell>
          <cell r="AZ66">
            <v>59076.726041829606</v>
          </cell>
          <cell r="BA66">
            <v>55600.502579381842</v>
          </cell>
          <cell r="BB66">
            <v>46993.941797087129</v>
          </cell>
          <cell r="BC66">
            <v>47942.60200592941</v>
          </cell>
          <cell r="BD66">
            <v>85121.186442077829</v>
          </cell>
          <cell r="BE66">
            <v>60150.264866991725</v>
          </cell>
          <cell r="BF66">
            <v>37107.840583638354</v>
          </cell>
          <cell r="BG66">
            <v>34103.875436210852</v>
          </cell>
          <cell r="BH66">
            <v>43390.477411873391</v>
          </cell>
          <cell r="BI66">
            <v>42074.135709455113</v>
          </cell>
          <cell r="BJ66">
            <v>36682.268470282579</v>
          </cell>
          <cell r="BK66">
            <v>0</v>
          </cell>
          <cell r="BL66">
            <v>44994.274591165755</v>
          </cell>
          <cell r="BM66">
            <v>97222.235686431435</v>
          </cell>
          <cell r="BN66">
            <v>90762.603215714815</v>
          </cell>
          <cell r="BO66">
            <v>119552.2873416293</v>
          </cell>
          <cell r="BP66">
            <v>75684.090495463184</v>
          </cell>
          <cell r="BQ66">
            <v>0</v>
          </cell>
          <cell r="BR66">
            <v>46682.215048048798</v>
          </cell>
          <cell r="BS66">
            <v>41691.468549205456</v>
          </cell>
          <cell r="BT66">
            <v>215813.24914156343</v>
          </cell>
          <cell r="BU66">
            <v>0.38712105109997308</v>
          </cell>
          <cell r="BV66">
            <v>12566.14239091755</v>
          </cell>
          <cell r="BW66">
            <v>212234.356998359</v>
          </cell>
          <cell r="BX66">
            <v>46071.344248997601</v>
          </cell>
          <cell r="BY66">
            <v>226902.57309281343</v>
          </cell>
          <cell r="BZ66">
            <v>349599.7084215752</v>
          </cell>
          <cell r="CA66">
            <v>1685831.3957882223</v>
          </cell>
          <cell r="CB66">
            <v>0.48343558589893837</v>
          </cell>
          <cell r="CC66">
            <v>173231.84261687062</v>
          </cell>
          <cell r="CD66">
            <v>15056.319295166595</v>
          </cell>
          <cell r="CE66">
            <v>70578.736588242406</v>
          </cell>
          <cell r="CF66">
            <v>0</v>
          </cell>
          <cell r="CG66">
            <v>643703.17145760683</v>
          </cell>
          <cell r="CH66">
            <v>168723.38432607506</v>
          </cell>
          <cell r="CI66">
            <v>883865.09565411182</v>
          </cell>
          <cell r="CJ66">
            <v>212234.356998359</v>
          </cell>
          <cell r="CK66">
            <v>311211.60929414228</v>
          </cell>
          <cell r="CL66">
            <v>226902.57309281343</v>
          </cell>
          <cell r="CM66">
            <v>64778.990192208599</v>
          </cell>
          <cell r="CN66">
            <v>349599.7084215752</v>
          </cell>
          <cell r="CO66">
            <v>1940598.0624617594</v>
          </cell>
          <cell r="CP66">
            <v>0.59656020338447291</v>
          </cell>
          <cell r="CQ66">
            <v>0.1566637906768488</v>
          </cell>
          <cell r="CR66">
            <v>0.27180008495921093</v>
          </cell>
          <cell r="CS66">
            <v>0.17157983368640611</v>
          </cell>
          <cell r="CT66">
            <v>6.7111788746459594E-2</v>
          </cell>
          <cell r="CU66">
            <v>0.32064193368800842</v>
          </cell>
          <cell r="CV66">
            <v>2362.7914588359358</v>
          </cell>
          <cell r="CW66">
            <v>531.92173452915699</v>
          </cell>
          <cell r="CX66">
            <v>790.78617106937202</v>
          </cell>
          <cell r="CY66">
            <v>866.65490806017237</v>
          </cell>
          <cell r="CZ66">
            <v>36.082840081274462</v>
          </cell>
          <cell r="DA66">
            <v>2121.643831764482</v>
          </cell>
          <cell r="DB66">
            <v>6709.5907714262949</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s OPC031813"/>
      <sheetName val="Family &amp; Group 031813"/>
      <sheetName val="Sxn35_031813"/>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DCI &amp;II"/>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1012"/>
      <sheetName val="Category Detail"/>
      <sheetName val="Admin3385"/>
      <sheetName val="AdminALL"/>
      <sheetName val="medical FTE3385"/>
      <sheetName val="medicalALL"/>
      <sheetName val="SupportALL"/>
      <sheetName val="Support3385"/>
      <sheetName val="prog mgmtALL"/>
      <sheetName val="prog mgmt3385"/>
      <sheetName val="Occ3385"/>
      <sheetName val="OtherDC3385"/>
      <sheetName val="OtherProgExp3385"/>
      <sheetName val="Clean3397"/>
      <sheetName val="Clean ALL"/>
      <sheetName val="RawDataCalcs"/>
      <sheetName val="new CAF"/>
      <sheetName val="for pres"/>
      <sheetName val="Source"/>
      <sheetName val="Sheet1"/>
      <sheetName val="Sheet2"/>
      <sheetName val="Sheet3"/>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69">
          <cell r="L69">
            <v>0</v>
          </cell>
          <cell r="M69">
            <v>0</v>
          </cell>
          <cell r="N69">
            <v>0</v>
          </cell>
          <cell r="O69">
            <v>0</v>
          </cell>
          <cell r="P69">
            <v>0</v>
          </cell>
          <cell r="Q69">
            <v>0</v>
          </cell>
          <cell r="R69">
            <v>0</v>
          </cell>
          <cell r="S69">
            <v>0</v>
          </cell>
          <cell r="T69">
            <v>0</v>
          </cell>
          <cell r="U69">
            <v>0</v>
          </cell>
          <cell r="V69">
            <v>0</v>
          </cell>
          <cell r="W69">
            <v>0</v>
          </cell>
          <cell r="X69">
            <v>0</v>
          </cell>
          <cell r="Y69">
            <v>0</v>
          </cell>
          <cell r="Z69">
            <v>31254.922841553554</v>
          </cell>
          <cell r="AA69">
            <v>33105.937943376768</v>
          </cell>
          <cell r="AB69">
            <v>20741.307122210026</v>
          </cell>
          <cell r="AC69">
            <v>25113.779210245128</v>
          </cell>
          <cell r="AD69">
            <v>88786.823580613331</v>
          </cell>
          <cell r="AE69">
            <v>62810.713447732443</v>
          </cell>
          <cell r="AF69">
            <v>40956.196976734464</v>
          </cell>
          <cell r="AG69">
            <v>17680</v>
          </cell>
          <cell r="AH69">
            <v>25681.000758506118</v>
          </cell>
          <cell r="AI69">
            <v>0</v>
          </cell>
          <cell r="AJ69">
            <v>0</v>
          </cell>
          <cell r="AK69">
            <v>0</v>
          </cell>
          <cell r="AL69">
            <v>0</v>
          </cell>
          <cell r="AM69">
            <v>0</v>
          </cell>
          <cell r="AN69">
            <v>0</v>
          </cell>
          <cell r="AO69">
            <v>0</v>
          </cell>
          <cell r="AP69">
            <v>0</v>
          </cell>
          <cell r="AQ69">
            <v>0</v>
          </cell>
          <cell r="AR69">
            <v>0</v>
          </cell>
          <cell r="AS69">
            <v>0</v>
          </cell>
          <cell r="AT69">
            <v>37793.970923453351</v>
          </cell>
          <cell r="AU69">
            <v>20099.452159556731</v>
          </cell>
          <cell r="AV69">
            <v>20286.405563557739</v>
          </cell>
          <cell r="AW69">
            <v>17680</v>
          </cell>
          <cell r="AX69">
            <v>17680</v>
          </cell>
          <cell r="AY69">
            <v>0</v>
          </cell>
          <cell r="AZ69">
            <v>17680</v>
          </cell>
          <cell r="BA69">
            <v>17680</v>
          </cell>
          <cell r="BB69">
            <v>33977.415363675485</v>
          </cell>
          <cell r="BC69">
            <v>17680</v>
          </cell>
          <cell r="BD69">
            <v>17680</v>
          </cell>
          <cell r="BE69">
            <v>30167.461826569073</v>
          </cell>
          <cell r="BF69">
            <v>17680</v>
          </cell>
          <cell r="BG69">
            <v>17680</v>
          </cell>
          <cell r="BH69">
            <v>17680</v>
          </cell>
          <cell r="BI69">
            <v>17680</v>
          </cell>
          <cell r="BJ69">
            <v>0</v>
          </cell>
          <cell r="BK69">
            <v>0</v>
          </cell>
          <cell r="BL69">
            <v>21250.045125851197</v>
          </cell>
          <cell r="BM69">
            <v>17680</v>
          </cell>
          <cell r="BN69">
            <v>35930.97602494889</v>
          </cell>
          <cell r="BO69">
            <v>17680</v>
          </cell>
          <cell r="BP69">
            <v>22322.199991457768</v>
          </cell>
          <cell r="BQ69">
            <v>20275.023061164669</v>
          </cell>
          <cell r="BR69">
            <v>17680</v>
          </cell>
          <cell r="BS69">
            <v>17680</v>
          </cell>
          <cell r="BT69">
            <v>-194223.15407576266</v>
          </cell>
          <cell r="BU69">
            <v>3.9224062254462094E-2</v>
          </cell>
          <cell r="BV69">
            <v>-19524.116453252951</v>
          </cell>
          <cell r="BW69">
            <v>-194535.86717894004</v>
          </cell>
          <cell r="BX69">
            <v>-95994.996520439629</v>
          </cell>
          <cell r="BY69">
            <v>-40211.35347342863</v>
          </cell>
          <cell r="BZ69">
            <v>-173811.76878527104</v>
          </cell>
          <cell r="CA69">
            <v>0</v>
          </cell>
          <cell r="CB69">
            <v>-5.0164293090607048E-2</v>
          </cell>
          <cell r="CC69">
            <v>-167041.88358041737</v>
          </cell>
          <cell r="CD69">
            <v>-426204.38478022406</v>
          </cell>
          <cell r="CE69">
            <v>-592175.48191499163</v>
          </cell>
          <cell r="CF69">
            <v>-18092.124466100388</v>
          </cell>
          <cell r="CG69">
            <v>-202133.05620748765</v>
          </cell>
          <cell r="CH69">
            <v>-93888.866422877749</v>
          </cell>
          <cell r="CI69">
            <v>-898471.45258220169</v>
          </cell>
          <cell r="CJ69">
            <v>-194535.86717894004</v>
          </cell>
          <cell r="CK69">
            <v>-143809.07008855077</v>
          </cell>
          <cell r="CL69">
            <v>-40211.35347342863</v>
          </cell>
          <cell r="CM69">
            <v>-65521.629016254272</v>
          </cell>
          <cell r="CN69">
            <v>-173811.76878527104</v>
          </cell>
          <cell r="CO69">
            <v>-1358636.8778598411</v>
          </cell>
          <cell r="CP69">
            <v>0.37547339478605335</v>
          </cell>
          <cell r="CQ69">
            <v>-0.10393756019323813</v>
          </cell>
          <cell r="CR69">
            <v>-2.8874890700291964E-2</v>
          </cell>
          <cell r="CS69">
            <v>-3.7678320803372217E-2</v>
          </cell>
          <cell r="CT69">
            <v>-2.5772778991081248E-2</v>
          </cell>
          <cell r="CU69">
            <v>-3.2345743847847497E-4</v>
          </cell>
          <cell r="CV69">
            <v>-79.526942030054457</v>
          </cell>
          <cell r="CW69">
            <v>-7.6406036602279794</v>
          </cell>
          <cell r="CX69">
            <v>-18.285188285733192</v>
          </cell>
          <cell r="CY69">
            <v>-5.4438574934901895</v>
          </cell>
          <cell r="CZ69">
            <v>-7.6767440812364649</v>
          </cell>
          <cell r="DA69">
            <v>-22.20634650407974</v>
          </cell>
          <cell r="DB69">
            <v>-132.13870694560796</v>
          </cell>
        </row>
        <row r="70">
          <cell r="L70">
            <v>138.34594029064516</v>
          </cell>
          <cell r="M70">
            <v>1.6121217240410697</v>
          </cell>
          <cell r="N70">
            <v>5.367883702073212</v>
          </cell>
          <cell r="O70">
            <v>5.5443017926485414</v>
          </cell>
          <cell r="P70">
            <v>23.436665346994968</v>
          </cell>
          <cell r="Q70">
            <v>0.92053721849469439</v>
          </cell>
          <cell r="R70">
            <v>11.491251469582075</v>
          </cell>
          <cell r="S70">
            <v>8.3369720157031253</v>
          </cell>
          <cell r="T70">
            <v>0.46671774746888461</v>
          </cell>
          <cell r="U70">
            <v>3.9338161659253364E-2</v>
          </cell>
          <cell r="V70">
            <v>0.58271691190153574</v>
          </cell>
          <cell r="W70">
            <v>0</v>
          </cell>
          <cell r="X70">
            <v>0.413026454258828</v>
          </cell>
          <cell r="Y70">
            <v>0.38527440192993595</v>
          </cell>
          <cell r="Z70">
            <v>104265.75261250997</v>
          </cell>
          <cell r="AA70">
            <v>119850.46256141673</v>
          </cell>
          <cell r="AB70">
            <v>75365.537857882664</v>
          </cell>
          <cell r="AC70">
            <v>87713.345102379797</v>
          </cell>
          <cell r="AD70">
            <v>274645.34062789753</v>
          </cell>
          <cell r="AE70">
            <v>121952.79082577181</v>
          </cell>
          <cell r="AF70">
            <v>156188.25202112697</v>
          </cell>
          <cell r="AG70">
            <v>131035.67054489572</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88734.403501087392</v>
          </cell>
          <cell r="BB70">
            <v>44612.240694392625</v>
          </cell>
          <cell r="BC70">
            <v>64756.115162231254</v>
          </cell>
          <cell r="BD70">
            <v>106328.730294454</v>
          </cell>
          <cell r="BE70">
            <v>50740.864225570673</v>
          </cell>
          <cell r="BF70">
            <v>59950.457068107869</v>
          </cell>
          <cell r="BG70">
            <v>54804.33860692798</v>
          </cell>
          <cell r="BH70">
            <v>45936.617400235766</v>
          </cell>
          <cell r="BI70">
            <v>61613.675135025253</v>
          </cell>
          <cell r="BJ70">
            <v>0</v>
          </cell>
          <cell r="BK70">
            <v>0</v>
          </cell>
          <cell r="BL70">
            <v>72317.924874135264</v>
          </cell>
          <cell r="BM70">
            <v>45583.045099364717</v>
          </cell>
          <cell r="BN70">
            <v>101748.99035154989</v>
          </cell>
          <cell r="BO70">
            <v>229416.87476371037</v>
          </cell>
          <cell r="BP70">
            <v>78869.379225986195</v>
          </cell>
          <cell r="BQ70">
            <v>86360.302370659803</v>
          </cell>
          <cell r="BR70">
            <v>77156.710228375523</v>
          </cell>
          <cell r="BS70">
            <v>48318.756121997882</v>
          </cell>
          <cell r="BT70">
            <v>398136.88321278704</v>
          </cell>
          <cell r="BU70">
            <v>0.36724114202935465</v>
          </cell>
          <cell r="BV70">
            <v>39854.580999063852</v>
          </cell>
          <cell r="BW70">
            <v>394450.1606676082</v>
          </cell>
          <cell r="BX70">
            <v>222860.81281305797</v>
          </cell>
          <cell r="BY70">
            <v>72569.642572709854</v>
          </cell>
          <cell r="BZ70">
            <v>427779.81149033637</v>
          </cell>
          <cell r="CA70">
            <v>0</v>
          </cell>
          <cell r="CB70">
            <v>0.40671704877585924</v>
          </cell>
          <cell r="CC70">
            <v>323721.81080892892</v>
          </cell>
          <cell r="CD70">
            <v>717868.8556900773</v>
          </cell>
          <cell r="CE70">
            <v>1081621.3826737017</v>
          </cell>
          <cell r="CF70">
            <v>38284.146059391795</v>
          </cell>
          <cell r="CG70">
            <v>488082.61516012525</v>
          </cell>
          <cell r="CH70">
            <v>249415.03043732973</v>
          </cell>
          <cell r="CI70">
            <v>1833618.6346573296</v>
          </cell>
          <cell r="CJ70">
            <v>394450.1606676082</v>
          </cell>
          <cell r="CK70">
            <v>291256.65648656304</v>
          </cell>
          <cell r="CL70">
            <v>72569.642572709854</v>
          </cell>
          <cell r="CM70">
            <v>130870.89572562612</v>
          </cell>
          <cell r="CN70">
            <v>427779.81149033637</v>
          </cell>
          <cell r="CO70">
            <v>2949096.2663998213</v>
          </cell>
          <cell r="CP70">
            <v>0.80827066017194205</v>
          </cell>
          <cell r="CQ70">
            <v>0.36850490579106859</v>
          </cell>
          <cell r="CR70">
            <v>0.20498011936487076</v>
          </cell>
          <cell r="CS70">
            <v>8.3014594940582179E-2</v>
          </cell>
          <cell r="CT70">
            <v>0.10988940111723</v>
          </cell>
          <cell r="CU70">
            <v>0.32042762106426059</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44"/>
      <sheetData sheetId="45"/>
      <sheetData sheetId="46"/>
      <sheetData sheetId="47"/>
      <sheetData sheetId="48"/>
      <sheetData sheetId="49"/>
      <sheetData sheetId="5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Total Expenses=YR1 rate"/>
      <sheetName val="RateOptions"/>
      <sheetName val="GeogVar"/>
      <sheetName val="CostDrivers"/>
      <sheetName val="CostSummary"/>
      <sheetName val="CleanData"/>
      <sheetName val="RawDataCalcs"/>
      <sheetName val="RawContractData"/>
      <sheetName val="Source"/>
      <sheetName val="Benchmark Statistics"/>
      <sheetName val="CleanData (2)"/>
      <sheetName val="RawDataCalcs (2)"/>
      <sheetName val="Lookups"/>
      <sheetName val="Source1"/>
    </sheetNames>
    <sheetDataSet>
      <sheetData sheetId="0"/>
      <sheetData sheetId="1"/>
      <sheetData sheetId="2"/>
      <sheetData sheetId="3"/>
      <sheetData sheetId="4"/>
      <sheetData sheetId="5"/>
      <sheetData sheetId="6">
        <row r="4">
          <cell r="Z4">
            <v>65246</v>
          </cell>
        </row>
      </sheetData>
      <sheetData sheetId="7">
        <row r="4">
          <cell r="A4" t="str">
            <v>Community Healthlink, Inc.</v>
          </cell>
        </row>
        <row r="12">
          <cell r="L12">
            <v>0</v>
          </cell>
          <cell r="M12">
            <v>0.47942206821686489</v>
          </cell>
          <cell r="N12">
            <v>0.59107516603638444</v>
          </cell>
          <cell r="O12">
            <v>0</v>
          </cell>
          <cell r="P12">
            <v>0.14716929384611976</v>
          </cell>
          <cell r="Q12">
            <v>0.77728942548679902</v>
          </cell>
          <cell r="R12">
            <v>3.9793460642052985</v>
          </cell>
          <cell r="S12">
            <v>0</v>
          </cell>
          <cell r="T12">
            <v>6.8799860627629245E-2</v>
          </cell>
          <cell r="U12">
            <v>0</v>
          </cell>
          <cell r="V12">
            <v>0</v>
          </cell>
          <cell r="W12">
            <v>5.5124194334010168E-2</v>
          </cell>
          <cell r="X12">
            <v>0.10885459283877919</v>
          </cell>
          <cell r="Y12">
            <v>2.6944466327065229E-2</v>
          </cell>
          <cell r="Z12">
            <v>37657.202763269961</v>
          </cell>
          <cell r="AA12">
            <v>41481.381742527206</v>
          </cell>
          <cell r="AB12">
            <v>0</v>
          </cell>
          <cell r="AC12">
            <v>23180.701871100842</v>
          </cell>
          <cell r="AD12">
            <v>0</v>
          </cell>
          <cell r="AE12">
            <v>0</v>
          </cell>
          <cell r="AF12">
            <v>17680</v>
          </cell>
          <cell r="AG12">
            <v>30932.575823280509</v>
          </cell>
          <cell r="AH12">
            <v>0</v>
          </cell>
          <cell r="AI12">
            <v>0</v>
          </cell>
          <cell r="AJ12">
            <v>0</v>
          </cell>
          <cell r="AK12">
            <v>0</v>
          </cell>
          <cell r="AL12">
            <v>0</v>
          </cell>
          <cell r="AM12">
            <v>0</v>
          </cell>
          <cell r="AN12">
            <v>17680</v>
          </cell>
          <cell r="AO12">
            <v>34886.084346898184</v>
          </cell>
          <cell r="AP12">
            <v>0</v>
          </cell>
          <cell r="AQ12">
            <v>0</v>
          </cell>
          <cell r="AR12">
            <v>0</v>
          </cell>
          <cell r="AS12">
            <v>0</v>
          </cell>
          <cell r="AT12">
            <v>0</v>
          </cell>
          <cell r="AU12">
            <v>0</v>
          </cell>
          <cell r="AV12">
            <v>0</v>
          </cell>
          <cell r="AW12">
            <v>29311.548012080879</v>
          </cell>
          <cell r="AX12">
            <v>24465.648402802188</v>
          </cell>
          <cell r="AY12">
            <v>0</v>
          </cell>
          <cell r="AZ12">
            <v>0</v>
          </cell>
          <cell r="BA12">
            <v>17680</v>
          </cell>
          <cell r="BB12">
            <v>0</v>
          </cell>
          <cell r="BC12">
            <v>19175.405214616003</v>
          </cell>
          <cell r="BD12">
            <v>30701.478943232476</v>
          </cell>
          <cell r="BE12">
            <v>17680</v>
          </cell>
          <cell r="BF12">
            <v>17680</v>
          </cell>
          <cell r="BG12">
            <v>20600.958294636763</v>
          </cell>
          <cell r="BH12">
            <v>17680</v>
          </cell>
          <cell r="BI12">
            <v>17680</v>
          </cell>
          <cell r="BJ12">
            <v>17680</v>
          </cell>
          <cell r="BK12">
            <v>0</v>
          </cell>
          <cell r="BL12">
            <v>26322.226006430636</v>
          </cell>
          <cell r="BM12">
            <v>17680</v>
          </cell>
          <cell r="BN12">
            <v>38685.831484193477</v>
          </cell>
          <cell r="BO12">
            <v>23961.524385988574</v>
          </cell>
          <cell r="BP12">
            <v>30587.443549548538</v>
          </cell>
          <cell r="BQ12">
            <v>30374.501516037635</v>
          </cell>
          <cell r="BR12">
            <v>24065.321450444375</v>
          </cell>
          <cell r="BS12">
            <v>17680</v>
          </cell>
          <cell r="BT12">
            <v>31503.545017618279</v>
          </cell>
          <cell r="BU12">
            <v>0.10875010040212529</v>
          </cell>
          <cell r="BV12">
            <v>-665.86045161233085</v>
          </cell>
          <cell r="BW12">
            <v>30515.853243324513</v>
          </cell>
          <cell r="BX12">
            <v>-16660.640829909837</v>
          </cell>
          <cell r="BY12">
            <v>-9135.1790957685735</v>
          </cell>
          <cell r="BZ12">
            <v>32296.395852713424</v>
          </cell>
          <cell r="CA12">
            <v>334845.21992346627</v>
          </cell>
          <cell r="CB12">
            <v>0.10234530988206607</v>
          </cell>
          <cell r="CC12">
            <v>28765.51864806415</v>
          </cell>
          <cell r="CD12">
            <v>-5284.7957360897844</v>
          </cell>
          <cell r="CE12">
            <v>-25513.097684307293</v>
          </cell>
          <cell r="CF12">
            <v>-18906.352557716724</v>
          </cell>
          <cell r="CG12">
            <v>104276.06801952093</v>
          </cell>
          <cell r="CH12">
            <v>-14888.551594883442</v>
          </cell>
          <cell r="CI12">
            <v>216681.70258684226</v>
          </cell>
          <cell r="CJ12">
            <v>30515.853243324513</v>
          </cell>
          <cell r="CK12">
            <v>37966.399759004111</v>
          </cell>
          <cell r="CL12">
            <v>-9135.1790957685735</v>
          </cell>
          <cell r="CM12">
            <v>-8350.2509393528308</v>
          </cell>
          <cell r="CN12">
            <v>32296.395852713424</v>
          </cell>
          <cell r="CO12">
            <v>349550.20301367302</v>
          </cell>
          <cell r="CP12">
            <v>0.42294613762647371</v>
          </cell>
          <cell r="CQ12">
            <v>7.35905594988258E-2</v>
          </cell>
          <cell r="CR12">
            <v>8.2962594909753024E-2</v>
          </cell>
          <cell r="CS12">
            <v>1.7892516626277867E-2</v>
          </cell>
          <cell r="CT12">
            <v>-2.4732885317140137E-3</v>
          </cell>
          <cell r="CU12">
            <v>0.10586298753888759</v>
          </cell>
          <cell r="CV12">
            <v>42.600838212563545</v>
          </cell>
          <cell r="CW12">
            <v>5.3071657252094475</v>
          </cell>
          <cell r="CX12">
            <v>9.4706980108063252</v>
          </cell>
          <cell r="CY12">
            <v>-1.1700110965968467</v>
          </cell>
          <cell r="CZ12">
            <v>0.97393317189613549</v>
          </cell>
          <cell r="DA12">
            <v>13.160797782723682</v>
          </cell>
          <cell r="DB12">
            <v>80.826561365641552</v>
          </cell>
        </row>
        <row r="13">
          <cell r="L13">
            <v>22.480065146407</v>
          </cell>
          <cell r="M13">
            <v>1.0747456362248122</v>
          </cell>
          <cell r="N13">
            <v>2.7329248339636161</v>
          </cell>
          <cell r="O13">
            <v>0.29078784028338911</v>
          </cell>
          <cell r="P13">
            <v>3.2028307061538803</v>
          </cell>
          <cell r="Q13">
            <v>1.222710574513201</v>
          </cell>
          <cell r="R13">
            <v>16.372653935794702</v>
          </cell>
          <cell r="S13">
            <v>1.8165771771769958</v>
          </cell>
          <cell r="T13">
            <v>0.2110486242208556</v>
          </cell>
          <cell r="U13">
            <v>3.4194407243989366E-2</v>
          </cell>
          <cell r="V13">
            <v>0.29486276909909559</v>
          </cell>
          <cell r="W13">
            <v>7.0209138999323156E-2</v>
          </cell>
          <cell r="X13">
            <v>1.5136605586763723</v>
          </cell>
          <cell r="Y13">
            <v>5.6085836703237808E-2</v>
          </cell>
          <cell r="Z13">
            <v>72052.353271212793</v>
          </cell>
          <cell r="AA13">
            <v>117026.19825747277</v>
          </cell>
          <cell r="AB13">
            <v>0</v>
          </cell>
          <cell r="AC13">
            <v>67914.273684454718</v>
          </cell>
          <cell r="AD13">
            <v>0</v>
          </cell>
          <cell r="AE13">
            <v>0</v>
          </cell>
          <cell r="AF13">
            <v>53455.555555555555</v>
          </cell>
          <cell r="AG13">
            <v>131907.42417671951</v>
          </cell>
          <cell r="AH13">
            <v>0</v>
          </cell>
          <cell r="AI13">
            <v>0</v>
          </cell>
          <cell r="AJ13">
            <v>0</v>
          </cell>
          <cell r="AK13">
            <v>0</v>
          </cell>
          <cell r="AL13">
            <v>0</v>
          </cell>
          <cell r="AM13">
            <v>0</v>
          </cell>
          <cell r="AN13">
            <v>33021.102040816324</v>
          </cell>
          <cell r="AO13">
            <v>40539.29362929229</v>
          </cell>
          <cell r="AP13">
            <v>0</v>
          </cell>
          <cell r="AQ13">
            <v>0</v>
          </cell>
          <cell r="AR13">
            <v>0</v>
          </cell>
          <cell r="AS13">
            <v>0</v>
          </cell>
          <cell r="AT13">
            <v>0</v>
          </cell>
          <cell r="AU13">
            <v>0</v>
          </cell>
          <cell r="AV13">
            <v>0</v>
          </cell>
          <cell r="AW13">
            <v>41423.482202344065</v>
          </cell>
          <cell r="AX13">
            <v>45416.588620337287</v>
          </cell>
          <cell r="AY13">
            <v>0</v>
          </cell>
          <cell r="AZ13">
            <v>0</v>
          </cell>
          <cell r="BA13">
            <v>46311.377761028903</v>
          </cell>
          <cell r="BB13">
            <v>0</v>
          </cell>
          <cell r="BC13">
            <v>49620.594785383997</v>
          </cell>
          <cell r="BD13">
            <v>38093.165287536744</v>
          </cell>
          <cell r="BE13">
            <v>40410.526315789473</v>
          </cell>
          <cell r="BF13">
            <v>37251.243231968059</v>
          </cell>
          <cell r="BG13">
            <v>22717.334880124985</v>
          </cell>
          <cell r="BH13">
            <v>43556.327965630728</v>
          </cell>
          <cell r="BI13">
            <v>25381.428571428572</v>
          </cell>
          <cell r="BJ13">
            <v>23444.833333333336</v>
          </cell>
          <cell r="BK13">
            <v>0</v>
          </cell>
          <cell r="BL13">
            <v>37511.068903385298</v>
          </cell>
          <cell r="BM13">
            <v>93123.892778139023</v>
          </cell>
          <cell r="BN13">
            <v>75161.12445450385</v>
          </cell>
          <cell r="BO13">
            <v>120235.51265104848</v>
          </cell>
          <cell r="BP13">
            <v>39356.546406253517</v>
          </cell>
          <cell r="BQ13">
            <v>41923.151828633563</v>
          </cell>
          <cell r="BR13">
            <v>34860.115494120335</v>
          </cell>
          <cell r="BS13">
            <v>39268.080811067135</v>
          </cell>
          <cell r="BT13">
            <v>163298.52298238172</v>
          </cell>
          <cell r="BU13">
            <v>0.30951402011544682</v>
          </cell>
          <cell r="BV13">
            <v>1049.4056009049723</v>
          </cell>
          <cell r="BW13">
            <v>163902.66960738285</v>
          </cell>
          <cell r="BX13">
            <v>33115.928829909841</v>
          </cell>
          <cell r="BY13">
            <v>128723.77509576856</v>
          </cell>
          <cell r="BZ13">
            <v>235075.35593657917</v>
          </cell>
          <cell r="CA13">
            <v>1129686.2829272412</v>
          </cell>
          <cell r="CB13">
            <v>0.26182901402968572</v>
          </cell>
          <cell r="CC13">
            <v>147377.24535193585</v>
          </cell>
          <cell r="CD13">
            <v>16435.075736089784</v>
          </cell>
          <cell r="CE13">
            <v>121361.9336843073</v>
          </cell>
          <cell r="CF13">
            <v>62410.420557716723</v>
          </cell>
          <cell r="CG13">
            <v>413661.7199804791</v>
          </cell>
          <cell r="CH13">
            <v>40855.207594883439</v>
          </cell>
          <cell r="CI13">
            <v>653868.68941315776</v>
          </cell>
          <cell r="CJ13">
            <v>163902.66960738285</v>
          </cell>
          <cell r="CK13">
            <v>142570.37624099589</v>
          </cell>
          <cell r="CL13">
            <v>128723.77509576856</v>
          </cell>
          <cell r="CM13">
            <v>42639.914939352835</v>
          </cell>
          <cell r="CN13">
            <v>235075.35593657917</v>
          </cell>
          <cell r="CO13">
            <v>1317205.4996263271</v>
          </cell>
          <cell r="CP13">
            <v>0.63910146780055677</v>
          </cell>
          <cell r="CQ13">
            <v>0.15684808047742871</v>
          </cell>
          <cell r="CR13">
            <v>0.13469498808628508</v>
          </cell>
          <cell r="CS13">
            <v>0.11500826593670618</v>
          </cell>
          <cell r="CT13">
            <v>4.1578822468167242E-2</v>
          </cell>
          <cell r="CU13">
            <v>0.2119868675623521</v>
          </cell>
          <cell r="CV13">
            <v>143.50182671064113</v>
          </cell>
          <cell r="CW13">
            <v>32.845811714322963</v>
          </cell>
          <cell r="CX13">
            <v>28.993534782884005</v>
          </cell>
          <cell r="CY13">
            <v>22.748648622541225</v>
          </cell>
          <cell r="CZ13">
            <v>4.0384890780000875</v>
          </cell>
          <cell r="DA13">
            <v>37.670291443995474</v>
          </cell>
          <cell r="DB13">
            <v>259.3154627933456</v>
          </cell>
        </row>
      </sheetData>
      <sheetData sheetId="8">
        <row r="4">
          <cell r="BO4">
            <v>1</v>
          </cell>
        </row>
      </sheetData>
      <sheetData sheetId="9">
        <row r="3">
          <cell r="A3" t="str">
            <v>Community Healthlink, Inc.</v>
          </cell>
        </row>
      </sheetData>
      <sheetData sheetId="10"/>
      <sheetData sheetId="11"/>
      <sheetData sheetId="12"/>
      <sheetData sheetId="13"/>
      <sheetData sheetId="14"/>
    </sheetDataSet>
  </externalBook>
</externalLink>
</file>

<file path=xl/persons/person.xml><?xml version="1.0" encoding="utf-8"?>
<personList xmlns="http://schemas.microsoft.com/office/spreadsheetml/2018/threadedcomments" xmlns:x="http://schemas.openxmlformats.org/spreadsheetml/2006/main">
  <person displayName="Hogan, Shannon (EHS)" id="{857FFB3F-B5B9-42E1-92B9-D17A8020D8A1}" userId="S::shannon.hogan@mass.gov::36520ad4-6798-4074-835f-521e7ded0fb8"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1" dT="2023-11-28T18:15:47.34" personId="{857FFB3F-B5B9-42E1-92B9-D17A8020D8A1}" id="{CDE66A31-BE85-45EF-8EE8-8A30DCFD5400}">
    <text xml:space="preserve">FY22 was $12974 UFR for 2022 calcs to $8,526, so added CAF instead
</text>
  </threadedComment>
  <threadedComment ref="B11" dT="2025-09-12T18:41:21.94" personId="{857FFB3F-B5B9-42E1-92B9-D17A8020D8A1}" id="{DCC0DE0D-EBDD-4E55-81B1-BB391699E2B5}" parentId="{CDE66A31-BE85-45EF-8EE8-8A30DCFD5400}">
    <text xml:space="preserve">FY24 UFR =11,695
</text>
  </threadedComment>
  <threadedComment ref="C11" dT="2023-11-28T18:15:47.34" personId="{857FFB3F-B5B9-42E1-92B9-D17A8020D8A1}" id="{B34FA453-AF5E-4B72-96C6-682DAA4501BF}">
    <text xml:space="preserve">FY22 was $12974 UFR for 2022 calcs to $8,526, so added CAF instead
</text>
  </threadedComment>
  <threadedComment ref="B12" dT="2023-11-28T18:18:38.89" personId="{857FFB3F-B5B9-42E1-92B9-D17A8020D8A1}" id="{18255EF9-EA4A-4014-A1C6-01F0205E8D8A}">
    <text xml:space="preserve">FY22 was $9,147 FY22 from UFR calcs to $5,405, so CAF'd instead
</text>
  </threadedComment>
  <threadedComment ref="B12" dT="2025-09-12T18:41:55.95" personId="{857FFB3F-B5B9-42E1-92B9-D17A8020D8A1}" id="{7840D979-3707-4D8F-A433-702A89A87F05}" parentId="{18255EF9-EA4A-4014-A1C6-01F0205E8D8A}">
    <text xml:space="preserve">FY24 UFR Oth Exp =$14,826
</text>
  </threadedComment>
  <threadedComment ref="C12" dT="2023-11-28T18:18:38.89" personId="{857FFB3F-B5B9-42E1-92B9-D17A8020D8A1}" id="{5E5A1118-4689-4CBA-A525-1236E670D9A7}">
    <text xml:space="preserve">FY22 was $9,147 FY22 from UFR calcs to $5,405, so CAF'd instead
</text>
  </threadedComment>
</ThreadedComments>
</file>

<file path=xl/threadedComments/threadedComment2.xml><?xml version="1.0" encoding="utf-8"?>
<ThreadedComments xmlns="http://schemas.microsoft.com/office/spreadsheetml/2018/threadedcomments" xmlns:x="http://schemas.openxmlformats.org/spreadsheetml/2006/main">
  <threadedComment ref="I9" dT="2023-11-28T18:15:47.34" personId="{857FFB3F-B5B9-42E1-92B9-D17A8020D8A1}" id="{F62858E9-C858-40BD-9579-A82B91D40590}">
    <text xml:space="preserve">FY22 was $12974 UFR for 2022 calcs to $8,526, so added CAF instead
</text>
  </threadedComment>
  <threadedComment ref="I10" dT="2023-11-28T18:18:38.89" personId="{857FFB3F-B5B9-42E1-92B9-D17A8020D8A1}" id="{12A9AC7A-7EDE-4663-A8DF-C769CF9D20F4}">
    <text xml:space="preserve">FY22 was $9,147 FY22 from UFR calcs to $5,405, so CAF'd instead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62B46-6456-4DD2-96CB-7AA82446652E}">
  <dimension ref="A1:DJ44"/>
  <sheetViews>
    <sheetView workbookViewId="0">
      <selection activeCell="CL18" sqref="CL18"/>
    </sheetView>
  </sheetViews>
  <sheetFormatPr defaultColWidth="9.28515625" defaultRowHeight="12.75" x14ac:dyDescent="0.2"/>
  <cols>
    <col min="1" max="1" width="38.42578125" style="380" customWidth="1"/>
    <col min="2" max="2" width="12.7109375" style="385" customWidth="1"/>
    <col min="3" max="78" width="7.7109375" style="380" hidden="1" customWidth="1"/>
    <col min="79" max="82" width="7.7109375" style="380" customWidth="1"/>
    <col min="83" max="16384" width="9.28515625" style="380"/>
  </cols>
  <sheetData>
    <row r="1" spans="1:114" ht="18" x14ac:dyDescent="0.25">
      <c r="A1" s="495" t="s">
        <v>97</v>
      </c>
      <c r="B1" s="496"/>
    </row>
    <row r="2" spans="1:114" ht="15.75" x14ac:dyDescent="0.25">
      <c r="A2" s="381" t="s">
        <v>489</v>
      </c>
      <c r="B2" s="382"/>
    </row>
    <row r="3" spans="1:114" ht="15.75" thickBot="1" x14ac:dyDescent="0.3">
      <c r="A3" s="383" t="s">
        <v>98</v>
      </c>
      <c r="B3" s="384"/>
    </row>
    <row r="6" spans="1:114" x14ac:dyDescent="0.2">
      <c r="CG6" s="386" t="s">
        <v>100</v>
      </c>
      <c r="CH6" s="386" t="s">
        <v>100</v>
      </c>
      <c r="CI6" s="386" t="s">
        <v>100</v>
      </c>
      <c r="CJ6" s="386" t="s">
        <v>100</v>
      </c>
      <c r="CK6" s="387" t="s">
        <v>101</v>
      </c>
      <c r="CL6" s="387" t="s">
        <v>101</v>
      </c>
      <c r="CM6" s="387" t="s">
        <v>101</v>
      </c>
      <c r="CN6" s="387" t="s">
        <v>101</v>
      </c>
      <c r="CO6" s="388" t="s">
        <v>378</v>
      </c>
      <c r="CP6" s="388" t="s">
        <v>378</v>
      </c>
      <c r="CQ6" s="388" t="s">
        <v>378</v>
      </c>
      <c r="CR6" s="388" t="s">
        <v>378</v>
      </c>
      <c r="CS6" s="389" t="s">
        <v>455</v>
      </c>
      <c r="CT6" s="389" t="s">
        <v>455</v>
      </c>
      <c r="CU6" s="389" t="s">
        <v>455</v>
      </c>
      <c r="CV6" s="389" t="s">
        <v>455</v>
      </c>
    </row>
    <row r="7" spans="1:114" s="385" customFormat="1" x14ac:dyDescent="0.2">
      <c r="B7" s="385" t="s">
        <v>102</v>
      </c>
      <c r="C7" s="390" t="s">
        <v>103</v>
      </c>
      <c r="D7" s="390" t="s">
        <v>104</v>
      </c>
      <c r="E7" s="390" t="s">
        <v>105</v>
      </c>
      <c r="F7" s="390" t="s">
        <v>106</v>
      </c>
      <c r="G7" s="390" t="s">
        <v>107</v>
      </c>
      <c r="H7" s="390" t="s">
        <v>108</v>
      </c>
      <c r="I7" s="390" t="s">
        <v>109</v>
      </c>
      <c r="J7" s="390" t="s">
        <v>110</v>
      </c>
      <c r="K7" s="390" t="s">
        <v>111</v>
      </c>
      <c r="L7" s="390" t="s">
        <v>112</v>
      </c>
      <c r="M7" s="390" t="s">
        <v>113</v>
      </c>
      <c r="N7" s="390" t="s">
        <v>114</v>
      </c>
      <c r="O7" s="390" t="s">
        <v>115</v>
      </c>
      <c r="P7" s="390" t="s">
        <v>116</v>
      </c>
      <c r="Q7" s="390" t="s">
        <v>117</v>
      </c>
      <c r="R7" s="390" t="s">
        <v>118</v>
      </c>
      <c r="S7" s="390" t="s">
        <v>119</v>
      </c>
      <c r="T7" s="390" t="s">
        <v>120</v>
      </c>
      <c r="U7" s="390" t="s">
        <v>121</v>
      </c>
      <c r="V7" s="390" t="s">
        <v>122</v>
      </c>
      <c r="W7" s="390" t="s">
        <v>123</v>
      </c>
      <c r="X7" s="390" t="s">
        <v>124</v>
      </c>
      <c r="Y7" s="390" t="s">
        <v>125</v>
      </c>
      <c r="Z7" s="390" t="s">
        <v>126</v>
      </c>
      <c r="AA7" s="390" t="s">
        <v>127</v>
      </c>
      <c r="AB7" s="390" t="s">
        <v>128</v>
      </c>
      <c r="AC7" s="390" t="s">
        <v>129</v>
      </c>
      <c r="AD7" s="390" t="s">
        <v>130</v>
      </c>
      <c r="AE7" s="390" t="s">
        <v>131</v>
      </c>
      <c r="AF7" s="390" t="s">
        <v>132</v>
      </c>
      <c r="AG7" s="390" t="s">
        <v>133</v>
      </c>
      <c r="AH7" s="390" t="s">
        <v>134</v>
      </c>
      <c r="AI7" s="390" t="s">
        <v>135</v>
      </c>
      <c r="AJ7" s="390" t="s">
        <v>136</v>
      </c>
      <c r="AK7" s="390" t="s">
        <v>137</v>
      </c>
      <c r="AL7" s="390" t="s">
        <v>138</v>
      </c>
      <c r="AM7" s="390" t="s">
        <v>139</v>
      </c>
      <c r="AN7" s="390" t="s">
        <v>140</v>
      </c>
      <c r="AO7" s="390" t="s">
        <v>141</v>
      </c>
      <c r="AP7" s="390" t="s">
        <v>142</v>
      </c>
      <c r="AQ7" s="390" t="s">
        <v>143</v>
      </c>
      <c r="AR7" s="390" t="s">
        <v>144</v>
      </c>
      <c r="AS7" s="390" t="s">
        <v>145</v>
      </c>
      <c r="AT7" s="390" t="s">
        <v>146</v>
      </c>
      <c r="AU7" s="385" t="s">
        <v>147</v>
      </c>
      <c r="AV7" s="385" t="s">
        <v>148</v>
      </c>
      <c r="AW7" s="385" t="s">
        <v>149</v>
      </c>
      <c r="AX7" s="385" t="s">
        <v>150</v>
      </c>
      <c r="AY7" s="385" t="s">
        <v>151</v>
      </c>
      <c r="AZ7" s="385" t="s">
        <v>152</v>
      </c>
      <c r="BA7" s="385" t="s">
        <v>153</v>
      </c>
      <c r="BB7" s="385" t="s">
        <v>154</v>
      </c>
      <c r="BC7" s="385" t="s">
        <v>155</v>
      </c>
      <c r="BD7" s="385" t="s">
        <v>156</v>
      </c>
      <c r="BE7" s="385" t="s">
        <v>157</v>
      </c>
      <c r="BF7" s="385" t="s">
        <v>158</v>
      </c>
      <c r="BG7" s="385" t="s">
        <v>159</v>
      </c>
      <c r="BH7" s="385" t="s">
        <v>160</v>
      </c>
      <c r="BI7" s="385" t="s">
        <v>161</v>
      </c>
      <c r="BJ7" s="385" t="s">
        <v>162</v>
      </c>
      <c r="BK7" s="385" t="s">
        <v>163</v>
      </c>
      <c r="BL7" s="385" t="s">
        <v>164</v>
      </c>
      <c r="BM7" s="385" t="s">
        <v>165</v>
      </c>
      <c r="BN7" s="385" t="s">
        <v>166</v>
      </c>
      <c r="BO7" s="385" t="s">
        <v>167</v>
      </c>
      <c r="BP7" s="385" t="s">
        <v>168</v>
      </c>
      <c r="BQ7" s="385" t="s">
        <v>169</v>
      </c>
      <c r="BR7" s="385" t="s">
        <v>170</v>
      </c>
      <c r="BS7" s="385" t="s">
        <v>171</v>
      </c>
      <c r="BT7" s="385" t="s">
        <v>172</v>
      </c>
      <c r="BU7" s="385" t="s">
        <v>173</v>
      </c>
      <c r="BV7" s="385" t="s">
        <v>174</v>
      </c>
      <c r="BW7" s="385" t="s">
        <v>175</v>
      </c>
      <c r="BX7" s="385" t="s">
        <v>176</v>
      </c>
      <c r="BY7" s="385" t="s">
        <v>177</v>
      </c>
      <c r="BZ7" s="385" t="s">
        <v>178</v>
      </c>
      <c r="CA7" s="385" t="s">
        <v>179</v>
      </c>
      <c r="CB7" s="385" t="s">
        <v>180</v>
      </c>
      <c r="CC7" s="385" t="s">
        <v>181</v>
      </c>
      <c r="CD7" s="385" t="s">
        <v>182</v>
      </c>
      <c r="CE7" s="385" t="s">
        <v>183</v>
      </c>
      <c r="CF7" s="385" t="s">
        <v>184</v>
      </c>
      <c r="CG7" s="385" t="s">
        <v>185</v>
      </c>
      <c r="CH7" s="385" t="s">
        <v>186</v>
      </c>
      <c r="CI7" s="385" t="s">
        <v>187</v>
      </c>
      <c r="CJ7" s="385" t="s">
        <v>188</v>
      </c>
      <c r="CK7" s="385" t="s">
        <v>189</v>
      </c>
      <c r="CL7" s="385" t="s">
        <v>190</v>
      </c>
      <c r="CM7" s="385" t="s">
        <v>191</v>
      </c>
      <c r="CN7" s="385" t="s">
        <v>192</v>
      </c>
      <c r="CO7" s="385" t="s">
        <v>193</v>
      </c>
      <c r="CP7" s="385" t="s">
        <v>194</v>
      </c>
      <c r="CQ7" s="385" t="s">
        <v>195</v>
      </c>
      <c r="CR7" s="385" t="s">
        <v>196</v>
      </c>
      <c r="CS7" s="385" t="s">
        <v>197</v>
      </c>
      <c r="CT7" s="385" t="s">
        <v>198</v>
      </c>
      <c r="CU7" s="385" t="s">
        <v>199</v>
      </c>
      <c r="CV7" s="385" t="s">
        <v>200</v>
      </c>
      <c r="CW7" s="385" t="s">
        <v>201</v>
      </c>
      <c r="CX7" s="385" t="s">
        <v>202</v>
      </c>
      <c r="CY7" s="385" t="s">
        <v>379</v>
      </c>
      <c r="CZ7" s="385" t="s">
        <v>380</v>
      </c>
      <c r="DA7" s="385" t="s">
        <v>381</v>
      </c>
      <c r="DB7" s="385" t="s">
        <v>382</v>
      </c>
      <c r="DC7" s="385" t="s">
        <v>456</v>
      </c>
      <c r="DD7" s="385" t="s">
        <v>457</v>
      </c>
      <c r="DE7" s="385" t="s">
        <v>458</v>
      </c>
      <c r="DF7" s="385" t="s">
        <v>459</v>
      </c>
      <c r="DG7" s="385" t="s">
        <v>490</v>
      </c>
      <c r="DH7" s="385" t="s">
        <v>491</v>
      </c>
      <c r="DI7" s="385" t="s">
        <v>492</v>
      </c>
      <c r="DJ7" s="385" t="s">
        <v>493</v>
      </c>
    </row>
    <row r="8" spans="1:114" x14ac:dyDescent="0.2">
      <c r="A8" s="385" t="s">
        <v>203</v>
      </c>
      <c r="B8" s="385" t="s">
        <v>204</v>
      </c>
      <c r="C8" s="391">
        <v>2.00636724585048</v>
      </c>
      <c r="D8" s="391">
        <v>2.0291650874162701</v>
      </c>
      <c r="E8" s="391">
        <v>2.03757968920663</v>
      </c>
      <c r="F8" s="391">
        <v>2.0606142945993899</v>
      </c>
      <c r="G8" s="391">
        <v>2.0745370690741001</v>
      </c>
      <c r="H8" s="391">
        <v>2.0847825323862401</v>
      </c>
      <c r="I8" s="391">
        <v>2.1206860135604901</v>
      </c>
      <c r="J8" s="391">
        <v>2.1424966802388901</v>
      </c>
      <c r="K8" s="391">
        <v>2.1578163861285402</v>
      </c>
      <c r="L8" s="391">
        <v>2.1832138994825101</v>
      </c>
      <c r="M8" s="391">
        <v>2.20421171618483</v>
      </c>
      <c r="N8" s="391">
        <v>2.1896212296401001</v>
      </c>
      <c r="O8" s="391">
        <v>2.20803013839891</v>
      </c>
      <c r="P8" s="391">
        <v>2.22770508501555</v>
      </c>
      <c r="Q8" s="391">
        <v>2.2460289904441102</v>
      </c>
      <c r="R8" s="391">
        <v>2.2733243234402698</v>
      </c>
      <c r="S8" s="391">
        <v>2.2978727440896298</v>
      </c>
      <c r="T8" s="391">
        <v>2.33464757476135</v>
      </c>
      <c r="U8" s="391">
        <v>2.3735745419461698</v>
      </c>
      <c r="V8" s="391">
        <v>2.3215865251415799</v>
      </c>
      <c r="W8" s="391">
        <v>2.3038606165018001</v>
      </c>
      <c r="X8" s="391">
        <v>2.3146322553388998</v>
      </c>
      <c r="Y8" s="391">
        <v>2.3340236320998402</v>
      </c>
      <c r="Z8" s="391">
        <v>2.3521234651093201</v>
      </c>
      <c r="AA8" s="391">
        <v>2.3568893012599399</v>
      </c>
      <c r="AB8" s="391">
        <v>2.3598587637925301</v>
      </c>
      <c r="AC8" s="391">
        <v>2.36770399877773</v>
      </c>
      <c r="AD8" s="391">
        <v>2.38955809384764</v>
      </c>
      <c r="AE8" s="391">
        <v>2.4084022153037701</v>
      </c>
      <c r="AF8" s="391">
        <v>2.4444685874859502</v>
      </c>
      <c r="AG8" s="391">
        <v>2.4605086632613302</v>
      </c>
      <c r="AH8" s="391">
        <v>2.4674418556211899</v>
      </c>
      <c r="AI8" s="391">
        <v>2.48047055705287</v>
      </c>
      <c r="AJ8" s="391">
        <v>2.4868301554203001</v>
      </c>
      <c r="AK8" s="391">
        <v>2.4980039898718398</v>
      </c>
      <c r="AL8" s="391">
        <v>2.5174915991773301</v>
      </c>
      <c r="AM8" s="391">
        <v>2.5233669038241602</v>
      </c>
      <c r="AN8" s="391">
        <v>2.5236484225090998</v>
      </c>
      <c r="AO8" s="391">
        <v>2.5385387932097001</v>
      </c>
      <c r="AP8" s="391">
        <v>2.5493614834078802</v>
      </c>
      <c r="AQ8" s="391">
        <v>2.56413842425306</v>
      </c>
      <c r="AR8" s="391">
        <v>2.5682595344004202</v>
      </c>
      <c r="AS8" s="391">
        <v>2.5745815760815098</v>
      </c>
      <c r="AT8" s="391">
        <v>2.5704046529659599</v>
      </c>
      <c r="AU8" s="391">
        <v>2.5621353989770399</v>
      </c>
      <c r="AV8" s="391">
        <v>2.5738294568645199</v>
      </c>
      <c r="AW8" s="391">
        <v>2.5764114663554598</v>
      </c>
      <c r="AX8" s="391">
        <v>2.5767502329649301</v>
      </c>
      <c r="AY8" s="391">
        <v>2.5717413107399598</v>
      </c>
      <c r="AZ8" s="391">
        <v>2.5921620600181798</v>
      </c>
      <c r="BA8" s="391">
        <v>2.6070176064225401</v>
      </c>
      <c r="BB8" s="391">
        <v>2.6253915835400998</v>
      </c>
      <c r="BC8" s="391">
        <v>2.6431333690427099</v>
      </c>
      <c r="BD8" s="391">
        <v>2.64546336636419</v>
      </c>
      <c r="BE8" s="391">
        <v>2.6516697947452901</v>
      </c>
      <c r="BF8" s="391">
        <v>2.6731235139351899</v>
      </c>
      <c r="BG8" s="391">
        <v>2.7026167667051602</v>
      </c>
      <c r="BH8" s="391">
        <v>2.7193001657199298</v>
      </c>
      <c r="BI8" s="391">
        <v>2.7260426960930002</v>
      </c>
      <c r="BJ8" s="391">
        <v>2.7399178823535002</v>
      </c>
      <c r="BK8" s="391">
        <v>2.75033882552344</v>
      </c>
      <c r="BL8" s="391">
        <v>2.7691255542531601</v>
      </c>
      <c r="BM8" s="391">
        <v>2.7814380326339401</v>
      </c>
      <c r="BN8" s="391">
        <v>2.7939506416860498</v>
      </c>
      <c r="BO8" s="391">
        <v>2.8070587081190901</v>
      </c>
      <c r="BP8" s="391">
        <v>2.7896042146639002</v>
      </c>
      <c r="BQ8" s="391">
        <v>2.8000632487604</v>
      </c>
      <c r="BR8" s="391">
        <v>2.8135749304701099</v>
      </c>
      <c r="BS8" s="391">
        <v>2.84473365656154</v>
      </c>
      <c r="BT8" s="391">
        <v>2.8776899530551501</v>
      </c>
      <c r="BU8" s="391">
        <v>2.91846987961046</v>
      </c>
      <c r="BV8" s="391">
        <v>2.9745336047687898</v>
      </c>
      <c r="BW8" s="391">
        <v>3.0363632095510602</v>
      </c>
      <c r="BX8" s="391">
        <v>3.0937945903717101</v>
      </c>
      <c r="BY8" s="391">
        <v>3.12914302923721</v>
      </c>
      <c r="BZ8" s="391">
        <v>3.1622983158543199</v>
      </c>
      <c r="CA8" s="391">
        <v>3.1733517442999202</v>
      </c>
      <c r="CB8" s="391">
        <v>3.1738971093723101</v>
      </c>
      <c r="CC8" s="391">
        <v>3.1967043068674501</v>
      </c>
      <c r="CD8" s="391">
        <v>3.2211287408653502</v>
      </c>
      <c r="CE8" s="391">
        <v>3.2551615727335901</v>
      </c>
      <c r="CF8" s="391">
        <v>3.3025430744967199</v>
      </c>
      <c r="CG8" s="391">
        <v>3.3164535747380799</v>
      </c>
      <c r="CH8" s="391">
        <v>3.3311271452806199</v>
      </c>
      <c r="CI8" s="391">
        <v>3.3805574761649502</v>
      </c>
      <c r="CJ8" s="391">
        <v>3.3911358817845798</v>
      </c>
      <c r="CK8" s="391">
        <v>3.42090476912849</v>
      </c>
      <c r="CL8" s="391">
        <v>3.45086054139498</v>
      </c>
      <c r="CM8" s="391">
        <v>3.47803660088959</v>
      </c>
      <c r="CN8" s="391">
        <v>3.5036364440878298</v>
      </c>
      <c r="CO8" s="391">
        <v>3.52842418661261</v>
      </c>
      <c r="CP8" s="391">
        <v>3.5518223377445399</v>
      </c>
      <c r="CQ8" s="391">
        <v>3.5704329661040499</v>
      </c>
      <c r="CR8" s="391">
        <v>3.59431879867507</v>
      </c>
      <c r="CS8" s="391">
        <v>3.6197296850457299</v>
      </c>
      <c r="CT8" s="391">
        <v>3.6489463470633501</v>
      </c>
      <c r="CU8" s="391">
        <v>3.6687124556605899</v>
      </c>
      <c r="CV8" s="391">
        <v>3.6864294893499601</v>
      </c>
      <c r="CW8" s="391">
        <v>3.7035919425396702</v>
      </c>
      <c r="CX8" s="391">
        <v>3.7218910658414801</v>
      </c>
      <c r="CY8" s="391">
        <v>3.74450228718245</v>
      </c>
      <c r="CZ8" s="391">
        <v>3.7641038893052801</v>
      </c>
      <c r="DA8" s="391">
        <v>3.7859306337552399</v>
      </c>
      <c r="DB8" s="391">
        <v>3.8070680913635799</v>
      </c>
      <c r="DC8" s="391">
        <v>3.8276570325017798</v>
      </c>
      <c r="DD8" s="391">
        <v>3.8498962905440401</v>
      </c>
      <c r="DE8" s="391">
        <v>3.8736036928645801</v>
      </c>
      <c r="DF8" s="391">
        <v>3.8983395136939598</v>
      </c>
      <c r="DG8" s="391">
        <v>3.9240204269381902</v>
      </c>
      <c r="DH8" s="391">
        <v>3.9478359999447599</v>
      </c>
      <c r="DI8" s="391">
        <v>3.9699190088239602</v>
      </c>
      <c r="DJ8" s="391">
        <v>3.9923073910680298</v>
      </c>
    </row>
    <row r="9" spans="1:114" x14ac:dyDescent="0.2">
      <c r="A9" s="385" t="s">
        <v>205</v>
      </c>
      <c r="B9" s="385" t="s">
        <v>206</v>
      </c>
      <c r="C9" s="391">
        <v>2.00636724585048</v>
      </c>
      <c r="D9" s="391">
        <v>2.0291650874162701</v>
      </c>
      <c r="E9" s="391">
        <v>2.03757968920663</v>
      </c>
      <c r="F9" s="391">
        <v>2.0606142945993899</v>
      </c>
      <c r="G9" s="391">
        <v>2.0745370690741001</v>
      </c>
      <c r="H9" s="391">
        <v>2.0847825323862401</v>
      </c>
      <c r="I9" s="391">
        <v>2.1206860135604901</v>
      </c>
      <c r="J9" s="391">
        <v>2.1424966802388901</v>
      </c>
      <c r="K9" s="391">
        <v>2.1578163861285402</v>
      </c>
      <c r="L9" s="391">
        <v>2.1832138994825101</v>
      </c>
      <c r="M9" s="391">
        <v>2.20421171618483</v>
      </c>
      <c r="N9" s="391">
        <v>2.1896212296401001</v>
      </c>
      <c r="O9" s="391">
        <v>2.20803013839891</v>
      </c>
      <c r="P9" s="391">
        <v>2.22770508501555</v>
      </c>
      <c r="Q9" s="391">
        <v>2.2460289904441102</v>
      </c>
      <c r="R9" s="391">
        <v>2.2733243234402698</v>
      </c>
      <c r="S9" s="391">
        <v>2.2978727440896298</v>
      </c>
      <c r="T9" s="391">
        <v>2.33464757476135</v>
      </c>
      <c r="U9" s="391">
        <v>2.3735745419461698</v>
      </c>
      <c r="V9" s="391">
        <v>2.3215865251415799</v>
      </c>
      <c r="W9" s="391">
        <v>2.3038606165018001</v>
      </c>
      <c r="X9" s="391">
        <v>2.3146322553388998</v>
      </c>
      <c r="Y9" s="391">
        <v>2.3340236320998402</v>
      </c>
      <c r="Z9" s="391">
        <v>2.3521234651093201</v>
      </c>
      <c r="AA9" s="391">
        <v>2.3568893012599399</v>
      </c>
      <c r="AB9" s="391">
        <v>2.3598587637925301</v>
      </c>
      <c r="AC9" s="391">
        <v>2.36770399877773</v>
      </c>
      <c r="AD9" s="391">
        <v>2.38955809384764</v>
      </c>
      <c r="AE9" s="391">
        <v>2.4084022153037701</v>
      </c>
      <c r="AF9" s="391">
        <v>2.4444685874859502</v>
      </c>
      <c r="AG9" s="391">
        <v>2.4605086632613302</v>
      </c>
      <c r="AH9" s="391">
        <v>2.4674418556211899</v>
      </c>
      <c r="AI9" s="391">
        <v>2.48047055705287</v>
      </c>
      <c r="AJ9" s="391">
        <v>2.4868301554203001</v>
      </c>
      <c r="AK9" s="391">
        <v>2.4980039898718398</v>
      </c>
      <c r="AL9" s="391">
        <v>2.5174915991773301</v>
      </c>
      <c r="AM9" s="391">
        <v>2.5233669038241602</v>
      </c>
      <c r="AN9" s="391">
        <v>2.5236484225090998</v>
      </c>
      <c r="AO9" s="391">
        <v>2.5385387932097001</v>
      </c>
      <c r="AP9" s="391">
        <v>2.5493614834078802</v>
      </c>
      <c r="AQ9" s="391">
        <v>2.56413842425306</v>
      </c>
      <c r="AR9" s="391">
        <v>2.5682595344004202</v>
      </c>
      <c r="AS9" s="391">
        <v>2.5745815760815098</v>
      </c>
      <c r="AT9" s="391">
        <v>2.5704046529659599</v>
      </c>
      <c r="AU9" s="391">
        <v>2.5621353989770399</v>
      </c>
      <c r="AV9" s="391">
        <v>2.5738294568645199</v>
      </c>
      <c r="AW9" s="391">
        <v>2.5764114663554598</v>
      </c>
      <c r="AX9" s="391">
        <v>2.5767502329649301</v>
      </c>
      <c r="AY9" s="391">
        <v>2.5717413107399598</v>
      </c>
      <c r="AZ9" s="391">
        <v>2.5921620600181798</v>
      </c>
      <c r="BA9" s="391">
        <v>2.6070176064225401</v>
      </c>
      <c r="BB9" s="391">
        <v>2.6253915835400998</v>
      </c>
      <c r="BC9" s="391">
        <v>2.6431333690427099</v>
      </c>
      <c r="BD9" s="391">
        <v>2.64546336636419</v>
      </c>
      <c r="BE9" s="391">
        <v>2.6516697947452901</v>
      </c>
      <c r="BF9" s="391">
        <v>2.6731235139351899</v>
      </c>
      <c r="BG9" s="391">
        <v>2.7026167667051602</v>
      </c>
      <c r="BH9" s="391">
        <v>2.7193001657199298</v>
      </c>
      <c r="BI9" s="391">
        <v>2.7260426960930002</v>
      </c>
      <c r="BJ9" s="391">
        <v>2.7399178823535002</v>
      </c>
      <c r="BK9" s="391">
        <v>2.75033882552344</v>
      </c>
      <c r="BL9" s="391">
        <v>2.7691255542531601</v>
      </c>
      <c r="BM9" s="391">
        <v>2.7814380326339401</v>
      </c>
      <c r="BN9" s="391">
        <v>2.7939506416860498</v>
      </c>
      <c r="BO9" s="391">
        <v>2.8070587081190901</v>
      </c>
      <c r="BP9" s="391">
        <v>2.7896042146639002</v>
      </c>
      <c r="BQ9" s="391">
        <v>2.8000632487604</v>
      </c>
      <c r="BR9" s="391">
        <v>2.8135749304701099</v>
      </c>
      <c r="BS9" s="391">
        <v>2.84473365656154</v>
      </c>
      <c r="BT9" s="391">
        <v>2.8776899530551501</v>
      </c>
      <c r="BU9" s="391">
        <v>2.91846987961046</v>
      </c>
      <c r="BV9" s="391">
        <v>2.9745336047687898</v>
      </c>
      <c r="BW9" s="391">
        <v>3.0363632095510602</v>
      </c>
      <c r="BX9" s="391">
        <v>3.0937945903717101</v>
      </c>
      <c r="BY9" s="391">
        <v>3.12914302923721</v>
      </c>
      <c r="BZ9" s="391">
        <v>3.1622983158543199</v>
      </c>
      <c r="CA9" s="391">
        <v>3.1733517442999202</v>
      </c>
      <c r="CB9" s="391">
        <v>3.1738971093723101</v>
      </c>
      <c r="CC9" s="391">
        <v>3.1967043068674501</v>
      </c>
      <c r="CD9" s="391">
        <v>3.2211287408653502</v>
      </c>
      <c r="CE9" s="391">
        <v>3.2551615727335901</v>
      </c>
      <c r="CF9" s="391">
        <v>3.3025430744967199</v>
      </c>
      <c r="CG9" s="391">
        <v>3.3164535747380799</v>
      </c>
      <c r="CH9" s="391">
        <v>3.3311271452806199</v>
      </c>
      <c r="CI9" s="391">
        <v>3.3805574761649502</v>
      </c>
      <c r="CJ9" s="391">
        <v>3.3911358817845798</v>
      </c>
      <c r="CK9" s="391">
        <v>3.4129396874642501</v>
      </c>
      <c r="CL9" s="391">
        <v>3.4423382271101</v>
      </c>
      <c r="CM9" s="391">
        <v>3.46890008614267</v>
      </c>
      <c r="CN9" s="391">
        <v>3.4930740830614599</v>
      </c>
      <c r="CO9" s="391">
        <v>3.5166970181017101</v>
      </c>
      <c r="CP9" s="391">
        <v>3.5391359576809802</v>
      </c>
      <c r="CQ9" s="391">
        <v>3.5557031093286899</v>
      </c>
      <c r="CR9" s="391">
        <v>3.5777375244542702</v>
      </c>
      <c r="CS9" s="391">
        <v>3.6014165177855402</v>
      </c>
      <c r="CT9" s="391">
        <v>3.6290949288132999</v>
      </c>
      <c r="CU9" s="391">
        <v>3.64749988924493</v>
      </c>
      <c r="CV9" s="391">
        <v>3.6637983633625799</v>
      </c>
      <c r="CW9" s="391">
        <v>3.67946031335625</v>
      </c>
      <c r="CX9" s="391">
        <v>3.69601435345478</v>
      </c>
      <c r="CY9" s="391">
        <v>3.7168997226776899</v>
      </c>
      <c r="CZ9" s="391">
        <v>3.7344956092559798</v>
      </c>
      <c r="DA9" s="391">
        <v>3.7540706664004899</v>
      </c>
      <c r="DB9" s="391">
        <v>3.77273346934117</v>
      </c>
      <c r="DC9" s="391">
        <v>3.7907940045364898</v>
      </c>
      <c r="DD9" s="391">
        <v>3.8101573763498902</v>
      </c>
      <c r="DE9" s="391">
        <v>3.8308082193872899</v>
      </c>
      <c r="DF9" s="391">
        <v>3.8522751254059902</v>
      </c>
      <c r="DG9" s="391">
        <v>3.8744699506176801</v>
      </c>
      <c r="DH9" s="391">
        <v>3.89466682958804</v>
      </c>
      <c r="DI9" s="391">
        <v>3.9130606540209301</v>
      </c>
      <c r="DJ9" s="391">
        <v>3.9317160575227601</v>
      </c>
    </row>
    <row r="10" spans="1:114" x14ac:dyDescent="0.2">
      <c r="A10" s="385" t="s">
        <v>207</v>
      </c>
      <c r="B10" s="385" t="s">
        <v>208</v>
      </c>
      <c r="C10" s="391">
        <v>2.00636724585048</v>
      </c>
      <c r="D10" s="391">
        <v>2.0291650874162701</v>
      </c>
      <c r="E10" s="391">
        <v>2.03757968920663</v>
      </c>
      <c r="F10" s="391">
        <v>2.0606142945993899</v>
      </c>
      <c r="G10" s="391">
        <v>2.0745370690741001</v>
      </c>
      <c r="H10" s="391">
        <v>2.0847825323862401</v>
      </c>
      <c r="I10" s="391">
        <v>2.1206860135604901</v>
      </c>
      <c r="J10" s="391">
        <v>2.1424966802388901</v>
      </c>
      <c r="K10" s="391">
        <v>2.1578163861285402</v>
      </c>
      <c r="L10" s="391">
        <v>2.1832138994825101</v>
      </c>
      <c r="M10" s="391">
        <v>2.20421171618483</v>
      </c>
      <c r="N10" s="391">
        <v>2.1896212296401001</v>
      </c>
      <c r="O10" s="391">
        <v>2.20803013839891</v>
      </c>
      <c r="P10" s="391">
        <v>2.22770508501555</v>
      </c>
      <c r="Q10" s="391">
        <v>2.2460289904441102</v>
      </c>
      <c r="R10" s="391">
        <v>2.2733243234402698</v>
      </c>
      <c r="S10" s="391">
        <v>2.2978727440896298</v>
      </c>
      <c r="T10" s="391">
        <v>2.33464757476135</v>
      </c>
      <c r="U10" s="391">
        <v>2.3735745419461698</v>
      </c>
      <c r="V10" s="391">
        <v>2.3215865251415799</v>
      </c>
      <c r="W10" s="391">
        <v>2.3038606165018001</v>
      </c>
      <c r="X10" s="391">
        <v>2.3146322553388998</v>
      </c>
      <c r="Y10" s="391">
        <v>2.3340236320998402</v>
      </c>
      <c r="Z10" s="391">
        <v>2.3521234651093201</v>
      </c>
      <c r="AA10" s="391">
        <v>2.3568893012599399</v>
      </c>
      <c r="AB10" s="391">
        <v>2.3598587637925301</v>
      </c>
      <c r="AC10" s="391">
        <v>2.36770399877773</v>
      </c>
      <c r="AD10" s="391">
        <v>2.38955809384764</v>
      </c>
      <c r="AE10" s="391">
        <v>2.4084022153037701</v>
      </c>
      <c r="AF10" s="391">
        <v>2.4444685874859502</v>
      </c>
      <c r="AG10" s="391">
        <v>2.4605086632613302</v>
      </c>
      <c r="AH10" s="391">
        <v>2.4674418556211899</v>
      </c>
      <c r="AI10" s="391">
        <v>2.48047055705287</v>
      </c>
      <c r="AJ10" s="391">
        <v>2.4868301554203001</v>
      </c>
      <c r="AK10" s="391">
        <v>2.4980039898718398</v>
      </c>
      <c r="AL10" s="391">
        <v>2.5174915991773301</v>
      </c>
      <c r="AM10" s="391">
        <v>2.5233669038241602</v>
      </c>
      <c r="AN10" s="391">
        <v>2.5236484225090998</v>
      </c>
      <c r="AO10" s="391">
        <v>2.5385387932097001</v>
      </c>
      <c r="AP10" s="391">
        <v>2.5493614834078802</v>
      </c>
      <c r="AQ10" s="391">
        <v>2.56413842425306</v>
      </c>
      <c r="AR10" s="391">
        <v>2.5682595344004202</v>
      </c>
      <c r="AS10" s="391">
        <v>2.5745815760815098</v>
      </c>
      <c r="AT10" s="391">
        <v>2.5704046529659599</v>
      </c>
      <c r="AU10" s="391">
        <v>2.5621353989770399</v>
      </c>
      <c r="AV10" s="391">
        <v>2.5738294568645199</v>
      </c>
      <c r="AW10" s="391">
        <v>2.5764114663554598</v>
      </c>
      <c r="AX10" s="391">
        <v>2.5767502329649301</v>
      </c>
      <c r="AY10" s="391">
        <v>2.5717413107399598</v>
      </c>
      <c r="AZ10" s="391">
        <v>2.5921620600181798</v>
      </c>
      <c r="BA10" s="391">
        <v>2.6070176064225401</v>
      </c>
      <c r="BB10" s="391">
        <v>2.6253915835400998</v>
      </c>
      <c r="BC10" s="391">
        <v>2.6431333690427099</v>
      </c>
      <c r="BD10" s="391">
        <v>2.64546336636419</v>
      </c>
      <c r="BE10" s="391">
        <v>2.6516697947452901</v>
      </c>
      <c r="BF10" s="391">
        <v>2.6731235139351899</v>
      </c>
      <c r="BG10" s="391">
        <v>2.7026167667051602</v>
      </c>
      <c r="BH10" s="391">
        <v>2.7193001657199298</v>
      </c>
      <c r="BI10" s="391">
        <v>2.7260426960930002</v>
      </c>
      <c r="BJ10" s="391">
        <v>2.7399178823535002</v>
      </c>
      <c r="BK10" s="391">
        <v>2.75033882552344</v>
      </c>
      <c r="BL10" s="391">
        <v>2.7691255542531601</v>
      </c>
      <c r="BM10" s="391">
        <v>2.7814380326339401</v>
      </c>
      <c r="BN10" s="391">
        <v>2.7939506416860498</v>
      </c>
      <c r="BO10" s="391">
        <v>2.8070587081190901</v>
      </c>
      <c r="BP10" s="391">
        <v>2.7896042146639002</v>
      </c>
      <c r="BQ10" s="391">
        <v>2.8000632487604</v>
      </c>
      <c r="BR10" s="391">
        <v>2.8135749304701099</v>
      </c>
      <c r="BS10" s="391">
        <v>2.84473365656154</v>
      </c>
      <c r="BT10" s="391">
        <v>2.8776899530551501</v>
      </c>
      <c r="BU10" s="391">
        <v>2.91846987961046</v>
      </c>
      <c r="BV10" s="391">
        <v>2.9745336047687898</v>
      </c>
      <c r="BW10" s="391">
        <v>3.0363632095510602</v>
      </c>
      <c r="BX10" s="391">
        <v>3.0937945903717101</v>
      </c>
      <c r="BY10" s="391">
        <v>3.12914302923721</v>
      </c>
      <c r="BZ10" s="391">
        <v>3.1622983158543199</v>
      </c>
      <c r="CA10" s="391">
        <v>3.1733517442999202</v>
      </c>
      <c r="CB10" s="391">
        <v>3.1738971093723101</v>
      </c>
      <c r="CC10" s="391">
        <v>3.1967043068674501</v>
      </c>
      <c r="CD10" s="391">
        <v>3.2211287408653502</v>
      </c>
      <c r="CE10" s="391">
        <v>3.2551615727335901</v>
      </c>
      <c r="CF10" s="391">
        <v>3.3025430744967199</v>
      </c>
      <c r="CG10" s="391">
        <v>3.3164535747380799</v>
      </c>
      <c r="CH10" s="391">
        <v>3.3311271452806199</v>
      </c>
      <c r="CI10" s="391">
        <v>3.3805574761649502</v>
      </c>
      <c r="CJ10" s="391">
        <v>3.3911358817845798</v>
      </c>
      <c r="CK10" s="391">
        <v>3.4482396013578702</v>
      </c>
      <c r="CL10" s="391">
        <v>3.4966037747232601</v>
      </c>
      <c r="CM10" s="391">
        <v>3.54362736030878</v>
      </c>
      <c r="CN10" s="391">
        <v>3.5857187728199</v>
      </c>
      <c r="CO10" s="391">
        <v>3.62604709604717</v>
      </c>
      <c r="CP10" s="391">
        <v>3.6643486233431299</v>
      </c>
      <c r="CQ10" s="391">
        <v>3.6980170366307901</v>
      </c>
      <c r="CR10" s="391">
        <v>3.7362281271879301</v>
      </c>
      <c r="CS10" s="391">
        <v>3.7757697845651199</v>
      </c>
      <c r="CT10" s="391">
        <v>3.81923417762482</v>
      </c>
      <c r="CU10" s="391">
        <v>3.8534226123102799</v>
      </c>
      <c r="CV10" s="391">
        <v>3.8859361075079502</v>
      </c>
      <c r="CW10" s="391">
        <v>3.9170381719442302</v>
      </c>
      <c r="CX10" s="391">
        <v>3.94938548648082</v>
      </c>
      <c r="CY10" s="391">
        <v>3.9865861807148399</v>
      </c>
      <c r="CZ10" s="391">
        <v>4.0205021207341201</v>
      </c>
      <c r="DA10" s="391">
        <v>4.0568191595857499</v>
      </c>
      <c r="DB10" s="391">
        <v>4.0924681799454303</v>
      </c>
      <c r="DC10" s="391">
        <v>4.12795213201019</v>
      </c>
      <c r="DD10" s="391">
        <v>4.1652868322002803</v>
      </c>
      <c r="DE10" s="391">
        <v>4.2041024076852</v>
      </c>
      <c r="DF10" s="391">
        <v>4.2443210505388498</v>
      </c>
      <c r="DG10" s="391">
        <v>4.2859112182827701</v>
      </c>
      <c r="DH10" s="391">
        <v>4.3254014106558101</v>
      </c>
      <c r="DI10" s="391">
        <v>4.3631521810086404</v>
      </c>
      <c r="DJ10" s="391">
        <v>4.4015594728248102</v>
      </c>
    </row>
    <row r="12" spans="1:114" x14ac:dyDescent="0.2">
      <c r="C12" s="392"/>
      <c r="D12" s="392"/>
      <c r="E12" s="392"/>
      <c r="F12" s="392"/>
      <c r="G12" s="392"/>
      <c r="H12" s="392"/>
      <c r="I12" s="392"/>
      <c r="J12" s="392"/>
      <c r="K12" s="392"/>
      <c r="L12" s="392"/>
      <c r="M12" s="392"/>
      <c r="N12" s="392"/>
      <c r="O12" s="392"/>
      <c r="P12" s="392"/>
      <c r="Q12" s="392"/>
      <c r="R12" s="392"/>
      <c r="S12" s="392"/>
      <c r="T12" s="392"/>
      <c r="U12" s="392"/>
      <c r="V12" s="392"/>
      <c r="W12" s="392"/>
      <c r="X12" s="392"/>
      <c r="Y12" s="392"/>
      <c r="Z12" s="392"/>
      <c r="AA12" s="392"/>
      <c r="AB12" s="392"/>
      <c r="AC12" s="392"/>
      <c r="AD12" s="392"/>
      <c r="AE12" s="392"/>
      <c r="AF12" s="392"/>
      <c r="AG12" s="392"/>
      <c r="AH12" s="392"/>
      <c r="AI12" s="392"/>
      <c r="AJ12" s="392"/>
      <c r="AK12" s="392"/>
      <c r="AL12" s="392"/>
      <c r="AM12" s="392"/>
      <c r="AN12" s="392"/>
      <c r="AO12" s="392"/>
      <c r="AP12" s="392"/>
      <c r="AQ12" s="392"/>
      <c r="AR12" s="392"/>
      <c r="AS12" s="392"/>
      <c r="AT12" s="392"/>
    </row>
    <row r="13" spans="1:114" x14ac:dyDescent="0.2">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2"/>
      <c r="AJ13" s="392"/>
      <c r="AK13" s="392"/>
      <c r="AL13" s="392"/>
      <c r="AM13" s="392"/>
      <c r="AN13" s="392"/>
      <c r="AO13" s="392"/>
      <c r="AP13" s="392"/>
      <c r="AQ13" s="392"/>
      <c r="AR13" s="392"/>
      <c r="AS13" s="392"/>
      <c r="AT13" s="392"/>
    </row>
    <row r="14" spans="1:114" x14ac:dyDescent="0.2">
      <c r="C14" s="391"/>
      <c r="D14" s="391"/>
      <c r="E14" s="391"/>
      <c r="F14" s="391"/>
      <c r="G14" s="391"/>
      <c r="H14" s="391"/>
      <c r="I14" s="391"/>
      <c r="J14" s="391"/>
      <c r="K14" s="391"/>
      <c r="L14" s="391"/>
      <c r="M14" s="391"/>
      <c r="N14" s="391"/>
      <c r="O14" s="391"/>
      <c r="P14" s="391"/>
      <c r="Q14" s="391"/>
      <c r="R14" s="391"/>
      <c r="S14" s="391"/>
      <c r="T14" s="391"/>
      <c r="U14" s="391"/>
      <c r="V14" s="391"/>
      <c r="W14" s="391"/>
      <c r="X14" s="391"/>
      <c r="Y14" s="391"/>
      <c r="Z14" s="391"/>
      <c r="AA14" s="391"/>
      <c r="AB14" s="391"/>
      <c r="AC14" s="391"/>
      <c r="AD14" s="391"/>
      <c r="AE14" s="391"/>
      <c r="AF14" s="391"/>
      <c r="AG14" s="391"/>
      <c r="AH14" s="391"/>
      <c r="AI14" s="391"/>
      <c r="AJ14" s="391"/>
      <c r="AK14" s="391"/>
      <c r="AL14" s="391"/>
      <c r="AM14" s="391"/>
      <c r="AN14" s="391"/>
      <c r="AO14" s="391"/>
      <c r="AP14" s="391"/>
      <c r="AQ14" s="391"/>
      <c r="AR14" s="391"/>
      <c r="AS14" s="391"/>
      <c r="AT14" s="391"/>
    </row>
    <row r="15" spans="1:114" x14ac:dyDescent="0.2">
      <c r="C15" s="391"/>
      <c r="D15" s="391"/>
      <c r="E15" s="391"/>
      <c r="F15" s="391"/>
    </row>
    <row r="16" spans="1:114" x14ac:dyDescent="0.2">
      <c r="C16" s="391"/>
      <c r="D16" s="391"/>
      <c r="E16" s="391"/>
      <c r="F16" s="391"/>
    </row>
    <row r="17" spans="3:98" x14ac:dyDescent="0.2">
      <c r="C17" s="391"/>
      <c r="D17" s="391"/>
      <c r="E17" s="391"/>
      <c r="F17" s="391"/>
    </row>
    <row r="18" spans="3:98" x14ac:dyDescent="0.2">
      <c r="CI18" s="334" t="s">
        <v>461</v>
      </c>
      <c r="CJ18" s="335"/>
      <c r="CK18" s="335"/>
      <c r="CL18" s="483" t="s">
        <v>494</v>
      </c>
      <c r="CM18" s="337"/>
      <c r="CN18" s="337"/>
      <c r="CO18" s="337"/>
      <c r="CP18" s="337"/>
      <c r="CQ18" s="337"/>
      <c r="CR18" s="335"/>
      <c r="CS18" s="335" t="s">
        <v>495</v>
      </c>
      <c r="CT18" s="335"/>
    </row>
    <row r="19" spans="3:98" x14ac:dyDescent="0.2">
      <c r="CI19" s="338"/>
      <c r="CJ19" s="339"/>
      <c r="CK19" s="339"/>
      <c r="CL19" s="339"/>
      <c r="CM19" s="339"/>
      <c r="CN19" s="339"/>
      <c r="CO19" s="339"/>
      <c r="CP19" s="339"/>
      <c r="CQ19" s="339"/>
      <c r="CR19" s="339"/>
      <c r="CS19" s="339"/>
      <c r="CT19" s="340"/>
    </row>
    <row r="20" spans="3:98" x14ac:dyDescent="0.2">
      <c r="CI20" s="341"/>
      <c r="CJ20" s="342" t="s">
        <v>209</v>
      </c>
      <c r="CK20" s="343" t="s">
        <v>101</v>
      </c>
      <c r="CL20" s="335"/>
      <c r="CM20" s="335"/>
      <c r="CN20" s="335"/>
      <c r="CO20" s="335"/>
      <c r="CP20" s="335"/>
      <c r="CQ20" s="335"/>
      <c r="CR20" s="335"/>
      <c r="CS20" s="335"/>
      <c r="CT20" s="344"/>
    </row>
    <row r="21" spans="3:98" x14ac:dyDescent="0.2">
      <c r="CI21" s="341"/>
      <c r="CJ21" s="335"/>
      <c r="CK21" s="385" t="s">
        <v>192</v>
      </c>
      <c r="CL21" s="345"/>
      <c r="CM21" s="345"/>
      <c r="CN21" s="345"/>
      <c r="CO21" s="335"/>
      <c r="CP21" s="335"/>
      <c r="CQ21" s="335"/>
      <c r="CR21" s="335"/>
      <c r="CS21" s="335"/>
      <c r="CT21" s="346" t="s">
        <v>210</v>
      </c>
    </row>
    <row r="22" spans="3:98" x14ac:dyDescent="0.2">
      <c r="CI22" s="341"/>
      <c r="CJ22" s="335"/>
      <c r="CK22" s="391">
        <v>3.5036364440878298</v>
      </c>
      <c r="CL22" s="348"/>
      <c r="CM22" s="348"/>
      <c r="CN22" s="348"/>
      <c r="CO22" s="335"/>
      <c r="CP22" s="335"/>
      <c r="CQ22" s="335"/>
      <c r="CR22" s="335"/>
      <c r="CS22" s="335"/>
      <c r="CT22" s="349">
        <f>AVERAGE(CK22:CN22)</f>
        <v>3.5036364440878298</v>
      </c>
    </row>
    <row r="23" spans="3:98" x14ac:dyDescent="0.2">
      <c r="CI23" s="341"/>
      <c r="CJ23" s="335"/>
      <c r="CK23" s="335"/>
      <c r="CL23" s="335"/>
      <c r="CM23" s="335"/>
      <c r="CN23" s="335"/>
      <c r="CO23" s="335"/>
      <c r="CP23" s="335"/>
      <c r="CQ23" s="335"/>
      <c r="CR23" s="335"/>
      <c r="CS23" s="335"/>
      <c r="CT23" s="350"/>
    </row>
    <row r="24" spans="3:98" x14ac:dyDescent="0.2">
      <c r="CI24" s="393"/>
      <c r="CJ24" s="351" t="s">
        <v>211</v>
      </c>
      <c r="CK24" s="342"/>
      <c r="CL24" s="335" t="s">
        <v>496</v>
      </c>
      <c r="CM24" s="335"/>
      <c r="CN24" s="335"/>
      <c r="CO24" s="335"/>
      <c r="CP24" s="335"/>
      <c r="CQ24" s="335"/>
      <c r="CR24" s="335"/>
      <c r="CS24" s="335"/>
      <c r="CT24" s="350"/>
    </row>
    <row r="25" spans="3:98" x14ac:dyDescent="0.2">
      <c r="CI25" s="351"/>
      <c r="CJ25" s="342"/>
      <c r="CK25" s="385" t="s">
        <v>193</v>
      </c>
      <c r="CL25" s="385" t="s">
        <v>194</v>
      </c>
      <c r="CM25" s="385" t="s">
        <v>195</v>
      </c>
      <c r="CN25" s="385" t="s">
        <v>196</v>
      </c>
      <c r="CO25" s="385" t="s">
        <v>197</v>
      </c>
      <c r="CP25" s="385" t="s">
        <v>198</v>
      </c>
      <c r="CQ25" s="385" t="s">
        <v>199</v>
      </c>
      <c r="CR25" s="385" t="s">
        <v>200</v>
      </c>
      <c r="CS25" s="335"/>
      <c r="CT25" s="350"/>
    </row>
    <row r="26" spans="3:98" x14ac:dyDescent="0.2">
      <c r="CI26" s="341"/>
      <c r="CJ26" s="335"/>
      <c r="CK26" s="391">
        <v>3.52842418661261</v>
      </c>
      <c r="CL26" s="391">
        <v>3.5518223377445399</v>
      </c>
      <c r="CM26" s="391">
        <v>3.5704329661040499</v>
      </c>
      <c r="CN26" s="391">
        <v>3.59431879867507</v>
      </c>
      <c r="CO26" s="391">
        <v>3.6197296850457299</v>
      </c>
      <c r="CP26" s="391">
        <v>3.6489463470633501</v>
      </c>
      <c r="CQ26" s="391">
        <v>3.6687124556605899</v>
      </c>
      <c r="CR26" s="391">
        <v>3.6864294893499601</v>
      </c>
      <c r="CS26" s="335"/>
      <c r="CT26" s="349">
        <f>AVERAGE(CK26:CR26)</f>
        <v>3.6086020332819881</v>
      </c>
    </row>
    <row r="27" spans="3:98" x14ac:dyDescent="0.2">
      <c r="CI27" s="341"/>
      <c r="CJ27" s="335"/>
      <c r="CK27" s="335"/>
      <c r="CL27" s="335"/>
      <c r="CM27" s="335"/>
      <c r="CN27" s="335"/>
      <c r="CO27" s="335"/>
      <c r="CP27" s="335"/>
      <c r="CQ27" s="335"/>
      <c r="CR27" s="335"/>
      <c r="CS27" s="335"/>
      <c r="CT27" s="350"/>
    </row>
    <row r="28" spans="3:98" x14ac:dyDescent="0.2">
      <c r="CI28" s="341"/>
      <c r="CJ28" s="335"/>
      <c r="CK28" s="335"/>
      <c r="CL28" s="335"/>
      <c r="CM28" s="335"/>
      <c r="CN28" s="335"/>
      <c r="CO28" s="335"/>
      <c r="CP28" s="335"/>
      <c r="CQ28" s="335"/>
      <c r="CR28" s="335"/>
      <c r="CS28" s="354" t="s">
        <v>212</v>
      </c>
      <c r="CT28" s="355">
        <f>(CT26-CT22)/CT22</f>
        <v>2.9959041375791508E-2</v>
      </c>
    </row>
    <row r="29" spans="3:98" x14ac:dyDescent="0.2">
      <c r="CI29" s="356"/>
      <c r="CJ29" s="357"/>
      <c r="CK29" s="357"/>
      <c r="CL29" s="357"/>
      <c r="CM29" s="357"/>
      <c r="CN29" s="357"/>
      <c r="CO29" s="357"/>
      <c r="CP29" s="357"/>
      <c r="CQ29" s="357"/>
      <c r="CR29" s="357"/>
      <c r="CS29" s="357"/>
      <c r="CT29" s="358"/>
    </row>
    <row r="33" spans="87:98" hidden="1" x14ac:dyDescent="0.2">
      <c r="CI33" s="334" t="s">
        <v>461</v>
      </c>
      <c r="CJ33" s="335"/>
      <c r="CK33" s="335"/>
      <c r="CL33" s="336" t="s">
        <v>494</v>
      </c>
      <c r="CM33" s="337"/>
      <c r="CN33" s="337"/>
      <c r="CO33" s="337"/>
      <c r="CP33" s="337"/>
      <c r="CQ33" s="337"/>
      <c r="CR33" s="335"/>
      <c r="CS33" s="335" t="s">
        <v>497</v>
      </c>
      <c r="CT33" s="335"/>
    </row>
    <row r="34" spans="87:98" hidden="1" x14ac:dyDescent="0.2">
      <c r="CI34" s="338"/>
      <c r="CJ34" s="339"/>
      <c r="CK34" s="339"/>
      <c r="CL34" s="339"/>
      <c r="CM34" s="339"/>
      <c r="CN34" s="339"/>
      <c r="CO34" s="339"/>
      <c r="CP34" s="339"/>
      <c r="CQ34" s="339"/>
      <c r="CR34" s="339"/>
      <c r="CS34" s="339"/>
      <c r="CT34" s="340"/>
    </row>
    <row r="35" spans="87:98" hidden="1" x14ac:dyDescent="0.2">
      <c r="CI35" s="341"/>
      <c r="CJ35" s="342" t="s">
        <v>209</v>
      </c>
      <c r="CK35" s="343" t="s">
        <v>101</v>
      </c>
      <c r="CL35" s="335"/>
      <c r="CM35" s="335"/>
      <c r="CN35" s="335"/>
      <c r="CO35" s="335"/>
      <c r="CP35" s="335"/>
      <c r="CQ35" s="335"/>
      <c r="CR35" s="335"/>
      <c r="CS35" s="335"/>
      <c r="CT35" s="344"/>
    </row>
    <row r="36" spans="87:98" hidden="1" x14ac:dyDescent="0.2">
      <c r="CI36" s="341"/>
      <c r="CJ36" s="335"/>
      <c r="CK36" s="385" t="s">
        <v>192</v>
      </c>
      <c r="CL36" s="345"/>
      <c r="CM36" s="345"/>
      <c r="CN36" s="345"/>
      <c r="CO36" s="335"/>
      <c r="CP36" s="335"/>
      <c r="CQ36" s="335"/>
      <c r="CR36" s="335"/>
      <c r="CS36" s="335"/>
      <c r="CT36" s="346" t="s">
        <v>210</v>
      </c>
    </row>
    <row r="37" spans="87:98" hidden="1" x14ac:dyDescent="0.2">
      <c r="CI37" s="341"/>
      <c r="CJ37" s="335"/>
      <c r="CK37" s="391">
        <v>3.4930740830614599</v>
      </c>
      <c r="CL37" s="348"/>
      <c r="CM37" s="348"/>
      <c r="CN37" s="348"/>
      <c r="CO37" s="335"/>
      <c r="CP37" s="335"/>
      <c r="CQ37" s="335"/>
      <c r="CR37" s="335"/>
      <c r="CS37" s="335"/>
      <c r="CT37" s="349">
        <f>AVERAGE(CK37:CN37)</f>
        <v>3.4930740830614599</v>
      </c>
    </row>
    <row r="38" spans="87:98" hidden="1" x14ac:dyDescent="0.2">
      <c r="CI38" s="341"/>
      <c r="CJ38" s="335"/>
      <c r="CK38" s="335"/>
      <c r="CL38" s="335"/>
      <c r="CM38" s="335"/>
      <c r="CN38" s="335"/>
      <c r="CO38" s="335"/>
      <c r="CP38" s="335"/>
      <c r="CQ38" s="335"/>
      <c r="CR38" s="335"/>
      <c r="CS38" s="335"/>
      <c r="CT38" s="350"/>
    </row>
    <row r="39" spans="87:98" hidden="1" x14ac:dyDescent="0.2">
      <c r="CI39" s="393" t="s">
        <v>498</v>
      </c>
      <c r="CJ39" s="393"/>
      <c r="CK39" s="342"/>
      <c r="CL39" s="335" t="s">
        <v>496</v>
      </c>
      <c r="CM39" s="335"/>
      <c r="CN39" s="335"/>
      <c r="CO39" s="335"/>
      <c r="CP39" s="335"/>
      <c r="CQ39" s="335"/>
      <c r="CR39" s="335"/>
      <c r="CS39" s="335"/>
      <c r="CT39" s="350"/>
    </row>
    <row r="40" spans="87:98" hidden="1" x14ac:dyDescent="0.2">
      <c r="CI40" s="351"/>
      <c r="CJ40" s="342"/>
      <c r="CK40" s="385" t="s">
        <v>193</v>
      </c>
      <c r="CL40" s="385" t="s">
        <v>194</v>
      </c>
      <c r="CM40" s="385" t="s">
        <v>195</v>
      </c>
      <c r="CN40" s="385" t="s">
        <v>196</v>
      </c>
      <c r="CO40" s="385" t="s">
        <v>197</v>
      </c>
      <c r="CP40" s="385" t="s">
        <v>198</v>
      </c>
      <c r="CQ40" s="385" t="s">
        <v>199</v>
      </c>
      <c r="CR40" s="385" t="s">
        <v>200</v>
      </c>
      <c r="CS40" s="335"/>
      <c r="CT40" s="350"/>
    </row>
    <row r="41" spans="87:98" hidden="1" x14ac:dyDescent="0.2">
      <c r="CI41" s="341"/>
      <c r="CJ41" s="335"/>
      <c r="CK41" s="391">
        <v>3.5166970181017101</v>
      </c>
      <c r="CL41" s="391">
        <v>3.5391359576809802</v>
      </c>
      <c r="CM41" s="391">
        <v>3.5557031093286899</v>
      </c>
      <c r="CN41" s="391">
        <v>3.5777375244542702</v>
      </c>
      <c r="CO41" s="391">
        <v>3.6014165177855402</v>
      </c>
      <c r="CP41" s="391">
        <v>3.6290949288132999</v>
      </c>
      <c r="CQ41" s="391">
        <v>3.64749988924493</v>
      </c>
      <c r="CR41" s="391">
        <v>3.6637983633625799</v>
      </c>
      <c r="CS41" s="335"/>
      <c r="CT41" s="349">
        <f>AVERAGE(CK41:CR41)</f>
        <v>3.5913854135965</v>
      </c>
    </row>
    <row r="42" spans="87:98" hidden="1" x14ac:dyDescent="0.2">
      <c r="CI42" s="341"/>
      <c r="CJ42" s="335"/>
      <c r="CK42" s="335"/>
      <c r="CL42" s="335"/>
      <c r="CM42" s="335"/>
      <c r="CN42" s="335"/>
      <c r="CO42" s="335"/>
      <c r="CP42" s="335"/>
      <c r="CQ42" s="335"/>
      <c r="CR42" s="335"/>
      <c r="CS42" s="335"/>
      <c r="CT42" s="350"/>
    </row>
    <row r="43" spans="87:98" hidden="1" x14ac:dyDescent="0.2">
      <c r="CI43" s="341"/>
      <c r="CJ43" s="335"/>
      <c r="CK43" s="335"/>
      <c r="CL43" s="335"/>
      <c r="CM43" s="335"/>
      <c r="CN43" s="335"/>
      <c r="CO43" s="335"/>
      <c r="CP43" s="335"/>
      <c r="CQ43" s="335"/>
      <c r="CR43" s="335"/>
      <c r="CS43" s="354" t="s">
        <v>212</v>
      </c>
      <c r="CT43" s="355">
        <f>(CT41-CT37)/CT37</f>
        <v>2.8144645145595178E-2</v>
      </c>
    </row>
    <row r="44" spans="87:98" hidden="1" x14ac:dyDescent="0.2">
      <c r="CI44" s="356"/>
      <c r="CJ44" s="357"/>
      <c r="CK44" s="357"/>
      <c r="CL44" s="357"/>
      <c r="CM44" s="357"/>
      <c r="CN44" s="357"/>
      <c r="CO44" s="357"/>
      <c r="CP44" s="357"/>
      <c r="CQ44" s="357"/>
      <c r="CR44" s="357"/>
      <c r="CS44" s="357"/>
      <c r="CT44" s="358"/>
    </row>
  </sheetData>
  <mergeCells count="1">
    <mergeCell ref="A1:B1"/>
  </mergeCells>
  <pageMargins left="0.25" right="0.2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068AF-3AEB-486F-A5B2-0CB7FA765083}">
  <dimension ref="A1:DMA300"/>
  <sheetViews>
    <sheetView topLeftCell="BA1" zoomScale="85" zoomScaleNormal="85" workbookViewId="0">
      <pane ySplit="1" topLeftCell="A79" activePane="bottomLeft" state="frozen"/>
      <selection pane="bottomLeft" activeCell="AQ92" sqref="G92:AQ92"/>
    </sheetView>
  </sheetViews>
  <sheetFormatPr defaultRowHeight="15" x14ac:dyDescent="0.25"/>
  <cols>
    <col min="1" max="1" width="40.7109375" customWidth="1"/>
    <col min="2" max="2" width="18.7109375" customWidth="1"/>
    <col min="4" max="43" width="18.7109375" customWidth="1"/>
    <col min="44" max="44" width="23.42578125" style="278" customWidth="1"/>
    <col min="46" max="46" width="10.85546875" bestFit="1" customWidth="1"/>
    <col min="47" max="47" width="18.7109375" customWidth="1"/>
    <col min="2684" max="2723" width="9.140625" style="160"/>
    <col min="2924" max="3043" width="9.140625" style="161"/>
  </cols>
  <sheetData>
    <row r="1" spans="1:47" x14ac:dyDescent="0.25">
      <c r="A1" s="157">
        <v>79</v>
      </c>
      <c r="C1" s="158" t="s">
        <v>372</v>
      </c>
      <c r="E1" s="159">
        <f ca="1">IF(COUNT(E12:E294)=0,"-",AVERAGE(E12:OFFSET(E12,$A$1-1,0)))</f>
        <v>12543.449290514618</v>
      </c>
      <c r="G1" s="159">
        <f ca="1">IF(COUNT(G12:G294)=0,"-",AVERAGE(G12:OFFSET(G12,$A$1-1,0)))</f>
        <v>1066.8001393663312</v>
      </c>
      <c r="I1" s="159">
        <f ca="1">IF(COUNT(I12:I294)=0,"-",AVERAGE(I12:OFFSET(I12,$A$1-1,0)))</f>
        <v>42947.368421052626</v>
      </c>
      <c r="K1" s="159">
        <f ca="1">IF(COUNT(K12:K294)=0,"-",AVERAGE(K12:OFFSET(K12,$A$1-1,0)))</f>
        <v>3175.5752198358405</v>
      </c>
      <c r="M1" s="159">
        <f ca="1">IF(COUNT(M12:M294)=0,"-",AVERAGE(M12:OFFSET(M12,$A$1-1,0)))</f>
        <v>6297.2292191435763</v>
      </c>
      <c r="O1" s="159">
        <f ca="1">IF(COUNT(O12:O294)=0,"-",AVERAGE(O12:OFFSET(O12,$A$1-1,0)))</f>
        <v>240.33783591204443</v>
      </c>
      <c r="Q1" s="159">
        <f ca="1">IF(COUNT(Q12:Q294)=0,"-",AVERAGE(Q12:OFFSET(Q12,$A$1-1,0)))</f>
        <v>1364.7351658906607</v>
      </c>
      <c r="S1" s="159">
        <f ca="1">IF(COUNT(S12:S294)=0,"-",AVERAGE(S12:OFFSET(S12,$A$1-1,0)))</f>
        <v>505.24204154869062</v>
      </c>
      <c r="U1" s="159">
        <f ca="1">IF(COUNT(U12:U294)=0,"-",AVERAGE(U12:OFFSET(U12,$A$1-1,0)))</f>
        <v>646.05084969298127</v>
      </c>
      <c r="W1" s="159">
        <f ca="1">IF(COUNT(W12:W294)=0,"-",AVERAGE(W12:OFFSET(W12,$A$1-1,0)))</f>
        <v>7343.6547788621629</v>
      </c>
      <c r="Y1" s="159">
        <f ca="1">IF(COUNT(Y12:Y294)=0,"-",AVERAGE(Y12:OFFSET(Y12,$A$1-1,0)))</f>
        <v>7494.1664440500763</v>
      </c>
      <c r="AA1" s="159">
        <f ca="1">IF(COUNT(AA12:AA294)=0,"-",AVERAGE(AA12:OFFSET(AA12,$A$1-1,0)))</f>
        <v>38.628342621003064</v>
      </c>
      <c r="AC1" s="159">
        <f ca="1">IF(COUNT(AC12:AC294)=0,"-",AVERAGE(AC12:OFFSET(AC12,$A$1-1,0)))</f>
        <v>1107.5148833892149</v>
      </c>
      <c r="AE1" s="159">
        <f ca="1">IF(COUNT(AE12:AE294)=0,"-",AVERAGE(AE12:OFFSET(AE12,$A$1-1,0)))</f>
        <v>3059.1981174083821</v>
      </c>
      <c r="AG1" s="159">
        <f ca="1">IF(COUNT(AG12:AG294)=0,"-",AVERAGE(AG12:OFFSET(AG12,$A$1-1,0)))</f>
        <v>110442.02652722837</v>
      </c>
      <c r="AI1" s="159">
        <f ca="1">IF(COUNT(AI12:AI294)=0,"-",AVERAGE(AI12:OFFSET(AI12,$A$1-1,0)))</f>
        <v>10000</v>
      </c>
      <c r="AK1" s="159">
        <f ca="1">IF(COUNT(AK12:AK294)=0,"-",AVERAGE(AK12:OFFSET(AK12,$A$1-1,0)))</f>
        <v>2822.3620736293428</v>
      </c>
      <c r="AM1" s="159" t="str">
        <f ca="1">IF(COUNT(AM12:AM294)=0,"-",AVERAGE(AM12:OFFSET(AM12,$A$1-1,0)))</f>
        <v>-</v>
      </c>
      <c r="AO1" s="159">
        <f ca="1">IF(COUNT(AO12:AO294)=0,"-",AVERAGE(AO12:OFFSET(AO12,$A$1-1,0)))</f>
        <v>1292.6932678436556</v>
      </c>
      <c r="AQ1" s="159">
        <f ca="1">IF(COUNT(AQ12:AQ294)=0,"-",AVERAGE(AQ12:OFFSET(AQ12,$A$1-1,0)))</f>
        <v>34576.899823159234</v>
      </c>
      <c r="AU1" s="159">
        <v>34576.899823159234</v>
      </c>
    </row>
    <row r="2" spans="1:47" x14ac:dyDescent="0.25">
      <c r="C2" s="158" t="s">
        <v>371</v>
      </c>
      <c r="E2" s="159">
        <f ca="1">IF(COUNT(E12:E294)=0,"-",E1-(2*_xlfn.STDEV.P(E12:OFFSET(E12,$A$1-1,0))))</f>
        <v>-28509.814311938768</v>
      </c>
      <c r="G2" s="159">
        <f ca="1">IF(COUNT(G12:G294)=0,"-",G1-(2*_xlfn.STDEV.P(G12:OFFSET(G12,$A$1-1,0))))</f>
        <v>-3915.2386820236075</v>
      </c>
      <c r="I2" s="159">
        <f ca="1">IF(COUNT(I12:I294)=0,"-",I1-(2*_xlfn.STDEV.P(I12:OFFSET(I12,$A$1-1,0))))</f>
        <v>42947.368421052626</v>
      </c>
      <c r="K2" s="159">
        <f ca="1">IF(COUNT(K12:K294)=0,"-",K1-(2*_xlfn.STDEV.P(K12:OFFSET(K12,$A$1-1,0))))</f>
        <v>-9598.2065646063438</v>
      </c>
      <c r="M2" s="159">
        <f ca="1">IF(COUNT(M12:M294)=0,"-",M1-(2*_xlfn.STDEV.P(M12:OFFSET(M12,$A$1-1,0))))</f>
        <v>6297.2292191435763</v>
      </c>
      <c r="O2" s="159">
        <f ca="1">IF(COUNT(O12:O294)=0,"-",O1-(2*_xlfn.STDEV.P(O12:OFFSET(O12,$A$1-1,0))))</f>
        <v>-289.91525164095151</v>
      </c>
      <c r="Q2" s="159">
        <f ca="1">IF(COUNT(Q12:Q294)=0,"-",Q1-(2*_xlfn.STDEV.P(Q12:OFFSET(Q12,$A$1-1,0))))</f>
        <v>-1154.5690388394362</v>
      </c>
      <c r="S2" s="159">
        <f ca="1">IF(COUNT(S12:S294)=0,"-",S1-(2*_xlfn.STDEV.P(S12:OFFSET(S12,$A$1-1,0))))</f>
        <v>-3774.9730474777216</v>
      </c>
      <c r="U2" s="159">
        <f ca="1">IF(COUNT(U12:U294)=0,"-",U1-(2*_xlfn.STDEV.P(U12:OFFSET(U12,$A$1-1,0))))</f>
        <v>-924.53558562439616</v>
      </c>
      <c r="W2" s="159">
        <f ca="1">IF(COUNT(W12:W294)=0,"-",W1-(2*_xlfn.STDEV.P(W12:OFFSET(W12,$A$1-1,0))))</f>
        <v>-53972.637184572297</v>
      </c>
      <c r="Y2" s="159">
        <f ca="1">IF(COUNT(Y12:Y294)=0,"-",Y1-(2*_xlfn.STDEV.P(Y12:OFFSET(Y12,$A$1-1,0))))</f>
        <v>-33388.297513347672</v>
      </c>
      <c r="AA2" s="159">
        <f ca="1">IF(COUNT(AA12:AA294)=0,"-",AA1-(2*_xlfn.STDEV.P(AA12:OFFSET(AA12,$A$1-1,0))))</f>
        <v>-72.248950139907464</v>
      </c>
      <c r="AC2" s="159">
        <f ca="1">IF(COUNT(AC12:AC294)=0,"-",AC1-(2*_xlfn.STDEV.P(AC12:OFFSET(AC12,$A$1-1,0))))</f>
        <v>-2582.354280078102</v>
      </c>
      <c r="AE2" s="159">
        <f ca="1">IF(COUNT(AE12:AE294)=0,"-",AE1-(2*_xlfn.STDEV.P(AE12:OFFSET(AE12,$A$1-1,0))))</f>
        <v>-5133.6458199618564</v>
      </c>
      <c r="AG2" s="159">
        <f ca="1">IF(COUNT(AG12:AG294)=0,"-",AG1-(2*_xlfn.STDEV.P(AG12:OFFSET(AG12,$A$1-1,0))))</f>
        <v>-689137.78154333145</v>
      </c>
      <c r="AI2" s="159">
        <f ca="1">IF(COUNT(AI12:AI294)=0,"-",AI1-(2*_xlfn.STDEV.P(AI12:OFFSET(AI12,$A$1-1,0))))</f>
        <v>10000</v>
      </c>
      <c r="AK2" s="159">
        <f ca="1">IF(COUNT(AK12:AK294)=0,"-",AK1-(2*_xlfn.STDEV.P(AK12:OFFSET(AK12,$A$1-1,0))))</f>
        <v>-13753.087267259185</v>
      </c>
      <c r="AM2" s="159" t="str">
        <f ca="1">IF(COUNT(AM12:AM294)=0,"-",AM1-(2*_xlfn.STDEV.P(AM12:OFFSET(AM12,$A$1-1,0))))</f>
        <v>-</v>
      </c>
      <c r="AO2" s="159">
        <f ca="1">IF(COUNT(AO12:AO294)=0,"-",AO1-(2*_xlfn.STDEV.P(AO12:OFFSET(AO12,$A$1-1,0))))</f>
        <v>-1147.6103437506358</v>
      </c>
      <c r="AQ2" s="159">
        <f ca="1">IF(COUNT(AQ12:AQ294)=0,"-",AQ1-(2*_xlfn.STDEV.P(AQ12:OFFSET(AQ12,$A$1-1,0))))</f>
        <v>-413985.47543452919</v>
      </c>
      <c r="AU2" s="159">
        <v>-413985.47543452919</v>
      </c>
    </row>
    <row r="3" spans="1:47" x14ac:dyDescent="0.25">
      <c r="A3" s="522" t="s">
        <v>385</v>
      </c>
      <c r="C3" s="158" t="s">
        <v>369</v>
      </c>
      <c r="E3" s="159">
        <f ca="1">IF(COUNT(E12:E294)=0,"-",E1+(2*_xlfn.STDEV.P(E12:OFFSET(E12,$A$1-1,0))))</f>
        <v>53596.712892968004</v>
      </c>
      <c r="G3" s="159">
        <f ca="1">IF(COUNT(G12:G294)=0,"-",G1+(2*_xlfn.STDEV.P(G12:OFFSET(G12,$A$1-1,0))))</f>
        <v>6048.8389607562694</v>
      </c>
      <c r="I3" s="159">
        <f ca="1">IF(COUNT(I12:I294)=0,"-",I1+(2*_xlfn.STDEV.P(I12:OFFSET(I12,$A$1-1,0))))</f>
        <v>42947.368421052626</v>
      </c>
      <c r="K3" s="159">
        <f ca="1">IF(COUNT(K12:K294)=0,"-",K1+(2*_xlfn.STDEV.P(K12:OFFSET(K12,$A$1-1,0))))</f>
        <v>15949.357004278025</v>
      </c>
      <c r="M3" s="159">
        <f ca="1">IF(COUNT(M12:M294)=0,"-",M1+(2*_xlfn.STDEV.P(M12:OFFSET(M12,$A$1-1,0))))</f>
        <v>6297.2292191435763</v>
      </c>
      <c r="O3" s="159">
        <f ca="1">IF(COUNT(O12:O294)=0,"-",O1+(2*_xlfn.STDEV.P(O12:OFFSET(O12,$A$1-1,0))))</f>
        <v>770.59092346504031</v>
      </c>
      <c r="Q3" s="159">
        <f ca="1">IF(COUNT(Q12:Q294)=0,"-",Q1+(2*_xlfn.STDEV.P(Q12:OFFSET(Q12,$A$1-1,0))))</f>
        <v>3884.0393706207578</v>
      </c>
      <c r="S3" s="159">
        <f ca="1">IF(COUNT(S12:S294)=0,"-",S1+(2*_xlfn.STDEV.P(S12:OFFSET(S12,$A$1-1,0))))</f>
        <v>4785.4571305751024</v>
      </c>
      <c r="U3" s="159">
        <f ca="1">IF(COUNT(U12:U294)=0,"-",U1+(2*_xlfn.STDEV.P(U12:OFFSET(U12,$A$1-1,0))))</f>
        <v>2216.6372850103589</v>
      </c>
      <c r="W3" s="159">
        <f ca="1">IF(COUNT(W12:W294)=0,"-",W1+(2*_xlfn.STDEV.P(W12:OFFSET(W12,$A$1-1,0))))</f>
        <v>68659.946742296626</v>
      </c>
      <c r="Y3" s="159">
        <f ca="1">IF(COUNT(Y12:Y294)=0,"-",Y1+(2*_xlfn.STDEV.P(Y12:OFFSET(Y12,$A$1-1,0))))</f>
        <v>48376.630401447823</v>
      </c>
      <c r="AA3" s="159">
        <f ca="1">IF(COUNT(AA12:AA294)=0,"-",AA1+(2*_xlfn.STDEV.P(AA12:OFFSET(AA12,$A$1-1,0))))</f>
        <v>149.50563538191361</v>
      </c>
      <c r="AC3" s="159">
        <f ca="1">IF(COUNT(AC12:AC294)=0,"-",AC1+(2*_xlfn.STDEV.P(AC12:OFFSET(AC12,$A$1-1,0))))</f>
        <v>4797.3840468565322</v>
      </c>
      <c r="AE3" s="159">
        <f ca="1">IF(COUNT(AE12:AE294)=0,"-",AE1+(2*_xlfn.STDEV.P(AE12:OFFSET(AE12,$A$1-1,0))))</f>
        <v>11252.04205477862</v>
      </c>
      <c r="AG3" s="159">
        <f ca="1">IF(COUNT(AG12:AG294)=0,"-",AG1+(2*_xlfn.STDEV.P(AG12:OFFSET(AG12,$A$1-1,0))))</f>
        <v>910021.83459778829</v>
      </c>
      <c r="AI3" s="159">
        <f ca="1">IF(COUNT(AI12:AI294)=0,"-",AI1+(2*_xlfn.STDEV.P(AI12:OFFSET(AI12,$A$1-1,0))))</f>
        <v>10000</v>
      </c>
      <c r="AK3" s="159">
        <f ca="1">IF(COUNT(AK12:AK294)=0,"-",AK1+(2*_xlfn.STDEV.P(AK12:OFFSET(AK12,$A$1-1,0))))</f>
        <v>19397.81141451787</v>
      </c>
      <c r="AM3" s="159" t="str">
        <f ca="1">IF(COUNT(AM12:AM294)=0,"-",AM1+(2*_xlfn.STDEV.P(AM12:OFFSET(AM12,$A$1-1,0))))</f>
        <v>-</v>
      </c>
      <c r="AO3" s="159">
        <f ca="1">IF(COUNT(AO12:AO294)=0,"-",AO1+(2*_xlfn.STDEV.P(AO12:OFFSET(AO12,$A$1-1,0))))</f>
        <v>3732.996879437947</v>
      </c>
      <c r="AQ3" s="159">
        <f ca="1">IF(COUNT(AQ12:AQ294)=0,"-",AQ1+(2*_xlfn.STDEV.P(AQ12:OFFSET(AQ12,$A$1-1,0))))</f>
        <v>483139.27508084761</v>
      </c>
      <c r="AU3" s="159">
        <v>483139.27508084761</v>
      </c>
    </row>
    <row r="4" spans="1:47" x14ac:dyDescent="0.25">
      <c r="A4" s="522"/>
      <c r="C4" s="158" t="s">
        <v>368</v>
      </c>
      <c r="E4" s="162">
        <f ca="1">IF(COUNT(E12:E294)=0,"-",AVERAGEIFS(E12:E294, E12:E294, "&gt;="&amp;E2,E12:E294,"&lt;="&amp;E3))</f>
        <v>9662.0153529311465</v>
      </c>
      <c r="G4" s="162">
        <f ca="1">IF(COUNT(G12:G294)=0,"-",AVERAGEIFS(G12:G294, G12:G294, "&gt;="&amp;G2,G12:G294,"&lt;="&amp;G3))</f>
        <v>586.96079332140982</v>
      </c>
      <c r="I4" s="162">
        <f ca="1">IF(COUNT(I12:I294)=0,"-",AVERAGEIFS(I12:I294, I12:I294, "&gt;="&amp;I2,I12:I294,"&lt;="&amp;I3))</f>
        <v>42947.368421052626</v>
      </c>
      <c r="K4" s="162">
        <f ca="1">IF(COUNT(K12:K294)=0,"-",AVERAGEIFS(K12:K294, K12:K294, "&gt;="&amp;K2,K12:K294,"&lt;="&amp;K3))</f>
        <v>829.25428368079349</v>
      </c>
      <c r="M4" s="162">
        <f ca="1">IF(COUNT(M12:M294)=0,"-",AVERAGEIFS(M12:M294, M12:M294, "&gt;="&amp;M2,M12:M294,"&lt;="&amp;M3))</f>
        <v>6297.2292191435763</v>
      </c>
      <c r="O4" s="162">
        <f ca="1">IF(COUNT(O12:O294)=0,"-",AVERAGEIFS(O12:O294, O12:O294, "&gt;="&amp;O2,O12:O294,"&lt;="&amp;O3))</f>
        <v>187.5817426511114</v>
      </c>
      <c r="Q4" s="162">
        <f ca="1">IF(COUNT(Q12:Q294)=0,"-",AVERAGEIFS(Q12:Q294, Q12:Q294, "&gt;="&amp;Q2,Q12:Q294,"&lt;="&amp;Q3))</f>
        <v>1199.2482113390713</v>
      </c>
      <c r="S4" s="162">
        <f ca="1">IF(COUNT(S12:S294)=0,"-",AVERAGEIFS(S12:S294, S12:S294, "&gt;="&amp;S2,S12:S294,"&lt;="&amp;S3))</f>
        <v>116.32692408295765</v>
      </c>
      <c r="U4" s="162">
        <f ca="1">IF(COUNT(U12:U294)=0,"-",AVERAGEIFS(U12:U294, U12:U294, "&gt;="&amp;U2,U12:U294,"&lt;="&amp;U3))</f>
        <v>367.57422979086272</v>
      </c>
      <c r="W4" s="162">
        <f ca="1">IF(COUNT(W12:W294)=0,"-",AVERAGEIFS(W12:W294, W12:W294, "&gt;="&amp;W2,W12:W294,"&lt;="&amp;W3))</f>
        <v>1870.869449148041</v>
      </c>
      <c r="Y4" s="162">
        <f ca="1">IF(COUNT(Y12:Y294)=0,"-",AVERAGEIFS(Y12:Y294, Y12:Y294, "&gt;="&amp;Y2,Y12:Y294,"&lt;="&amp;Y3))</f>
        <v>1033.5830884550853</v>
      </c>
      <c r="AA4" s="162">
        <f ca="1">IF(COUNT(AA12:AA294)=0,"-",AVERAGEIFS(AA12:AA294, AA12:AA294, "&gt;="&amp;AA2,AA12:AA294,"&lt;="&amp;AA3))</f>
        <v>51.115500424454005</v>
      </c>
      <c r="AC4" s="162">
        <f ca="1">IF(COUNT(AC12:AC294)=0,"-",AVERAGEIFS(AC12:AC294, AC12:AC294, "&gt;="&amp;AC2,AC12:AC294,"&lt;="&amp;AC3))</f>
        <v>450.06059382298787</v>
      </c>
      <c r="AE4" s="162">
        <f ca="1">IF(COUNT(AE12:AE294)=0,"-",AVERAGEIFS(AE12:AE294, AE12:AE294, "&gt;="&amp;AE2,AE12:AE294,"&lt;="&amp;AE3))</f>
        <v>3059.1981174083821</v>
      </c>
      <c r="AG4" s="162">
        <f ca="1">IF(COUNT(AG12:AG294)=0,"-",AVERAGEIFS(AG12:AG294, AG12:AG294, "&gt;="&amp;AG2,AG12:AG294,"&lt;="&amp;AG3))</f>
        <v>10619.653185180117</v>
      </c>
      <c r="AI4" s="162">
        <f ca="1">IF(COUNT(AI12:AI294)=0,"-",AVERAGEIFS(AI12:AI294, AI12:AI294, "&gt;="&amp;AI2,AI12:AI294,"&lt;="&amp;AI3))</f>
        <v>10000</v>
      </c>
      <c r="AK4" s="162">
        <f ca="1">IF(COUNT(AK12:AK294)=0,"-",AVERAGEIFS(AK12:AK294, AK12:AK294, "&gt;="&amp;AK2,AK12:AK294,"&lt;="&amp;AK3))</f>
        <v>1687.5843540551366</v>
      </c>
      <c r="AM4" s="162" t="str">
        <f>IF(COUNT(AM12:AM294)=0,"-",AVERAGEIFS(AM12:AM294, AM12:AM294, "&gt;="&amp;AM2,AM12:AM294,"&lt;="&amp;AM3))</f>
        <v>-</v>
      </c>
      <c r="AO4" s="162">
        <f ca="1">IF(COUNT(AO12:AO294)=0,"-",AVERAGEIFS(AO12:AO294, AO12:AO294, "&gt;="&amp;AO2,AO12:AO294,"&lt;="&amp;AO3))</f>
        <v>1292.6932678436556</v>
      </c>
      <c r="AQ4" s="162">
        <f ca="1">IF(COUNT(AQ12:AQ294)=0,"-",AVERAGEIFS(AQ12:AQ294, AQ12:AQ294, "&gt;="&amp;AQ2,AQ12:AQ294,"&lt;="&amp;AQ3))</f>
        <v>8756.5918208013627</v>
      </c>
      <c r="AU4" s="162">
        <v>8705.0534400122287</v>
      </c>
    </row>
    <row r="5" spans="1:47" x14ac:dyDescent="0.25">
      <c r="A5" s="522"/>
      <c r="C5" s="158" t="s">
        <v>367</v>
      </c>
      <c r="E5" s="163">
        <f ca="1">IF(COUNT(E12:E294)=0,"-",SUMIFS(D12:D294,E12:E294,"&gt;="&amp;E2,E12:E294,"&lt;="&amp;E3)/SUMIFS($B12:$B294,E12:E294,"&gt;="&amp;E2,E12:E294,"&lt;="&amp;E3))</f>
        <v>11695.267953289733</v>
      </c>
      <c r="G5" s="163">
        <f ca="1">IF(COUNT(G12:G294)=0,"-",SUMIFS(F12:F294,G12:G294,"&gt;="&amp;G2,G12:G294,"&lt;="&amp;G3)/SUMIFS($B12:$B294,G12:G294,"&gt;="&amp;G2,G12:G294,"&lt;="&amp;G3))</f>
        <v>758.24441509904693</v>
      </c>
      <c r="I5" s="163">
        <f ca="1">IF(COUNT(I12:I294)=0,"-",SUMIFS(H12:H294,I12:I294,"&gt;="&amp;I2,I12:I294,"&lt;="&amp;I3)/SUMIFS($B12:$B294,I12:I294,"&gt;="&amp;I2,I12:I294,"&lt;="&amp;I3))</f>
        <v>42947.368421052626</v>
      </c>
      <c r="K5" s="163">
        <f ca="1">IF(COUNT(K12:K294)=0,"-",SUMIFS(J12:J294,K12:K294,"&gt;="&amp;K2,K12:K294,"&lt;="&amp;K3)/SUMIFS($B12:$B294,K12:K294,"&gt;="&amp;K2,K12:K294,"&lt;="&amp;K3))</f>
        <v>1515.7581375380537</v>
      </c>
      <c r="M5" s="163">
        <f ca="1">IF(COUNT(M12:M294)=0,"-",SUMIFS(L12:L294,M12:M294,"&gt;="&amp;M2,M12:M294,"&lt;="&amp;M3)/SUMIFS($B12:$B294,M12:M294,"&gt;="&amp;M2,M12:M294,"&lt;="&amp;M3))</f>
        <v>6297.2292191435763</v>
      </c>
      <c r="O5" s="163">
        <f ca="1">IF(COUNT(O12:O294)=0,"-",SUMIFS(N12:N294,O12:O294,"&gt;="&amp;O2,O12:O294,"&lt;="&amp;O3)/SUMIFS($B12:$B294,O12:O294,"&gt;="&amp;O2,O12:O294,"&lt;="&amp;O3))</f>
        <v>110.06545279772273</v>
      </c>
      <c r="Q5" s="163">
        <f ca="1">IF(COUNT(Q12:Q294)=0,"-",SUMIFS(P12:P294,Q12:Q294,"&gt;="&amp;Q2,Q12:Q294,"&lt;="&amp;Q3)/SUMIFS($B12:$B294,Q12:Q294,"&gt;="&amp;Q2,Q12:Q294,"&lt;="&amp;Q3))</f>
        <v>1163.2540149103449</v>
      </c>
      <c r="S5" s="163">
        <f ca="1">IF(COUNT(S12:S294)=0,"-",SUMIFS(R12:R294,S12:S294,"&gt;="&amp;S2,S12:S294,"&lt;="&amp;S3)/SUMIFS($B12:$B294,S12:S294,"&gt;="&amp;S2,S12:S294,"&lt;="&amp;S3))</f>
        <v>520.80109525909666</v>
      </c>
      <c r="U5" s="163">
        <f ca="1">IF(COUNT(U12:U294)=0,"-",SUMIFS(T12:T294,U12:U294,"&gt;="&amp;U2,U12:U294,"&lt;="&amp;U3)/SUMIFS($B12:$B294,U12:U294,"&gt;="&amp;U2,U12:U294,"&lt;="&amp;U3))</f>
        <v>174.91684502566923</v>
      </c>
      <c r="W5" s="163">
        <f ca="1">IF(COUNT(W12:W294)=0,"-",SUMIFS(V12:V294,W12:W294,"&gt;="&amp;W2,W12:W294,"&lt;="&amp;W3)/SUMIFS($B12:$B294,W12:W294,"&gt;="&amp;W2,W12:W294,"&lt;="&amp;W3))</f>
        <v>539.20431060932935</v>
      </c>
      <c r="Y5" s="163">
        <f ca="1">IF(COUNT(Y12:Y294)=0,"-",SUMIFS(X12:X294,Y12:Y294,"&gt;="&amp;Y2,Y12:Y294,"&lt;="&amp;Y3)/SUMIFS($B12:$B294,Y12:Y294,"&gt;="&amp;Y2,Y12:Y294,"&lt;="&amp;Y3))</f>
        <v>657.54418505264096</v>
      </c>
      <c r="AA5" s="163">
        <f ca="1">IF(COUNT(AA12:AA294)=0,"-",SUMIFS(Z12:Z294,AA12:AA294,"&gt;="&amp;AA2,AA12:AA294,"&lt;="&amp;AA3)/SUMIFS($B12:$B294,AA12:AA294,"&gt;="&amp;AA2,AA12:AA294,"&lt;="&amp;AA3))</f>
        <v>42.694629189119212</v>
      </c>
      <c r="AC5" s="163">
        <f ca="1">IF(COUNT(AC12:AC294)=0,"-",SUMIFS(AB12:AB294,AC12:AC294,"&gt;="&amp;AC2,AC12:AC294,"&lt;="&amp;AC3)/SUMIFS($B12:$B294,AC12:AC294,"&gt;="&amp;AC2,AC12:AC294,"&lt;="&amp;AC3))</f>
        <v>593.6961250568628</v>
      </c>
      <c r="AE5" s="163">
        <f ca="1">IF(COUNT(AE12:AE294)=0,"-",SUMIFS(AD12:AD294,AE12:AE294,"&gt;="&amp;AE2,AE12:AE294,"&lt;="&amp;AE3)/SUMIFS($B12:$B294,AE12:AE294,"&gt;="&amp;AE2,AE12:AE294,"&lt;="&amp;AE3))</f>
        <v>2599.8080865054108</v>
      </c>
      <c r="AG5" s="163">
        <f ca="1">IF(COUNT(AG12:AG294)=0,"-",SUMIFS(AF12:AF294,AG12:AG294,"&gt;="&amp;AG2,AG12:AG294,"&lt;="&amp;AG3)/SUMIFS($B12:$B294,AG12:AG294,"&gt;="&amp;AG2,AG12:AG294,"&lt;="&amp;AG3))</f>
        <v>12607.315177706714</v>
      </c>
      <c r="AI5" s="163">
        <f ca="1">IF(COUNT(AI12:AI294)=0,"-",SUMIFS(AH12:AH294,AI12:AI294,"&gt;="&amp;AI2,AI12:AI294,"&lt;="&amp;AI3)/SUMIFS($B12:$B294,AI12:AI294,"&gt;="&amp;AI2,AI12:AI294,"&lt;="&amp;AI3))</f>
        <v>10000</v>
      </c>
      <c r="AK5" s="163">
        <f ca="1">IF(COUNT(AK12:AK294)=0,"-",SUMIFS(AJ12:AJ294,AK12:AK294,"&gt;="&amp;AK2,AK12:AK294,"&lt;="&amp;AK3)/SUMIFS($B12:$B294,AK12:AK294,"&gt;="&amp;AK2,AK12:AK294,"&lt;="&amp;AK3))</f>
        <v>1250.5787953278016</v>
      </c>
      <c r="AM5" s="163" t="str">
        <f>IF(COUNT(AM12:AM294)=0,"-",SUMIFS(AL12:AL294,AM12:AM294,"&gt;="&amp;AM2,AM12:AM294,"&lt;="&amp;AM3)/SUMIFS($B12:$B294,AM12:AM294,"&gt;="&amp;AM2,AM12:AM294,"&lt;="&amp;AM3))</f>
        <v>-</v>
      </c>
      <c r="AO5" s="163">
        <f ca="1">IF(COUNT(AO12:AO294)=0,"-",SUMIFS(AN12:AN294,AO12:AO294,"&gt;="&amp;AO2,AO12:AO294,"&lt;="&amp;AO3)/SUMIFS($B12:$B294,AO12:AO294,"&gt;="&amp;AO2,AO12:AO294,"&lt;="&amp;AO3))</f>
        <v>876.75255119676592</v>
      </c>
      <c r="AQ5" s="163">
        <f ca="1">IF(COUNT(AQ12:AQ294)=0,"-",SUMIFS(AP12:AP294,AQ12:AQ294,"&gt;="&amp;AQ2,AQ12:AQ294,"&lt;="&amp;AQ3)/SUMIFS($B12:$B294,AQ12:AQ294,"&gt;="&amp;AQ2,AQ12:AQ294,"&lt;="&amp;AQ3))</f>
        <v>9853.2668731218946</v>
      </c>
      <c r="AU5" s="163">
        <v>4898.127076078229</v>
      </c>
    </row>
    <row r="6" spans="1:47" x14ac:dyDescent="0.25">
      <c r="A6" s="522"/>
      <c r="C6" s="158" t="s">
        <v>366</v>
      </c>
      <c r="E6" s="164">
        <f ca="1">IF(COUNT(E12:E294)=0,"-",SUMIFS(E12:E294, E12:E294, "&gt;="&amp;E2,E12:E294,"&lt;="&amp;E3)/($A$1-COUNTIF(E12:E294,"&lt;"&amp;E$2)-COUNTIF(E12:E294,"&gt;"&amp;E$3)))</f>
        <v>8281.7274453695554</v>
      </c>
      <c r="G6" s="164">
        <f ca="1">IF(COUNT(G12:G294)=0,"-",SUMIFS(G12:G294, G12:G294, "&gt;="&amp;G2,G12:G294,"&lt;="&amp;G3)/($A$1-COUNTIF(G12:G294,"&lt;"&amp;G$2)-COUNTIF(G12:G294,"&gt;"&amp;G$3)))</f>
        <v>180.60332102197225</v>
      </c>
      <c r="I6" s="164">
        <f ca="1">IF(COUNT(I12:I294)=0,"-",SUMIFS(I12:I294, I12:I294, "&gt;="&amp;I2,I12:I294,"&lt;="&amp;I3)/($A$1-COUNTIF(I12:I294,"&lt;"&amp;I$2)-COUNTIF(I12:I294,"&gt;"&amp;I$3)))</f>
        <v>543.63757495003324</v>
      </c>
      <c r="K6" s="164">
        <f ca="1">IF(COUNT(K12:K294)=0,"-",SUMIFS(K12:K294, K12:K294, "&gt;="&amp;K2,K12:K294,"&lt;="&amp;K3)/($A$1-COUNTIF(K12:K294,"&lt;"&amp;K$2)-COUNTIF(K12:K294,"&gt;"&amp;K$3)))</f>
        <v>74.420256227763517</v>
      </c>
      <c r="M6" s="164">
        <f ca="1">IF(COUNT(M12:M294)=0,"-",SUMIFS(M12:M294, M12:M294, "&gt;="&amp;M2,M12:M294,"&lt;="&amp;M3)/($A$1-COUNTIF(M12:M294,"&lt;"&amp;M$2)-COUNTIF(M12:M294,"&gt;"&amp;M$3)))</f>
        <v>79.711762267640211</v>
      </c>
      <c r="O6" s="164">
        <f ca="1">IF(COUNT(O12:O294)=0,"-",SUMIFS(O12:O294, O12:O294, "&gt;="&amp;O2,O12:O294,"&lt;="&amp;O3)/($A$1-COUNTIF(O12:O294,"&lt;"&amp;O$2)-COUNTIF(O12:O294,"&gt;"&amp;O$3)))</f>
        <v>103.66359462298261</v>
      </c>
      <c r="Q6" s="164">
        <f ca="1">IF(COUNT(Q12:Q294)=0,"-",SUMIFS(Q12:Q294, Q12:Q294, "&gt;="&amp;Q2,Q12:Q294,"&lt;="&amp;Q3)/($A$1-COUNTIF(Q12:Q294,"&lt;"&amp;Q$2)-COUNTIF(Q12:Q294,"&gt;"&amp;Q$3)))</f>
        <v>1073.0115575139059</v>
      </c>
      <c r="S6" s="164">
        <f ca="1">IF(COUNT(S12:S294)=0,"-",SUMIFS(S12:S294, S12:S294, "&gt;="&amp;S2,S12:S294,"&lt;="&amp;S3)/($A$1-COUNTIF(S12:S294,"&lt;"&amp;S$2)-COUNTIF(S12:S294,"&gt;"&amp;S$3)))</f>
        <v>44.7411246472914</v>
      </c>
      <c r="U6" s="164">
        <f ca="1">IF(COUNT(U12:U294)=0,"-",SUMIFS(U12:U294, U12:U294, "&gt;="&amp;U2,U12:U294,"&lt;="&amp;U3)/($A$1-COUNTIF(U12:U294,"&lt;"&amp;U$2)-COUNTIF(U12:U294,"&gt;"&amp;U$3)))</f>
        <v>28.274940753143284</v>
      </c>
      <c r="W6" s="164">
        <f ca="1">IF(COUNT(W12:W294)=0,"-",SUMIFS(W12:W294, W12:W294, "&gt;="&amp;W2,W12:W294,"&lt;="&amp;W3)/($A$1-COUNTIF(W12:W294,"&lt;"&amp;W$2)-COUNTIF(W12:W294,"&gt;"&amp;W$3)))</f>
        <v>743.55067850755472</v>
      </c>
      <c r="Y6" s="164">
        <f ca="1">IF(COUNT(Y12:Y294)=0,"-",SUMIFS(Y12:Y294, Y12:Y294, "&gt;="&amp;Y2,Y12:Y294,"&lt;="&amp;Y3)/($A$1-COUNTIF(Y12:Y294,"&lt;"&amp;Y$2)-COUNTIF(Y12:Y294,"&gt;"&amp;Y$3)))</f>
        <v>132.51065236603657</v>
      </c>
      <c r="AA6" s="164">
        <f ca="1">IF(COUNT(AA12:AA294)=0,"-",SUMIFS(AA12:AA294, AA12:AA294, "&gt;="&amp;AA2,AA12:AA294,"&lt;="&amp;AA3)/($A$1-COUNTIF(AA12:AA294,"&lt;"&amp;AA$2)-COUNTIF(AA12:AA294,"&gt;"&amp;AA$3)))</f>
        <v>7.863923142223693</v>
      </c>
      <c r="AC6" s="164">
        <f ca="1">IF(COUNT(AC12:AC294)=0,"-",SUMIFS(AC12:AC294, AC12:AC294, "&gt;="&amp;AC2,AC12:AC294,"&lt;="&amp;AC3)/($A$1-COUNTIF(AC12:AC294,"&lt;"&amp;AC$2)-COUNTIF(AC12:AC294,"&gt;"&amp;AC$3)))</f>
        <v>81.829198876906887</v>
      </c>
      <c r="AE6" s="164">
        <f ca="1">IF(COUNT(AE12:AE294)=0,"-",SUMIFS(AE12:AE294, AE12:AE294, "&gt;="&amp;AE2,AE12:AE294,"&lt;="&amp;AE3)/($A$1-COUNTIF(AE12:AE294,"&lt;"&amp;AE$2)-COUNTIF(AE12:AE294,"&gt;"&amp;AE$3)))</f>
        <v>309.79221442110196</v>
      </c>
      <c r="AG6" s="164">
        <f ca="1">IF(COUNT(AG12:AG294)=0,"-",SUMIFS(AG12:AG294, AG12:AG294, "&gt;="&amp;AG2,AG12:AG294,"&lt;="&amp;AG3)/($A$1-COUNTIF(AG12:AG294,"&lt;"&amp;AG$2)-COUNTIF(AG12:AG294,"&gt;"&amp;AG$3)))</f>
        <v>2178.3903969600242</v>
      </c>
      <c r="AI6" s="164">
        <f ca="1">IF(COUNT(AI12:AI294)=0,"-",SUMIFS(AI12:AI294, AI12:AI294, "&gt;="&amp;AI2,AI12:AI294,"&lt;="&amp;AI3)/($A$1-COUNTIF(AI12:AI294,"&lt;"&amp;AI$2)-COUNTIF(AI12:AI294,"&gt;"&amp;AI$3)))</f>
        <v>126.58227848101266</v>
      </c>
      <c r="AK6" s="164">
        <f ca="1">IF(COUNT(AK12:AK294)=0,"-",SUMIFS(AK12:AK294, AK12:AK294, "&gt;="&amp;AK2,AK12:AK294,"&lt;="&amp;AK3)/($A$1-COUNTIF(AK12:AK294,"&lt;"&amp;AK$2)-COUNTIF(AK12:AK294,"&gt;"&amp;AK$3)))</f>
        <v>1016.8777518024542</v>
      </c>
      <c r="AM6" s="164" t="str">
        <f>IF(COUNT(AM12:AM294)=0,"-",SUMIFS(AM12:AM294, AM12:AM294, "&gt;="&amp;AM2,AM12:AM294,"&lt;="&amp;AM3)/($A$1-COUNTIF(AM12:AM294,"&lt;"&amp;AM$2)-COUNTIF(AM12:AM294,"&gt;"&amp;AM$3)))</f>
        <v>-</v>
      </c>
      <c r="AO6" s="164">
        <f ca="1">IF(COUNT(AO12:AO294)=0,"-",SUMIFS(AO12:AO294, AO12:AO294, "&gt;="&amp;AO2,AO12:AO294,"&lt;="&amp;AO3)/($A$1-COUNTIF(AO12:AO294,"&lt;"&amp;AO$2)-COUNTIF(AO12:AO294,"&gt;"&amp;AO$3)))</f>
        <v>196.35847106485909</v>
      </c>
      <c r="AQ6" s="164">
        <f ca="1">IF(COUNT(AQ12:AQ294)=0,"-",SUMIFS(AQ12:AQ294, AQ12:AQ294, "&gt;="&amp;AQ2,AQ12:AQ294,"&lt;="&amp;AQ3)/($A$1-COUNTIF(AQ12:AQ294,"&lt;"&amp;AQ$2)-COUNTIF(AQ12:AQ294,"&gt;"&amp;AQ$3)))</f>
        <v>8419.7998276936178</v>
      </c>
      <c r="AU6" s="164">
        <v>8592.0007979341481</v>
      </c>
    </row>
    <row r="9" spans="1:47" x14ac:dyDescent="0.25">
      <c r="D9" s="268" t="s">
        <v>365</v>
      </c>
      <c r="E9" s="269"/>
      <c r="F9" s="268" t="s">
        <v>364</v>
      </c>
      <c r="G9" s="269"/>
      <c r="H9" s="268" t="s">
        <v>363</v>
      </c>
      <c r="I9" s="269"/>
      <c r="J9" s="268" t="s">
        <v>362</v>
      </c>
      <c r="K9" s="269"/>
      <c r="L9" s="268" t="s">
        <v>361</v>
      </c>
      <c r="M9" s="269"/>
      <c r="N9" s="268" t="s">
        <v>360</v>
      </c>
      <c r="O9" s="269"/>
      <c r="P9" s="268" t="s">
        <v>359</v>
      </c>
      <c r="Q9" s="269"/>
      <c r="R9" s="268" t="s">
        <v>358</v>
      </c>
      <c r="S9" s="269"/>
      <c r="T9" s="268" t="s">
        <v>357</v>
      </c>
      <c r="U9" s="269"/>
      <c r="V9" s="268" t="s">
        <v>356</v>
      </c>
      <c r="W9" s="269"/>
      <c r="X9" s="268" t="s">
        <v>355</v>
      </c>
      <c r="Y9" s="269"/>
      <c r="Z9" s="268" t="s">
        <v>354</v>
      </c>
      <c r="AA9" s="269"/>
      <c r="AB9" s="268" t="s">
        <v>353</v>
      </c>
      <c r="AC9" s="269"/>
      <c r="AD9" s="268" t="s">
        <v>352</v>
      </c>
      <c r="AE9" s="269"/>
      <c r="AF9" s="268" t="s">
        <v>351</v>
      </c>
      <c r="AG9" s="269"/>
      <c r="AH9" s="268" t="s">
        <v>350</v>
      </c>
      <c r="AI9" s="269"/>
      <c r="AJ9" s="268" t="s">
        <v>349</v>
      </c>
      <c r="AK9" s="269"/>
      <c r="AL9" s="268" t="s">
        <v>348</v>
      </c>
      <c r="AM9" s="269"/>
      <c r="AN9" s="268" t="s">
        <v>347</v>
      </c>
      <c r="AO9" s="269"/>
      <c r="AP9" s="268" t="s">
        <v>346</v>
      </c>
      <c r="AQ9" s="269"/>
      <c r="AR9" s="279" t="s">
        <v>345</v>
      </c>
      <c r="AU9" s="269"/>
    </row>
    <row r="10" spans="1:47" ht="75" x14ac:dyDescent="0.25">
      <c r="A10" s="270"/>
      <c r="B10" s="168"/>
      <c r="D10" s="271" t="s">
        <v>344</v>
      </c>
      <c r="E10" s="272" t="str">
        <f>D10&amp;"
per FTE"</f>
        <v>Total Occupancy
per FTE</v>
      </c>
      <c r="F10" s="271" t="s">
        <v>343</v>
      </c>
      <c r="G10" s="272" t="str">
        <f>F10&amp;"
per FTE"</f>
        <v>Direct Care Consultant 201
per FTE</v>
      </c>
      <c r="H10" s="271" t="s">
        <v>342</v>
      </c>
      <c r="I10" s="272" t="str">
        <f>H10&amp;"
per FTE"</f>
        <v>Temporary Help 202
per FTE</v>
      </c>
      <c r="J10" s="271" t="s">
        <v>341</v>
      </c>
      <c r="K10" s="272" t="str">
        <f>J10&amp;"
per FTE"</f>
        <v>Clients and Caregivers Reimb./Stipends 203
per FTE</v>
      </c>
      <c r="L10" s="271" t="s">
        <v>340</v>
      </c>
      <c r="M10" s="272" t="str">
        <f>L10&amp;"
per FTE"</f>
        <v>Subcontracted Direct Care 206
per FTE</v>
      </c>
      <c r="N10" s="271" t="s">
        <v>339</v>
      </c>
      <c r="O10" s="272" t="str">
        <f>N10&amp;"
per FTE"</f>
        <v>Staff Training 204
per FTE</v>
      </c>
      <c r="P10" s="271" t="s">
        <v>338</v>
      </c>
      <c r="Q10" s="272" t="str">
        <f>P10&amp;"
per FTE"</f>
        <v>Staff Mileage / Travel 205
per FTE</v>
      </c>
      <c r="R10" s="271" t="s">
        <v>337</v>
      </c>
      <c r="S10" s="272" t="str">
        <f>R10&amp;"
per FTE"</f>
        <v>Meals 207
per FTE</v>
      </c>
      <c r="T10" s="271" t="s">
        <v>336</v>
      </c>
      <c r="U10" s="272" t="str">
        <f>T10&amp;"
per FTE"</f>
        <v>Client Transportation 208
per FTE</v>
      </c>
      <c r="V10" s="271" t="s">
        <v>335</v>
      </c>
      <c r="W10" s="272" t="str">
        <f>V10&amp;"
per FTE"</f>
        <v>Vehicle Expenses 208
per FTE</v>
      </c>
      <c r="X10" s="271" t="s">
        <v>334</v>
      </c>
      <c r="Y10" s="272" t="str">
        <f>X10&amp;"
per FTE"</f>
        <v>Vehicle Depreciation 208
per FTE</v>
      </c>
      <c r="Z10" s="271" t="s">
        <v>333</v>
      </c>
      <c r="AA10" s="272" t="str">
        <f>Z10&amp;"
per FTE"</f>
        <v>Incidental Medical /Medicine/Pharmacy 209
per FTE</v>
      </c>
      <c r="AB10" s="271" t="s">
        <v>332</v>
      </c>
      <c r="AC10" s="272" t="str">
        <f>AB10&amp;"
per FTE"</f>
        <v>Client Personal Allowances 211
per FTE</v>
      </c>
      <c r="AD10" s="271" t="s">
        <v>331</v>
      </c>
      <c r="AE10" s="272" t="str">
        <f>AD10&amp;"
per FTE"</f>
        <v>Provision Material Goods/Svs./Benefits 212
per FTE</v>
      </c>
      <c r="AF10" s="271" t="s">
        <v>330</v>
      </c>
      <c r="AG10" s="272" t="str">
        <f>AF10&amp;"
per FTE"</f>
        <v>Direct Client Wages 214
per FTE</v>
      </c>
      <c r="AH10" s="271" t="s">
        <v>329</v>
      </c>
      <c r="AI10" s="272" t="str">
        <f>AH10&amp;"
per FTE"</f>
        <v>Other Commercial Prod. &amp; Svs. 214
per FTE</v>
      </c>
      <c r="AJ10" s="271" t="s">
        <v>328</v>
      </c>
      <c r="AK10" s="272" t="str">
        <f>AJ10&amp;"
per FTE"</f>
        <v>Program Supplies &amp; Materials 215
per FTE</v>
      </c>
      <c r="AL10" s="271" t="s">
        <v>327</v>
      </c>
      <c r="AM10" s="272" t="str">
        <f>AL10&amp;"
per FTE"</f>
        <v>Non Charitable Expenses
per FTE</v>
      </c>
      <c r="AN10" s="271" t="s">
        <v>326</v>
      </c>
      <c r="AO10" s="272" t="str">
        <f>AN10&amp;"
per FTE"</f>
        <v>Other Expense
per FTE</v>
      </c>
      <c r="AP10" s="271" t="s">
        <v>325</v>
      </c>
      <c r="AQ10" s="272" t="str">
        <f>AP10&amp;"
per FTE"</f>
        <v>Total Other Program Expense
per FTE</v>
      </c>
      <c r="AR10" s="280" t="s">
        <v>324</v>
      </c>
      <c r="AU10" s="272" t="s">
        <v>467</v>
      </c>
    </row>
    <row r="11" spans="1:47" x14ac:dyDescent="0.25">
      <c r="A11" s="268" t="s">
        <v>323</v>
      </c>
      <c r="B11" s="273" t="s">
        <v>322</v>
      </c>
      <c r="D11" s="268" t="s">
        <v>321</v>
      </c>
      <c r="E11" s="269"/>
      <c r="F11" s="268" t="s">
        <v>321</v>
      </c>
      <c r="G11" s="269"/>
      <c r="H11" s="268" t="s">
        <v>321</v>
      </c>
      <c r="I11" s="269"/>
      <c r="J11" s="268" t="s">
        <v>321</v>
      </c>
      <c r="K11" s="269"/>
      <c r="L11" s="268" t="s">
        <v>321</v>
      </c>
      <c r="M11" s="269"/>
      <c r="N11" s="268" t="s">
        <v>321</v>
      </c>
      <c r="O11" s="269"/>
      <c r="P11" s="268" t="s">
        <v>321</v>
      </c>
      <c r="Q11" s="269"/>
      <c r="R11" s="268" t="s">
        <v>321</v>
      </c>
      <c r="S11" s="269"/>
      <c r="T11" s="268" t="s">
        <v>321</v>
      </c>
      <c r="U11" s="269"/>
      <c r="V11" s="268" t="s">
        <v>321</v>
      </c>
      <c r="W11" s="269"/>
      <c r="X11" s="268" t="s">
        <v>321</v>
      </c>
      <c r="Y11" s="269"/>
      <c r="Z11" s="268" t="s">
        <v>321</v>
      </c>
      <c r="AA11" s="269"/>
      <c r="AB11" s="268" t="s">
        <v>321</v>
      </c>
      <c r="AC11" s="269"/>
      <c r="AD11" s="268" t="s">
        <v>321</v>
      </c>
      <c r="AE11" s="269"/>
      <c r="AF11" s="268" t="s">
        <v>321</v>
      </c>
      <c r="AG11" s="269"/>
      <c r="AH11" s="268" t="s">
        <v>321</v>
      </c>
      <c r="AI11" s="269"/>
      <c r="AJ11" s="268" t="s">
        <v>321</v>
      </c>
      <c r="AK11" s="269"/>
      <c r="AL11" s="268" t="s">
        <v>321</v>
      </c>
      <c r="AM11" s="269"/>
      <c r="AN11" s="268" t="s">
        <v>321</v>
      </c>
      <c r="AO11" s="269"/>
      <c r="AP11" s="268" t="s">
        <v>321</v>
      </c>
      <c r="AQ11" s="269"/>
      <c r="AR11" s="279" t="s">
        <v>321</v>
      </c>
      <c r="AU11" s="269"/>
    </row>
    <row r="12" spans="1:47" x14ac:dyDescent="0.25">
      <c r="A12" s="268" t="s">
        <v>320</v>
      </c>
      <c r="B12" s="273">
        <v>0.3</v>
      </c>
      <c r="D12" s="274"/>
      <c r="E12" s="173" t="str">
        <f t="shared" ref="E12:E43" si="0">IF(OR($B12=0,D12=0),"",D12/$B12)</f>
        <v/>
      </c>
      <c r="F12" s="275"/>
      <c r="G12" s="173" t="str">
        <f t="shared" ref="G12:G43" si="1">IF(OR($B12=0,F12=0),"",F12/$B12)</f>
        <v/>
      </c>
      <c r="H12" s="274"/>
      <c r="I12" s="173" t="str">
        <f t="shared" ref="I12:I43" si="2">IF(OR($B12=0,H12=0),"",H12/$B12)</f>
        <v/>
      </c>
      <c r="J12" s="274"/>
      <c r="K12" s="173" t="str">
        <f t="shared" ref="K12:K43" si="3">IF(OR($B12=0,J12=0),"",J12/$B12)</f>
        <v/>
      </c>
      <c r="L12" s="274"/>
      <c r="M12" s="173" t="str">
        <f t="shared" ref="M12:M43" si="4">IF(OR($B12=0,L12=0),"",L12/$B12)</f>
        <v/>
      </c>
      <c r="N12" s="274"/>
      <c r="O12" s="173" t="str">
        <f t="shared" ref="O12:O43" si="5">IF(OR($B12=0,N12=0),"",N12/$B12)</f>
        <v/>
      </c>
      <c r="P12" s="274">
        <v>3</v>
      </c>
      <c r="Q12" s="173">
        <f t="shared" ref="Q12:Q43" si="6">IF(OR($B12=0,P12=0),"",P12/$B12)</f>
        <v>10</v>
      </c>
      <c r="R12" s="274"/>
      <c r="S12" s="173" t="str">
        <f t="shared" ref="S12:S43" si="7">IF(OR($B12=0,R12=0),"",R12/$B12)</f>
        <v/>
      </c>
      <c r="T12" s="274"/>
      <c r="U12" s="173" t="str">
        <f t="shared" ref="U12:U43" si="8">IF(OR($B12=0,T12=0),"",T12/$B12)</f>
        <v/>
      </c>
      <c r="V12" s="274"/>
      <c r="W12" s="173" t="str">
        <f t="shared" ref="W12:W43" si="9">IF(OR($B12=0,V12=0),"",V12/$B12)</f>
        <v/>
      </c>
      <c r="X12" s="274"/>
      <c r="Y12" s="173" t="str">
        <f t="shared" ref="Y12:Y43" si="10">IF(OR($B12=0,X12=0),"",X12/$B12)</f>
        <v/>
      </c>
      <c r="Z12" s="274"/>
      <c r="AA12" s="173" t="str">
        <f t="shared" ref="AA12:AA43" si="11">IF(OR($B12=0,Z12=0),"",Z12/$B12)</f>
        <v/>
      </c>
      <c r="AB12" s="274"/>
      <c r="AC12" s="173" t="str">
        <f t="shared" ref="AC12:AC43" si="12">IF(OR($B12=0,AB12=0),"",AB12/$B12)</f>
        <v/>
      </c>
      <c r="AD12" s="274"/>
      <c r="AE12" s="173" t="str">
        <f t="shared" ref="AE12:AE43" si="13">IF(OR($B12=0,AD12=0),"",AD12/$B12)</f>
        <v/>
      </c>
      <c r="AF12" s="274"/>
      <c r="AG12" s="173" t="str">
        <f t="shared" ref="AG12:AG43" si="14">IF(OR($B12=0,AF12=0),"",AF12/$B12)</f>
        <v/>
      </c>
      <c r="AH12" s="274"/>
      <c r="AI12" s="173" t="str">
        <f t="shared" ref="AI12:AI43" si="15">IF(OR($B12=0,AH12=0),"",AH12/$B12)</f>
        <v/>
      </c>
      <c r="AJ12" s="274"/>
      <c r="AK12" s="173" t="str">
        <f t="shared" ref="AK12:AK43" si="16">IF(OR($B12=0,AJ12=0),"",AJ12/$B12)</f>
        <v/>
      </c>
      <c r="AL12" s="274"/>
      <c r="AM12" s="173" t="str">
        <f t="shared" ref="AM12:AM43" si="17">IF(OR($B12=0,AL12=0),"",AL12/$B12)</f>
        <v/>
      </c>
      <c r="AN12" s="274"/>
      <c r="AO12" s="173" t="str">
        <f t="shared" ref="AO12:AO43" si="18">IF(OR($B12=0,AN12=0),"",AN12/$B12)</f>
        <v/>
      </c>
      <c r="AP12" s="274">
        <v>3</v>
      </c>
      <c r="AQ12" s="173">
        <f t="shared" ref="AQ12:AQ43" si="19">IF(OR($B12=0,AP12=0),"",AP12/$B12)</f>
        <v>10</v>
      </c>
      <c r="AR12" s="281"/>
      <c r="AU12" s="173">
        <v>10</v>
      </c>
    </row>
    <row r="13" spans="1:47" x14ac:dyDescent="0.25">
      <c r="A13" s="276"/>
      <c r="B13">
        <v>2.181</v>
      </c>
      <c r="D13" s="277">
        <v>4254</v>
      </c>
      <c r="E13" s="173">
        <f t="shared" si="0"/>
        <v>1950.4814305364512</v>
      </c>
      <c r="F13" s="277">
        <v>2</v>
      </c>
      <c r="G13" s="173">
        <f t="shared" si="1"/>
        <v>0.9170105456212746</v>
      </c>
      <c r="H13" s="277"/>
      <c r="I13" s="173" t="str">
        <f t="shared" si="2"/>
        <v/>
      </c>
      <c r="J13" s="277"/>
      <c r="K13" s="173" t="str">
        <f t="shared" si="3"/>
        <v/>
      </c>
      <c r="L13" s="277"/>
      <c r="M13" s="173" t="str">
        <f t="shared" si="4"/>
        <v/>
      </c>
      <c r="N13" s="277">
        <v>341</v>
      </c>
      <c r="O13" s="173">
        <f t="shared" si="5"/>
        <v>156.35029802842732</v>
      </c>
      <c r="P13" s="277">
        <v>3194</v>
      </c>
      <c r="Q13" s="173">
        <f t="shared" si="6"/>
        <v>1464.4658413571756</v>
      </c>
      <c r="R13" s="277">
        <v>8</v>
      </c>
      <c r="S13" s="173">
        <f t="shared" si="7"/>
        <v>3.6680421824850984</v>
      </c>
      <c r="T13" s="277"/>
      <c r="U13" s="173" t="str">
        <f t="shared" si="8"/>
        <v/>
      </c>
      <c r="V13" s="277"/>
      <c r="W13" s="173" t="str">
        <f t="shared" si="9"/>
        <v/>
      </c>
      <c r="X13" s="277"/>
      <c r="Y13" s="173" t="str">
        <f t="shared" si="10"/>
        <v/>
      </c>
      <c r="Z13" s="277"/>
      <c r="AA13" s="173" t="str">
        <f t="shared" si="11"/>
        <v/>
      </c>
      <c r="AB13" s="277"/>
      <c r="AC13" s="173" t="str">
        <f t="shared" si="12"/>
        <v/>
      </c>
      <c r="AD13" s="277"/>
      <c r="AE13" s="173" t="str">
        <f t="shared" si="13"/>
        <v/>
      </c>
      <c r="AF13" s="277"/>
      <c r="AG13" s="173" t="str">
        <f t="shared" si="14"/>
        <v/>
      </c>
      <c r="AH13" s="277"/>
      <c r="AI13" s="173" t="str">
        <f t="shared" si="15"/>
        <v/>
      </c>
      <c r="AJ13" s="277">
        <v>205</v>
      </c>
      <c r="AK13" s="173">
        <f t="shared" si="16"/>
        <v>93.993580926180655</v>
      </c>
      <c r="AL13" s="277"/>
      <c r="AM13" s="173" t="str">
        <f t="shared" si="17"/>
        <v/>
      </c>
      <c r="AN13" s="277">
        <v>3541</v>
      </c>
      <c r="AO13" s="173">
        <f t="shared" si="18"/>
        <v>1623.5671710224667</v>
      </c>
      <c r="AP13" s="277">
        <v>7291</v>
      </c>
      <c r="AQ13" s="173">
        <f t="shared" si="19"/>
        <v>3342.9619440623565</v>
      </c>
      <c r="AR13" s="282">
        <v>6036</v>
      </c>
      <c r="AU13" s="173">
        <v>3342.9619440623565</v>
      </c>
    </row>
    <row r="14" spans="1:47" x14ac:dyDescent="0.25">
      <c r="A14" s="276"/>
      <c r="B14">
        <v>0.81100000000000005</v>
      </c>
      <c r="D14" s="277">
        <v>1592</v>
      </c>
      <c r="E14" s="173">
        <f t="shared" si="0"/>
        <v>1963.0086313193588</v>
      </c>
      <c r="F14" s="277">
        <v>1</v>
      </c>
      <c r="G14" s="173">
        <f t="shared" si="1"/>
        <v>1.2330456226880393</v>
      </c>
      <c r="H14" s="277"/>
      <c r="I14" s="173" t="str">
        <f t="shared" si="2"/>
        <v/>
      </c>
      <c r="J14" s="277"/>
      <c r="K14" s="173" t="str">
        <f t="shared" si="3"/>
        <v/>
      </c>
      <c r="L14" s="277"/>
      <c r="M14" s="173" t="str">
        <f t="shared" si="4"/>
        <v/>
      </c>
      <c r="N14" s="277">
        <v>127</v>
      </c>
      <c r="O14" s="173">
        <f t="shared" si="5"/>
        <v>156.59679408138101</v>
      </c>
      <c r="P14" s="277">
        <v>1196</v>
      </c>
      <c r="Q14" s="173">
        <f t="shared" si="6"/>
        <v>1474.7225647348951</v>
      </c>
      <c r="R14" s="277">
        <v>3</v>
      </c>
      <c r="S14" s="173">
        <f t="shared" si="7"/>
        <v>3.6991368680641181</v>
      </c>
      <c r="T14" s="277"/>
      <c r="U14" s="173" t="str">
        <f t="shared" si="8"/>
        <v/>
      </c>
      <c r="V14" s="277"/>
      <c r="W14" s="173" t="str">
        <f t="shared" si="9"/>
        <v/>
      </c>
      <c r="X14" s="277"/>
      <c r="Y14" s="173" t="str">
        <f t="shared" si="10"/>
        <v/>
      </c>
      <c r="Z14" s="277"/>
      <c r="AA14" s="173" t="str">
        <f t="shared" si="11"/>
        <v/>
      </c>
      <c r="AB14" s="277"/>
      <c r="AC14" s="173" t="str">
        <f t="shared" si="12"/>
        <v/>
      </c>
      <c r="AD14" s="277"/>
      <c r="AE14" s="173" t="str">
        <f t="shared" si="13"/>
        <v/>
      </c>
      <c r="AF14" s="277"/>
      <c r="AG14" s="173" t="str">
        <f t="shared" si="14"/>
        <v/>
      </c>
      <c r="AH14" s="277"/>
      <c r="AI14" s="173" t="str">
        <f t="shared" si="15"/>
        <v/>
      </c>
      <c r="AJ14" s="277">
        <v>78</v>
      </c>
      <c r="AK14" s="173">
        <f t="shared" si="16"/>
        <v>96.17755856966707</v>
      </c>
      <c r="AL14" s="277"/>
      <c r="AM14" s="173" t="str">
        <f t="shared" si="17"/>
        <v/>
      </c>
      <c r="AN14" s="277">
        <v>2480</v>
      </c>
      <c r="AO14" s="173">
        <f t="shared" si="18"/>
        <v>3057.9531442663379</v>
      </c>
      <c r="AP14" s="277">
        <v>3885</v>
      </c>
      <c r="AQ14" s="173">
        <f t="shared" si="19"/>
        <v>4790.3822441430329</v>
      </c>
      <c r="AR14" s="282">
        <v>1105</v>
      </c>
      <c r="AU14" s="173">
        <v>4790.3822441430329</v>
      </c>
    </row>
    <row r="15" spans="1:47" x14ac:dyDescent="0.25">
      <c r="A15" s="268" t="s">
        <v>319</v>
      </c>
      <c r="B15" s="273">
        <v>24.6</v>
      </c>
      <c r="D15" s="274">
        <v>68884</v>
      </c>
      <c r="E15" s="173">
        <f t="shared" si="0"/>
        <v>2800.1626016260161</v>
      </c>
      <c r="F15" s="274">
        <v>292</v>
      </c>
      <c r="G15" s="173">
        <f t="shared" si="1"/>
        <v>11.869918699186991</v>
      </c>
      <c r="H15" s="274"/>
      <c r="I15" s="173" t="str">
        <f t="shared" si="2"/>
        <v/>
      </c>
      <c r="J15" s="274"/>
      <c r="K15" s="173" t="str">
        <f t="shared" si="3"/>
        <v/>
      </c>
      <c r="L15" s="274"/>
      <c r="M15" s="173" t="str">
        <f t="shared" si="4"/>
        <v/>
      </c>
      <c r="N15" s="274">
        <v>8268</v>
      </c>
      <c r="O15" s="173">
        <f t="shared" si="5"/>
        <v>336.09756097560972</v>
      </c>
      <c r="P15" s="274">
        <v>45528</v>
      </c>
      <c r="Q15" s="173">
        <f t="shared" si="6"/>
        <v>1850.731707317073</v>
      </c>
      <c r="R15" s="274">
        <v>624</v>
      </c>
      <c r="S15" s="173">
        <f t="shared" si="7"/>
        <v>25.365853658536583</v>
      </c>
      <c r="T15" s="274">
        <v>56996</v>
      </c>
      <c r="U15" s="173">
        <f t="shared" si="8"/>
        <v>2316.9105691056911</v>
      </c>
      <c r="V15" s="274">
        <v>60</v>
      </c>
      <c r="W15" s="173">
        <f t="shared" si="9"/>
        <v>2.4390243902439024</v>
      </c>
      <c r="X15" s="274"/>
      <c r="Y15" s="173" t="str">
        <f t="shared" si="10"/>
        <v/>
      </c>
      <c r="Z15" s="274">
        <v>148</v>
      </c>
      <c r="AA15" s="173">
        <f t="shared" si="11"/>
        <v>6.0162601626016254</v>
      </c>
      <c r="AB15" s="274">
        <v>420</v>
      </c>
      <c r="AC15" s="173">
        <f t="shared" si="12"/>
        <v>17.073170731707314</v>
      </c>
      <c r="AD15" s="274"/>
      <c r="AE15" s="173" t="str">
        <f t="shared" si="13"/>
        <v/>
      </c>
      <c r="AF15" s="274"/>
      <c r="AG15" s="173" t="str">
        <f t="shared" si="14"/>
        <v/>
      </c>
      <c r="AH15" s="274"/>
      <c r="AI15" s="173" t="str">
        <f t="shared" si="15"/>
        <v/>
      </c>
      <c r="AJ15" s="274">
        <v>7216</v>
      </c>
      <c r="AK15" s="173">
        <f t="shared" si="16"/>
        <v>293.33333333333331</v>
      </c>
      <c r="AL15" s="274"/>
      <c r="AM15" s="173" t="str">
        <f t="shared" si="17"/>
        <v/>
      </c>
      <c r="AN15" s="274"/>
      <c r="AO15" s="173" t="str">
        <f t="shared" si="18"/>
        <v/>
      </c>
      <c r="AP15" s="274">
        <v>119552</v>
      </c>
      <c r="AQ15" s="173">
        <f t="shared" si="19"/>
        <v>4859.8373983739839</v>
      </c>
      <c r="AR15" s="281">
        <v>81148</v>
      </c>
      <c r="AU15" s="173">
        <v>4859.8373983739839</v>
      </c>
    </row>
    <row r="16" spans="1:47" x14ac:dyDescent="0.25">
      <c r="A16" s="268" t="s">
        <v>318</v>
      </c>
      <c r="B16" s="273">
        <v>2.38</v>
      </c>
      <c r="D16" s="274">
        <v>24102</v>
      </c>
      <c r="E16" s="173">
        <f t="shared" si="0"/>
        <v>10126.890756302522</v>
      </c>
      <c r="F16" s="274"/>
      <c r="G16" s="173" t="str">
        <f t="shared" si="1"/>
        <v/>
      </c>
      <c r="H16" s="274"/>
      <c r="I16" s="173" t="str">
        <f t="shared" si="2"/>
        <v/>
      </c>
      <c r="J16" s="274"/>
      <c r="K16" s="173" t="str">
        <f t="shared" si="3"/>
        <v/>
      </c>
      <c r="L16" s="274"/>
      <c r="M16" s="173" t="str">
        <f t="shared" si="4"/>
        <v/>
      </c>
      <c r="N16" s="274">
        <v>1644</v>
      </c>
      <c r="O16" s="173">
        <f t="shared" si="5"/>
        <v>690.75630252100848</v>
      </c>
      <c r="P16" s="274">
        <v>4216</v>
      </c>
      <c r="Q16" s="173">
        <f t="shared" si="6"/>
        <v>1771.4285714285716</v>
      </c>
      <c r="R16" s="274"/>
      <c r="S16" s="173" t="str">
        <f t="shared" si="7"/>
        <v/>
      </c>
      <c r="T16" s="274"/>
      <c r="U16" s="173" t="str">
        <f t="shared" si="8"/>
        <v/>
      </c>
      <c r="V16" s="274"/>
      <c r="W16" s="173" t="str">
        <f t="shared" si="9"/>
        <v/>
      </c>
      <c r="X16" s="274"/>
      <c r="Y16" s="173" t="str">
        <f t="shared" si="10"/>
        <v/>
      </c>
      <c r="Z16" s="274"/>
      <c r="AA16" s="173" t="str">
        <f t="shared" si="11"/>
        <v/>
      </c>
      <c r="AB16" s="274"/>
      <c r="AC16" s="173" t="str">
        <f t="shared" si="12"/>
        <v/>
      </c>
      <c r="AD16" s="274"/>
      <c r="AE16" s="173" t="str">
        <f t="shared" si="13"/>
        <v/>
      </c>
      <c r="AF16" s="274"/>
      <c r="AG16" s="173" t="str">
        <f t="shared" si="14"/>
        <v/>
      </c>
      <c r="AH16" s="274"/>
      <c r="AI16" s="173" t="str">
        <f t="shared" si="15"/>
        <v/>
      </c>
      <c r="AJ16" s="274">
        <v>6620</v>
      </c>
      <c r="AK16" s="173">
        <f t="shared" si="16"/>
        <v>2781.5126050420167</v>
      </c>
      <c r="AL16" s="274"/>
      <c r="AM16" s="173" t="str">
        <f t="shared" si="17"/>
        <v/>
      </c>
      <c r="AN16" s="274"/>
      <c r="AO16" s="173" t="str">
        <f t="shared" si="18"/>
        <v/>
      </c>
      <c r="AP16" s="274">
        <v>12480</v>
      </c>
      <c r="AQ16" s="173">
        <f t="shared" si="19"/>
        <v>5243.6974789915967</v>
      </c>
      <c r="AR16" s="281">
        <v>3906</v>
      </c>
      <c r="AU16" s="173">
        <v>5243.6974789915967</v>
      </c>
    </row>
    <row r="17" spans="1:47" x14ac:dyDescent="0.25">
      <c r="A17" s="276"/>
      <c r="B17">
        <v>3.25</v>
      </c>
      <c r="D17" s="277">
        <v>192275</v>
      </c>
      <c r="E17" s="173">
        <f t="shared" si="0"/>
        <v>59161.538461538461</v>
      </c>
      <c r="F17" s="277"/>
      <c r="G17" s="173" t="str">
        <f t="shared" si="1"/>
        <v/>
      </c>
      <c r="H17" s="277"/>
      <c r="I17" s="173" t="str">
        <f t="shared" si="2"/>
        <v/>
      </c>
      <c r="J17" s="277"/>
      <c r="K17" s="173" t="str">
        <f t="shared" si="3"/>
        <v/>
      </c>
      <c r="L17" s="277"/>
      <c r="M17" s="173" t="str">
        <f t="shared" si="4"/>
        <v/>
      </c>
      <c r="N17" s="277">
        <v>211</v>
      </c>
      <c r="O17" s="173">
        <f t="shared" si="5"/>
        <v>64.92307692307692</v>
      </c>
      <c r="P17" s="277">
        <v>3012</v>
      </c>
      <c r="Q17" s="173">
        <f t="shared" si="6"/>
        <v>926.76923076923072</v>
      </c>
      <c r="R17" s="277"/>
      <c r="S17" s="173" t="str">
        <f t="shared" si="7"/>
        <v/>
      </c>
      <c r="T17" s="277">
        <v>9</v>
      </c>
      <c r="U17" s="173">
        <f t="shared" si="8"/>
        <v>2.7692307692307692</v>
      </c>
      <c r="V17" s="277"/>
      <c r="W17" s="173" t="str">
        <f t="shared" si="9"/>
        <v/>
      </c>
      <c r="X17" s="277"/>
      <c r="Y17" s="173" t="str">
        <f t="shared" si="10"/>
        <v/>
      </c>
      <c r="Z17" s="277"/>
      <c r="AA17" s="173" t="str">
        <f t="shared" si="11"/>
        <v/>
      </c>
      <c r="AB17" s="277"/>
      <c r="AC17" s="173" t="str">
        <f t="shared" si="12"/>
        <v/>
      </c>
      <c r="AD17" s="277"/>
      <c r="AE17" s="173" t="str">
        <f t="shared" si="13"/>
        <v/>
      </c>
      <c r="AF17" s="277"/>
      <c r="AG17" s="173" t="str">
        <f t="shared" si="14"/>
        <v/>
      </c>
      <c r="AH17" s="277"/>
      <c r="AI17" s="173" t="str">
        <f t="shared" si="15"/>
        <v/>
      </c>
      <c r="AJ17" s="277">
        <v>42360</v>
      </c>
      <c r="AK17" s="173">
        <f t="shared" si="16"/>
        <v>13033.846153846154</v>
      </c>
      <c r="AL17" s="277"/>
      <c r="AM17" s="173" t="str">
        <f t="shared" si="17"/>
        <v/>
      </c>
      <c r="AN17" s="277"/>
      <c r="AO17" s="173" t="str">
        <f t="shared" si="18"/>
        <v/>
      </c>
      <c r="AP17" s="277">
        <v>45592</v>
      </c>
      <c r="AQ17" s="173">
        <f t="shared" si="19"/>
        <v>14028.307692307691</v>
      </c>
      <c r="AR17" s="282">
        <v>21940</v>
      </c>
      <c r="AU17" s="173">
        <v>14028.307692307691</v>
      </c>
    </row>
    <row r="18" spans="1:47" x14ac:dyDescent="0.25">
      <c r="A18" s="268" t="s">
        <v>317</v>
      </c>
      <c r="B18" s="273">
        <v>17.897596153846141</v>
      </c>
      <c r="D18" s="274">
        <v>56064</v>
      </c>
      <c r="E18" s="173">
        <f t="shared" si="0"/>
        <v>3132.48771053268</v>
      </c>
      <c r="F18" s="274"/>
      <c r="G18" s="173" t="str">
        <f t="shared" si="1"/>
        <v/>
      </c>
      <c r="H18" s="274"/>
      <c r="I18" s="173" t="str">
        <f t="shared" si="2"/>
        <v/>
      </c>
      <c r="J18" s="274"/>
      <c r="K18" s="173" t="str">
        <f t="shared" si="3"/>
        <v/>
      </c>
      <c r="L18" s="274"/>
      <c r="M18" s="173" t="str">
        <f t="shared" si="4"/>
        <v/>
      </c>
      <c r="N18" s="274">
        <v>564</v>
      </c>
      <c r="O18" s="173">
        <f t="shared" si="5"/>
        <v>31.512611814005986</v>
      </c>
      <c r="P18" s="274">
        <v>52176</v>
      </c>
      <c r="Q18" s="173">
        <f t="shared" si="6"/>
        <v>2915.2518333467665</v>
      </c>
      <c r="R18" s="274"/>
      <c r="S18" s="173" t="str">
        <f t="shared" si="7"/>
        <v/>
      </c>
      <c r="T18" s="274"/>
      <c r="U18" s="173" t="str">
        <f t="shared" si="8"/>
        <v/>
      </c>
      <c r="V18" s="274"/>
      <c r="W18" s="173" t="str">
        <f t="shared" si="9"/>
        <v/>
      </c>
      <c r="X18" s="274"/>
      <c r="Y18" s="173" t="str">
        <f t="shared" si="10"/>
        <v/>
      </c>
      <c r="Z18" s="274"/>
      <c r="AA18" s="173" t="str">
        <f t="shared" si="11"/>
        <v/>
      </c>
      <c r="AB18" s="274"/>
      <c r="AC18" s="173" t="str">
        <f t="shared" si="12"/>
        <v/>
      </c>
      <c r="AD18" s="274"/>
      <c r="AE18" s="173" t="str">
        <f t="shared" si="13"/>
        <v/>
      </c>
      <c r="AF18" s="274"/>
      <c r="AG18" s="173" t="str">
        <f t="shared" si="14"/>
        <v/>
      </c>
      <c r="AH18" s="274"/>
      <c r="AI18" s="173" t="str">
        <f t="shared" si="15"/>
        <v/>
      </c>
      <c r="AJ18" s="274">
        <v>44973</v>
      </c>
      <c r="AK18" s="173">
        <f t="shared" si="16"/>
        <v>2512.7955516157645</v>
      </c>
      <c r="AL18" s="274"/>
      <c r="AM18" s="173" t="str">
        <f t="shared" si="17"/>
        <v/>
      </c>
      <c r="AN18" s="274">
        <v>723</v>
      </c>
      <c r="AO18" s="173">
        <f t="shared" si="18"/>
        <v>40.396486421145973</v>
      </c>
      <c r="AP18" s="274">
        <v>98436</v>
      </c>
      <c r="AQ18" s="173">
        <f t="shared" si="19"/>
        <v>5499.9564831976832</v>
      </c>
      <c r="AR18" s="281">
        <v>28392</v>
      </c>
      <c r="AU18" s="173">
        <v>5499.9564831976832</v>
      </c>
    </row>
    <row r="19" spans="1:47" x14ac:dyDescent="0.25">
      <c r="A19" s="268" t="s">
        <v>315</v>
      </c>
      <c r="B19" s="273">
        <v>3.5999999999999997E-2</v>
      </c>
      <c r="D19" s="274"/>
      <c r="E19" s="173" t="str">
        <f t="shared" si="0"/>
        <v/>
      </c>
      <c r="F19" s="274"/>
      <c r="G19" s="173" t="str">
        <f t="shared" si="1"/>
        <v/>
      </c>
      <c r="H19" s="274"/>
      <c r="I19" s="173" t="str">
        <f t="shared" si="2"/>
        <v/>
      </c>
      <c r="J19" s="274"/>
      <c r="K19" s="173" t="str">
        <f t="shared" si="3"/>
        <v/>
      </c>
      <c r="L19" s="274"/>
      <c r="M19" s="173" t="str">
        <f t="shared" si="4"/>
        <v/>
      </c>
      <c r="N19" s="274"/>
      <c r="O19" s="173" t="str">
        <f t="shared" si="5"/>
        <v/>
      </c>
      <c r="P19" s="274">
        <v>34</v>
      </c>
      <c r="Q19" s="173">
        <f t="shared" si="6"/>
        <v>944.44444444444457</v>
      </c>
      <c r="R19" s="274"/>
      <c r="S19" s="173" t="str">
        <f t="shared" si="7"/>
        <v/>
      </c>
      <c r="T19" s="274"/>
      <c r="U19" s="173" t="str">
        <f t="shared" si="8"/>
        <v/>
      </c>
      <c r="V19" s="274"/>
      <c r="W19" s="173" t="str">
        <f t="shared" si="9"/>
        <v/>
      </c>
      <c r="X19" s="274"/>
      <c r="Y19" s="173" t="str">
        <f t="shared" si="10"/>
        <v/>
      </c>
      <c r="Z19" s="274"/>
      <c r="AA19" s="173" t="str">
        <f t="shared" si="11"/>
        <v/>
      </c>
      <c r="AB19" s="274"/>
      <c r="AC19" s="173" t="str">
        <f t="shared" si="12"/>
        <v/>
      </c>
      <c r="AD19" s="274"/>
      <c r="AE19" s="173" t="str">
        <f t="shared" si="13"/>
        <v/>
      </c>
      <c r="AF19" s="274"/>
      <c r="AG19" s="173" t="str">
        <f t="shared" si="14"/>
        <v/>
      </c>
      <c r="AH19" s="274"/>
      <c r="AI19" s="173" t="str">
        <f t="shared" si="15"/>
        <v/>
      </c>
      <c r="AJ19" s="274"/>
      <c r="AK19" s="173" t="str">
        <f t="shared" si="16"/>
        <v/>
      </c>
      <c r="AL19" s="274"/>
      <c r="AM19" s="173" t="str">
        <f t="shared" si="17"/>
        <v/>
      </c>
      <c r="AN19" s="274"/>
      <c r="AO19" s="173" t="str">
        <f t="shared" si="18"/>
        <v/>
      </c>
      <c r="AP19" s="274">
        <v>34</v>
      </c>
      <c r="AQ19" s="173">
        <f t="shared" si="19"/>
        <v>944.44444444444457</v>
      </c>
      <c r="AR19" s="281">
        <v>4</v>
      </c>
      <c r="AU19" s="173">
        <v>944.44444444444457</v>
      </c>
    </row>
    <row r="20" spans="1:47" x14ac:dyDescent="0.25">
      <c r="A20" s="276"/>
      <c r="B20">
        <v>1.694</v>
      </c>
      <c r="D20" s="277"/>
      <c r="E20" s="173" t="str">
        <f t="shared" si="0"/>
        <v/>
      </c>
      <c r="F20" s="277"/>
      <c r="G20" s="173" t="str">
        <f t="shared" si="1"/>
        <v/>
      </c>
      <c r="H20" s="277"/>
      <c r="I20" s="173" t="str">
        <f t="shared" si="2"/>
        <v/>
      </c>
      <c r="J20" s="277"/>
      <c r="K20" s="173" t="str">
        <f t="shared" si="3"/>
        <v/>
      </c>
      <c r="L20" s="277"/>
      <c r="M20" s="173" t="str">
        <f t="shared" si="4"/>
        <v/>
      </c>
      <c r="N20" s="277"/>
      <c r="O20" s="173" t="str">
        <f t="shared" si="5"/>
        <v/>
      </c>
      <c r="P20" s="277">
        <v>1581</v>
      </c>
      <c r="Q20" s="173">
        <f t="shared" si="6"/>
        <v>933.29397874852418</v>
      </c>
      <c r="R20" s="277"/>
      <c r="S20" s="173" t="str">
        <f t="shared" si="7"/>
        <v/>
      </c>
      <c r="T20" s="277"/>
      <c r="U20" s="173" t="str">
        <f t="shared" si="8"/>
        <v/>
      </c>
      <c r="V20" s="277"/>
      <c r="W20" s="173" t="str">
        <f t="shared" si="9"/>
        <v/>
      </c>
      <c r="X20" s="277"/>
      <c r="Y20" s="173" t="str">
        <f t="shared" si="10"/>
        <v/>
      </c>
      <c r="Z20" s="277"/>
      <c r="AA20" s="173" t="str">
        <f t="shared" si="11"/>
        <v/>
      </c>
      <c r="AB20" s="277"/>
      <c r="AC20" s="173" t="str">
        <f t="shared" si="12"/>
        <v/>
      </c>
      <c r="AD20" s="277"/>
      <c r="AE20" s="173" t="str">
        <f t="shared" si="13"/>
        <v/>
      </c>
      <c r="AF20" s="277"/>
      <c r="AG20" s="173" t="str">
        <f t="shared" si="14"/>
        <v/>
      </c>
      <c r="AH20" s="277"/>
      <c r="AI20" s="173" t="str">
        <f t="shared" si="15"/>
        <v/>
      </c>
      <c r="AJ20" s="277"/>
      <c r="AK20" s="173" t="str">
        <f t="shared" si="16"/>
        <v/>
      </c>
      <c r="AL20" s="277"/>
      <c r="AM20" s="173" t="str">
        <f t="shared" si="17"/>
        <v/>
      </c>
      <c r="AN20" s="277"/>
      <c r="AO20" s="173" t="str">
        <f t="shared" si="18"/>
        <v/>
      </c>
      <c r="AP20" s="277">
        <v>1581</v>
      </c>
      <c r="AQ20" s="173">
        <f t="shared" si="19"/>
        <v>933.29397874852418</v>
      </c>
      <c r="AR20" s="282">
        <v>207</v>
      </c>
      <c r="AU20" s="173">
        <v>933.29397874852418</v>
      </c>
    </row>
    <row r="21" spans="1:47" x14ac:dyDescent="0.25">
      <c r="A21" s="268" t="s">
        <v>386</v>
      </c>
      <c r="B21" s="273">
        <v>16.756</v>
      </c>
      <c r="D21" s="274">
        <v>140710</v>
      </c>
      <c r="E21" s="173">
        <f t="shared" si="0"/>
        <v>8397.588923370733</v>
      </c>
      <c r="F21" s="274"/>
      <c r="G21" s="173" t="str">
        <f t="shared" si="1"/>
        <v/>
      </c>
      <c r="H21" s="274"/>
      <c r="I21" s="173" t="str">
        <f t="shared" si="2"/>
        <v/>
      </c>
      <c r="J21" s="274"/>
      <c r="K21" s="173" t="str">
        <f t="shared" si="3"/>
        <v/>
      </c>
      <c r="L21" s="274"/>
      <c r="M21" s="173" t="str">
        <f t="shared" si="4"/>
        <v/>
      </c>
      <c r="N21" s="274">
        <v>7142</v>
      </c>
      <c r="O21" s="173">
        <f t="shared" si="5"/>
        <v>426.23537837192646</v>
      </c>
      <c r="P21" s="274">
        <v>10524</v>
      </c>
      <c r="Q21" s="173">
        <f t="shared" si="6"/>
        <v>628.07352590116977</v>
      </c>
      <c r="R21" s="274">
        <v>1014</v>
      </c>
      <c r="S21" s="173">
        <f t="shared" si="7"/>
        <v>60.515636190021482</v>
      </c>
      <c r="T21" s="274"/>
      <c r="U21" s="173" t="str">
        <f t="shared" si="8"/>
        <v/>
      </c>
      <c r="V21" s="274">
        <v>30832</v>
      </c>
      <c r="W21" s="173">
        <f t="shared" si="9"/>
        <v>1840.0572929100024</v>
      </c>
      <c r="X21" s="274"/>
      <c r="Y21" s="173" t="str">
        <f t="shared" si="10"/>
        <v/>
      </c>
      <c r="Z21" s="274">
        <v>142</v>
      </c>
      <c r="AA21" s="173">
        <f t="shared" si="11"/>
        <v>8.4745762711864412</v>
      </c>
      <c r="AB21" s="274"/>
      <c r="AC21" s="173" t="str">
        <f t="shared" si="12"/>
        <v/>
      </c>
      <c r="AD21" s="274">
        <v>2400</v>
      </c>
      <c r="AE21" s="173">
        <f t="shared" si="13"/>
        <v>143.23227500596801</v>
      </c>
      <c r="AF21" s="274">
        <v>546954</v>
      </c>
      <c r="AG21" s="173">
        <f t="shared" si="14"/>
        <v>32642.277393172593</v>
      </c>
      <c r="AH21" s="274"/>
      <c r="AI21" s="173" t="str">
        <f t="shared" si="15"/>
        <v/>
      </c>
      <c r="AJ21" s="274">
        <v>27890</v>
      </c>
      <c r="AK21" s="173">
        <f t="shared" si="16"/>
        <v>1664.4783957985198</v>
      </c>
      <c r="AL21" s="274"/>
      <c r="AM21" s="173" t="str">
        <f t="shared" si="17"/>
        <v/>
      </c>
      <c r="AN21" s="274"/>
      <c r="AO21" s="173" t="str">
        <f t="shared" si="18"/>
        <v/>
      </c>
      <c r="AP21" s="274">
        <v>626898</v>
      </c>
      <c r="AQ21" s="173">
        <f t="shared" si="19"/>
        <v>37413.344473621386</v>
      </c>
      <c r="AR21" s="281">
        <v>105548</v>
      </c>
      <c r="AU21" s="173">
        <v>37413.344473621386</v>
      </c>
    </row>
    <row r="22" spans="1:47" x14ac:dyDescent="0.25">
      <c r="A22" s="268" t="s">
        <v>314</v>
      </c>
      <c r="B22" s="273">
        <v>0.160913461538462</v>
      </c>
      <c r="D22" s="274">
        <v>5257.2650000000003</v>
      </c>
      <c r="E22" s="173">
        <f t="shared" si="0"/>
        <v>32671.380938153477</v>
      </c>
      <c r="F22" s="274"/>
      <c r="G22" s="173" t="str">
        <f t="shared" si="1"/>
        <v/>
      </c>
      <c r="H22" s="274"/>
      <c r="I22" s="173" t="str">
        <f t="shared" si="2"/>
        <v/>
      </c>
      <c r="J22" s="274"/>
      <c r="K22" s="173" t="str">
        <f t="shared" si="3"/>
        <v/>
      </c>
      <c r="L22" s="274"/>
      <c r="M22" s="173" t="str">
        <f t="shared" si="4"/>
        <v/>
      </c>
      <c r="N22" s="274"/>
      <c r="O22" s="173" t="str">
        <f t="shared" si="5"/>
        <v/>
      </c>
      <c r="P22" s="274">
        <v>502.5</v>
      </c>
      <c r="Q22" s="173">
        <f t="shared" si="6"/>
        <v>3122.7965342097309</v>
      </c>
      <c r="R22" s="274"/>
      <c r="S22" s="173" t="str">
        <f t="shared" si="7"/>
        <v/>
      </c>
      <c r="T22" s="274"/>
      <c r="U22" s="173" t="str">
        <f t="shared" si="8"/>
        <v/>
      </c>
      <c r="V22" s="274">
        <v>2263</v>
      </c>
      <c r="W22" s="173">
        <f t="shared" si="9"/>
        <v>14063.459814759446</v>
      </c>
      <c r="X22" s="274"/>
      <c r="Y22" s="173" t="str">
        <f t="shared" si="10"/>
        <v/>
      </c>
      <c r="Z22" s="274"/>
      <c r="AA22" s="173" t="str">
        <f t="shared" si="11"/>
        <v/>
      </c>
      <c r="AB22" s="274"/>
      <c r="AC22" s="173" t="str">
        <f t="shared" si="12"/>
        <v/>
      </c>
      <c r="AD22" s="274"/>
      <c r="AE22" s="173" t="str">
        <f t="shared" si="13"/>
        <v/>
      </c>
      <c r="AF22" s="274"/>
      <c r="AG22" s="173" t="str">
        <f t="shared" si="14"/>
        <v/>
      </c>
      <c r="AH22" s="274"/>
      <c r="AI22" s="173" t="str">
        <f t="shared" si="15"/>
        <v/>
      </c>
      <c r="AJ22" s="274">
        <v>271.56599999999997</v>
      </c>
      <c r="AK22" s="173">
        <f t="shared" si="16"/>
        <v>1687.6524648939298</v>
      </c>
      <c r="AL22" s="274"/>
      <c r="AM22" s="173" t="str">
        <f t="shared" si="17"/>
        <v/>
      </c>
      <c r="AN22" s="274"/>
      <c r="AO22" s="173" t="str">
        <f t="shared" si="18"/>
        <v/>
      </c>
      <c r="AP22" s="274">
        <v>3037.0659999999998</v>
      </c>
      <c r="AQ22" s="173">
        <f t="shared" si="19"/>
        <v>18873.908813863105</v>
      </c>
      <c r="AR22" s="281">
        <v>6000</v>
      </c>
      <c r="AU22" s="173">
        <v>18873.908813863105</v>
      </c>
    </row>
    <row r="23" spans="1:47" x14ac:dyDescent="0.25">
      <c r="A23" s="276"/>
      <c r="B23">
        <v>0.447019230769231</v>
      </c>
      <c r="D23" s="277">
        <v>12156.955</v>
      </c>
      <c r="E23" s="173">
        <f t="shared" si="0"/>
        <v>27195.59733275972</v>
      </c>
      <c r="F23" s="277"/>
      <c r="G23" s="173" t="str">
        <f t="shared" si="1"/>
        <v/>
      </c>
      <c r="H23" s="277"/>
      <c r="I23" s="173" t="str">
        <f t="shared" si="2"/>
        <v/>
      </c>
      <c r="J23" s="277"/>
      <c r="K23" s="173" t="str">
        <f t="shared" si="3"/>
        <v/>
      </c>
      <c r="L23" s="277"/>
      <c r="M23" s="173" t="str">
        <f t="shared" si="4"/>
        <v/>
      </c>
      <c r="N23" s="277"/>
      <c r="O23" s="173" t="str">
        <f t="shared" si="5"/>
        <v/>
      </c>
      <c r="P23" s="277">
        <v>1172.5</v>
      </c>
      <c r="Q23" s="173">
        <f t="shared" si="6"/>
        <v>2622.9296622929651</v>
      </c>
      <c r="R23" s="277"/>
      <c r="S23" s="173" t="str">
        <f t="shared" si="7"/>
        <v/>
      </c>
      <c r="T23" s="277"/>
      <c r="U23" s="173" t="str">
        <f t="shared" si="8"/>
        <v/>
      </c>
      <c r="V23" s="277">
        <v>5279</v>
      </c>
      <c r="W23" s="173">
        <f t="shared" si="9"/>
        <v>11809.335340933529</v>
      </c>
      <c r="X23" s="277"/>
      <c r="Y23" s="173" t="str">
        <f t="shared" si="10"/>
        <v/>
      </c>
      <c r="Z23" s="277"/>
      <c r="AA23" s="173" t="str">
        <f t="shared" si="11"/>
        <v/>
      </c>
      <c r="AB23" s="277"/>
      <c r="AC23" s="173" t="str">
        <f t="shared" si="12"/>
        <v/>
      </c>
      <c r="AD23" s="277"/>
      <c r="AE23" s="173" t="str">
        <f t="shared" si="13"/>
        <v/>
      </c>
      <c r="AF23" s="277"/>
      <c r="AG23" s="173" t="str">
        <f t="shared" si="14"/>
        <v/>
      </c>
      <c r="AH23" s="277"/>
      <c r="AI23" s="173" t="str">
        <f t="shared" si="15"/>
        <v/>
      </c>
      <c r="AJ23" s="277">
        <v>633.654</v>
      </c>
      <c r="AK23" s="173">
        <f t="shared" si="16"/>
        <v>1417.5094859109479</v>
      </c>
      <c r="AL23" s="277"/>
      <c r="AM23" s="173" t="str">
        <f t="shared" si="17"/>
        <v/>
      </c>
      <c r="AN23" s="277"/>
      <c r="AO23" s="173" t="str">
        <f t="shared" si="18"/>
        <v/>
      </c>
      <c r="AP23" s="277">
        <v>7085.1540000000005</v>
      </c>
      <c r="AQ23" s="173">
        <f t="shared" si="19"/>
        <v>15849.774489137442</v>
      </c>
      <c r="AR23" s="282">
        <v>6000</v>
      </c>
      <c r="AU23" s="173">
        <v>15849.774489137442</v>
      </c>
    </row>
    <row r="24" spans="1:47" x14ac:dyDescent="0.25">
      <c r="A24" s="268" t="s">
        <v>313</v>
      </c>
      <c r="B24" s="273">
        <v>11.43</v>
      </c>
      <c r="D24" s="274">
        <v>106087</v>
      </c>
      <c r="E24" s="173">
        <f t="shared" si="0"/>
        <v>9281.4523184601931</v>
      </c>
      <c r="F24" s="274">
        <v>341</v>
      </c>
      <c r="G24" s="173">
        <f t="shared" si="1"/>
        <v>29.833770778652671</v>
      </c>
      <c r="H24" s="274"/>
      <c r="I24" s="173" t="str">
        <f t="shared" si="2"/>
        <v/>
      </c>
      <c r="J24" s="274">
        <v>993</v>
      </c>
      <c r="K24" s="173">
        <f t="shared" si="3"/>
        <v>86.876640419947506</v>
      </c>
      <c r="L24" s="274"/>
      <c r="M24" s="173" t="str">
        <f t="shared" si="4"/>
        <v/>
      </c>
      <c r="N24" s="274"/>
      <c r="O24" s="173" t="str">
        <f t="shared" si="5"/>
        <v/>
      </c>
      <c r="P24" s="274">
        <v>359</v>
      </c>
      <c r="Q24" s="173">
        <f t="shared" si="6"/>
        <v>31.408573928258967</v>
      </c>
      <c r="R24" s="274"/>
      <c r="S24" s="173" t="str">
        <f t="shared" si="7"/>
        <v/>
      </c>
      <c r="T24" s="274"/>
      <c r="U24" s="173" t="str">
        <f t="shared" si="8"/>
        <v/>
      </c>
      <c r="V24" s="274">
        <v>2023</v>
      </c>
      <c r="W24" s="173">
        <f t="shared" si="9"/>
        <v>176.99037620297463</v>
      </c>
      <c r="X24" s="274"/>
      <c r="Y24" s="173" t="str">
        <f t="shared" si="10"/>
        <v/>
      </c>
      <c r="Z24" s="274"/>
      <c r="AA24" s="173" t="str">
        <f t="shared" si="11"/>
        <v/>
      </c>
      <c r="AB24" s="274"/>
      <c r="AC24" s="173" t="str">
        <f t="shared" si="12"/>
        <v/>
      </c>
      <c r="AD24" s="274">
        <v>113281</v>
      </c>
      <c r="AE24" s="173">
        <f t="shared" si="13"/>
        <v>9910.8486439195094</v>
      </c>
      <c r="AF24" s="274"/>
      <c r="AG24" s="173" t="str">
        <f t="shared" si="14"/>
        <v/>
      </c>
      <c r="AH24" s="274"/>
      <c r="AI24" s="173" t="str">
        <f t="shared" si="15"/>
        <v/>
      </c>
      <c r="AJ24" s="274">
        <v>21792</v>
      </c>
      <c r="AK24" s="173">
        <f t="shared" si="16"/>
        <v>1906.5616797900263</v>
      </c>
      <c r="AL24" s="274"/>
      <c r="AM24" s="173" t="str">
        <f t="shared" si="17"/>
        <v/>
      </c>
      <c r="AN24" s="274"/>
      <c r="AO24" s="173" t="str">
        <f t="shared" si="18"/>
        <v/>
      </c>
      <c r="AP24" s="274">
        <v>138789</v>
      </c>
      <c r="AQ24" s="173">
        <f t="shared" si="19"/>
        <v>12142.51968503937</v>
      </c>
      <c r="AR24" s="281">
        <v>45240</v>
      </c>
      <c r="AU24" s="173">
        <v>12142.51968503937</v>
      </c>
    </row>
    <row r="25" spans="1:47" x14ac:dyDescent="0.25">
      <c r="A25" s="268" t="s">
        <v>312</v>
      </c>
      <c r="B25" s="273">
        <v>1.04</v>
      </c>
      <c r="D25" s="274"/>
      <c r="E25" s="173" t="str">
        <f t="shared" si="0"/>
        <v/>
      </c>
      <c r="F25" s="274"/>
      <c r="G25" s="173" t="str">
        <f t="shared" si="1"/>
        <v/>
      </c>
      <c r="H25" s="274"/>
      <c r="I25" s="173" t="str">
        <f t="shared" si="2"/>
        <v/>
      </c>
      <c r="J25" s="274"/>
      <c r="K25" s="173" t="str">
        <f t="shared" si="3"/>
        <v/>
      </c>
      <c r="L25" s="274"/>
      <c r="M25" s="173" t="str">
        <f t="shared" si="4"/>
        <v/>
      </c>
      <c r="N25" s="274"/>
      <c r="O25" s="173" t="str">
        <f t="shared" si="5"/>
        <v/>
      </c>
      <c r="P25" s="274">
        <v>3103</v>
      </c>
      <c r="Q25" s="173">
        <f t="shared" si="6"/>
        <v>2983.6538461538462</v>
      </c>
      <c r="R25" s="274"/>
      <c r="S25" s="173" t="str">
        <f t="shared" si="7"/>
        <v/>
      </c>
      <c r="T25" s="274"/>
      <c r="U25" s="173" t="str">
        <f t="shared" si="8"/>
        <v/>
      </c>
      <c r="V25" s="274"/>
      <c r="W25" s="173" t="str">
        <f t="shared" si="9"/>
        <v/>
      </c>
      <c r="X25" s="274"/>
      <c r="Y25" s="173" t="str">
        <f t="shared" si="10"/>
        <v/>
      </c>
      <c r="Z25" s="274"/>
      <c r="AA25" s="173" t="str">
        <f t="shared" si="11"/>
        <v/>
      </c>
      <c r="AB25" s="274"/>
      <c r="AC25" s="173" t="str">
        <f t="shared" si="12"/>
        <v/>
      </c>
      <c r="AD25" s="274"/>
      <c r="AE25" s="173" t="str">
        <f t="shared" si="13"/>
        <v/>
      </c>
      <c r="AF25" s="274"/>
      <c r="AG25" s="173" t="str">
        <f t="shared" si="14"/>
        <v/>
      </c>
      <c r="AH25" s="274"/>
      <c r="AI25" s="173" t="str">
        <f t="shared" si="15"/>
        <v/>
      </c>
      <c r="AJ25" s="274"/>
      <c r="AK25" s="173" t="str">
        <f t="shared" si="16"/>
        <v/>
      </c>
      <c r="AL25" s="274"/>
      <c r="AM25" s="173" t="str">
        <f t="shared" si="17"/>
        <v/>
      </c>
      <c r="AN25" s="274"/>
      <c r="AO25" s="173" t="str">
        <f t="shared" si="18"/>
        <v/>
      </c>
      <c r="AP25" s="274">
        <v>3103</v>
      </c>
      <c r="AQ25" s="173">
        <f t="shared" si="19"/>
        <v>2983.6538461538462</v>
      </c>
      <c r="AR25" s="281">
        <v>559</v>
      </c>
      <c r="AU25" s="173">
        <v>2983.6538461538462</v>
      </c>
    </row>
    <row r="26" spans="1:47" x14ac:dyDescent="0.25">
      <c r="A26" s="268" t="s">
        <v>311</v>
      </c>
      <c r="B26" s="273">
        <v>10.1</v>
      </c>
      <c r="D26" s="274">
        <v>53642</v>
      </c>
      <c r="E26" s="173">
        <f t="shared" si="0"/>
        <v>5311.0891089108909</v>
      </c>
      <c r="F26" s="274"/>
      <c r="G26" s="173" t="str">
        <f t="shared" si="1"/>
        <v/>
      </c>
      <c r="H26" s="274"/>
      <c r="I26" s="173" t="str">
        <f t="shared" si="2"/>
        <v/>
      </c>
      <c r="J26" s="274"/>
      <c r="K26" s="173" t="str">
        <f t="shared" si="3"/>
        <v/>
      </c>
      <c r="L26" s="274"/>
      <c r="M26" s="173" t="str">
        <f t="shared" si="4"/>
        <v/>
      </c>
      <c r="N26" s="274"/>
      <c r="O26" s="173" t="str">
        <f t="shared" si="5"/>
        <v/>
      </c>
      <c r="P26" s="274">
        <v>56404</v>
      </c>
      <c r="Q26" s="173">
        <f t="shared" si="6"/>
        <v>5584.5544554455446</v>
      </c>
      <c r="R26" s="274">
        <v>2936</v>
      </c>
      <c r="S26" s="173">
        <f t="shared" si="7"/>
        <v>290.69306930693068</v>
      </c>
      <c r="T26" s="274"/>
      <c r="U26" s="173" t="str">
        <f t="shared" si="8"/>
        <v/>
      </c>
      <c r="V26" s="274"/>
      <c r="W26" s="173" t="str">
        <f t="shared" si="9"/>
        <v/>
      </c>
      <c r="X26" s="274"/>
      <c r="Y26" s="173" t="str">
        <f t="shared" si="10"/>
        <v/>
      </c>
      <c r="Z26" s="274">
        <v>50</v>
      </c>
      <c r="AA26" s="173">
        <f t="shared" si="11"/>
        <v>4.9504950495049505</v>
      </c>
      <c r="AB26" s="274">
        <v>22</v>
      </c>
      <c r="AC26" s="173">
        <f t="shared" si="12"/>
        <v>2.1782178217821784</v>
      </c>
      <c r="AD26" s="274">
        <v>136</v>
      </c>
      <c r="AE26" s="173">
        <f t="shared" si="13"/>
        <v>13.465346534653467</v>
      </c>
      <c r="AF26" s="274"/>
      <c r="AG26" s="173" t="str">
        <f t="shared" si="14"/>
        <v/>
      </c>
      <c r="AH26" s="274"/>
      <c r="AI26" s="173" t="str">
        <f t="shared" si="15"/>
        <v/>
      </c>
      <c r="AJ26" s="274"/>
      <c r="AK26" s="173" t="str">
        <f t="shared" si="16"/>
        <v/>
      </c>
      <c r="AL26" s="274"/>
      <c r="AM26" s="173" t="str">
        <f t="shared" si="17"/>
        <v/>
      </c>
      <c r="AN26" s="274"/>
      <c r="AO26" s="173" t="str">
        <f t="shared" si="18"/>
        <v/>
      </c>
      <c r="AP26" s="274">
        <v>59548</v>
      </c>
      <c r="AQ26" s="173">
        <f t="shared" si="19"/>
        <v>5895.8415841584165</v>
      </c>
      <c r="AR26" s="281">
        <v>19296</v>
      </c>
      <c r="AU26" s="173">
        <v>5895.8415841584165</v>
      </c>
    </row>
    <row r="27" spans="1:47" x14ac:dyDescent="0.25">
      <c r="A27" s="276"/>
      <c r="B27">
        <v>3.12</v>
      </c>
      <c r="D27" s="277">
        <v>17314</v>
      </c>
      <c r="E27" s="173">
        <f t="shared" si="0"/>
        <v>5549.3589743589746</v>
      </c>
      <c r="F27" s="277"/>
      <c r="G27" s="173" t="str">
        <f t="shared" si="1"/>
        <v/>
      </c>
      <c r="H27" s="277"/>
      <c r="I27" s="173" t="str">
        <f t="shared" si="2"/>
        <v/>
      </c>
      <c r="J27" s="277"/>
      <c r="K27" s="173" t="str">
        <f t="shared" si="3"/>
        <v/>
      </c>
      <c r="L27" s="277"/>
      <c r="M27" s="173" t="str">
        <f t="shared" si="4"/>
        <v/>
      </c>
      <c r="N27" s="277">
        <v>290</v>
      </c>
      <c r="O27" s="173">
        <f t="shared" si="5"/>
        <v>92.948717948717942</v>
      </c>
      <c r="P27" s="277">
        <v>8888</v>
      </c>
      <c r="Q27" s="173">
        <f t="shared" si="6"/>
        <v>2848.7179487179487</v>
      </c>
      <c r="R27" s="277">
        <v>226</v>
      </c>
      <c r="S27" s="173">
        <f t="shared" si="7"/>
        <v>72.435897435897431</v>
      </c>
      <c r="T27" s="277"/>
      <c r="U27" s="173" t="str">
        <f t="shared" si="8"/>
        <v/>
      </c>
      <c r="V27" s="277">
        <v>2294</v>
      </c>
      <c r="W27" s="173">
        <f t="shared" si="9"/>
        <v>735.25641025641028</v>
      </c>
      <c r="X27" s="277">
        <v>3814</v>
      </c>
      <c r="Y27" s="173">
        <f t="shared" si="10"/>
        <v>1222.4358974358975</v>
      </c>
      <c r="Z27" s="277">
        <v>168</v>
      </c>
      <c r="AA27" s="173">
        <f t="shared" si="11"/>
        <v>53.846153846153847</v>
      </c>
      <c r="AB27" s="277">
        <v>68</v>
      </c>
      <c r="AC27" s="173">
        <f t="shared" si="12"/>
        <v>21.794871794871796</v>
      </c>
      <c r="AD27" s="277">
        <v>680</v>
      </c>
      <c r="AE27" s="173">
        <f t="shared" si="13"/>
        <v>217.94871794871793</v>
      </c>
      <c r="AF27" s="277"/>
      <c r="AG27" s="173" t="str">
        <f t="shared" si="14"/>
        <v/>
      </c>
      <c r="AH27" s="277"/>
      <c r="AI27" s="173" t="str">
        <f t="shared" si="15"/>
        <v/>
      </c>
      <c r="AJ27" s="277">
        <v>1492</v>
      </c>
      <c r="AK27" s="173">
        <f t="shared" si="16"/>
        <v>478.20512820512818</v>
      </c>
      <c r="AL27" s="277"/>
      <c r="AM27" s="173" t="str">
        <f t="shared" si="17"/>
        <v/>
      </c>
      <c r="AN27" s="277"/>
      <c r="AO27" s="173" t="str">
        <f t="shared" si="18"/>
        <v/>
      </c>
      <c r="AP27" s="277">
        <v>17920</v>
      </c>
      <c r="AQ27" s="173">
        <f t="shared" si="19"/>
        <v>5743.5897435897432</v>
      </c>
      <c r="AR27" s="282">
        <v>6504</v>
      </c>
      <c r="AU27" s="173">
        <v>5743.5897435897432</v>
      </c>
    </row>
    <row r="28" spans="1:47" x14ac:dyDescent="0.25">
      <c r="A28" s="268" t="s">
        <v>310</v>
      </c>
      <c r="B28" s="273">
        <v>2.14</v>
      </c>
      <c r="D28" s="274">
        <v>14570</v>
      </c>
      <c r="E28" s="173">
        <f t="shared" si="0"/>
        <v>6808.4112149532702</v>
      </c>
      <c r="F28" s="274"/>
      <c r="G28" s="173" t="str">
        <f t="shared" si="1"/>
        <v/>
      </c>
      <c r="H28" s="274"/>
      <c r="I28" s="173" t="str">
        <f t="shared" si="2"/>
        <v/>
      </c>
      <c r="J28" s="274"/>
      <c r="K28" s="173" t="str">
        <f t="shared" si="3"/>
        <v/>
      </c>
      <c r="L28" s="274"/>
      <c r="M28" s="173" t="str">
        <f t="shared" si="4"/>
        <v/>
      </c>
      <c r="N28" s="274"/>
      <c r="O28" s="173" t="str">
        <f t="shared" si="5"/>
        <v/>
      </c>
      <c r="P28" s="274">
        <v>4830</v>
      </c>
      <c r="Q28" s="173">
        <f t="shared" si="6"/>
        <v>2257.0093457943922</v>
      </c>
      <c r="R28" s="274"/>
      <c r="S28" s="173" t="str">
        <f t="shared" si="7"/>
        <v/>
      </c>
      <c r="T28" s="274"/>
      <c r="U28" s="173" t="str">
        <f t="shared" si="8"/>
        <v/>
      </c>
      <c r="V28" s="274"/>
      <c r="W28" s="173" t="str">
        <f t="shared" si="9"/>
        <v/>
      </c>
      <c r="X28" s="274"/>
      <c r="Y28" s="173" t="str">
        <f t="shared" si="10"/>
        <v/>
      </c>
      <c r="Z28" s="274"/>
      <c r="AA28" s="173" t="str">
        <f t="shared" si="11"/>
        <v/>
      </c>
      <c r="AB28" s="274"/>
      <c r="AC28" s="173" t="str">
        <f t="shared" si="12"/>
        <v/>
      </c>
      <c r="AD28" s="274"/>
      <c r="AE28" s="173" t="str">
        <f t="shared" si="13"/>
        <v/>
      </c>
      <c r="AF28" s="274"/>
      <c r="AG28" s="173" t="str">
        <f t="shared" si="14"/>
        <v/>
      </c>
      <c r="AH28" s="274"/>
      <c r="AI28" s="173" t="str">
        <f t="shared" si="15"/>
        <v/>
      </c>
      <c r="AJ28" s="274">
        <v>14</v>
      </c>
      <c r="AK28" s="173">
        <f t="shared" si="16"/>
        <v>6.5420560747663545</v>
      </c>
      <c r="AL28" s="274"/>
      <c r="AM28" s="173" t="str">
        <f t="shared" si="17"/>
        <v/>
      </c>
      <c r="AN28" s="274"/>
      <c r="AO28" s="173" t="str">
        <f t="shared" si="18"/>
        <v/>
      </c>
      <c r="AP28" s="274">
        <v>4844</v>
      </c>
      <c r="AQ28" s="173">
        <f t="shared" si="19"/>
        <v>2263.5514018691588</v>
      </c>
      <c r="AR28" s="281">
        <v>1868</v>
      </c>
      <c r="AU28" s="173">
        <v>2263.5514018691588</v>
      </c>
    </row>
    <row r="29" spans="1:47" x14ac:dyDescent="0.25">
      <c r="A29" s="268" t="s">
        <v>309</v>
      </c>
      <c r="B29" s="273">
        <v>0.22</v>
      </c>
      <c r="D29" s="274">
        <v>3631</v>
      </c>
      <c r="E29" s="173">
        <f t="shared" si="0"/>
        <v>16504.545454545456</v>
      </c>
      <c r="F29" s="274"/>
      <c r="G29" s="173" t="str">
        <f t="shared" si="1"/>
        <v/>
      </c>
      <c r="H29" s="274"/>
      <c r="I29" s="173" t="str">
        <f t="shared" si="2"/>
        <v/>
      </c>
      <c r="J29" s="274"/>
      <c r="K29" s="173" t="str">
        <f t="shared" si="3"/>
        <v/>
      </c>
      <c r="L29" s="274"/>
      <c r="M29" s="173" t="str">
        <f t="shared" si="4"/>
        <v/>
      </c>
      <c r="N29" s="274"/>
      <c r="O29" s="173" t="str">
        <f t="shared" si="5"/>
        <v/>
      </c>
      <c r="P29" s="274">
        <v>136</v>
      </c>
      <c r="Q29" s="173">
        <f t="shared" si="6"/>
        <v>618.18181818181813</v>
      </c>
      <c r="R29" s="274"/>
      <c r="S29" s="173" t="str">
        <f t="shared" si="7"/>
        <v/>
      </c>
      <c r="T29" s="274"/>
      <c r="U29" s="173" t="str">
        <f t="shared" si="8"/>
        <v/>
      </c>
      <c r="V29" s="274"/>
      <c r="W29" s="173" t="str">
        <f t="shared" si="9"/>
        <v/>
      </c>
      <c r="X29" s="274"/>
      <c r="Y29" s="173" t="str">
        <f t="shared" si="10"/>
        <v/>
      </c>
      <c r="Z29" s="274"/>
      <c r="AA29" s="173" t="str">
        <f t="shared" si="11"/>
        <v/>
      </c>
      <c r="AB29" s="274"/>
      <c r="AC29" s="173" t="str">
        <f t="shared" si="12"/>
        <v/>
      </c>
      <c r="AD29" s="274"/>
      <c r="AE29" s="173" t="str">
        <f t="shared" si="13"/>
        <v/>
      </c>
      <c r="AF29" s="274"/>
      <c r="AG29" s="173" t="str">
        <f t="shared" si="14"/>
        <v/>
      </c>
      <c r="AH29" s="274"/>
      <c r="AI29" s="173" t="str">
        <f t="shared" si="15"/>
        <v/>
      </c>
      <c r="AJ29" s="274"/>
      <c r="AK29" s="173" t="str">
        <f t="shared" si="16"/>
        <v/>
      </c>
      <c r="AL29" s="274"/>
      <c r="AM29" s="173" t="str">
        <f t="shared" si="17"/>
        <v/>
      </c>
      <c r="AN29" s="274"/>
      <c r="AO29" s="173" t="str">
        <f t="shared" si="18"/>
        <v/>
      </c>
      <c r="AP29" s="274">
        <v>136</v>
      </c>
      <c r="AQ29" s="173">
        <f t="shared" si="19"/>
        <v>618.18181818181813</v>
      </c>
      <c r="AR29" s="281"/>
      <c r="AU29" s="173">
        <v>618.18181818181813</v>
      </c>
    </row>
    <row r="30" spans="1:47" x14ac:dyDescent="0.25">
      <c r="A30" s="268" t="s">
        <v>308</v>
      </c>
      <c r="B30" s="273">
        <v>9.1</v>
      </c>
      <c r="D30" s="274">
        <v>83602</v>
      </c>
      <c r="E30" s="173">
        <f t="shared" si="0"/>
        <v>9187.0329670329666</v>
      </c>
      <c r="F30" s="274"/>
      <c r="G30" s="173" t="str">
        <f t="shared" si="1"/>
        <v/>
      </c>
      <c r="H30" s="274"/>
      <c r="I30" s="173" t="str">
        <f t="shared" si="2"/>
        <v/>
      </c>
      <c r="J30" s="274"/>
      <c r="K30" s="173" t="str">
        <f t="shared" si="3"/>
        <v/>
      </c>
      <c r="L30" s="274"/>
      <c r="M30" s="173" t="str">
        <f t="shared" si="4"/>
        <v/>
      </c>
      <c r="N30" s="274"/>
      <c r="O30" s="173" t="str">
        <f t="shared" si="5"/>
        <v/>
      </c>
      <c r="P30" s="274">
        <v>3000</v>
      </c>
      <c r="Q30" s="173">
        <f t="shared" si="6"/>
        <v>329.67032967032969</v>
      </c>
      <c r="R30" s="274"/>
      <c r="S30" s="173" t="str">
        <f t="shared" si="7"/>
        <v/>
      </c>
      <c r="T30" s="274"/>
      <c r="U30" s="173" t="str">
        <f t="shared" si="8"/>
        <v/>
      </c>
      <c r="V30" s="274"/>
      <c r="W30" s="173" t="str">
        <f t="shared" si="9"/>
        <v/>
      </c>
      <c r="X30" s="274"/>
      <c r="Y30" s="173" t="str">
        <f t="shared" si="10"/>
        <v/>
      </c>
      <c r="Z30" s="274"/>
      <c r="AA30" s="173" t="str">
        <f t="shared" si="11"/>
        <v/>
      </c>
      <c r="AB30" s="274"/>
      <c r="AC30" s="173" t="str">
        <f t="shared" si="12"/>
        <v/>
      </c>
      <c r="AD30" s="274"/>
      <c r="AE30" s="173" t="str">
        <f t="shared" si="13"/>
        <v/>
      </c>
      <c r="AF30" s="274"/>
      <c r="AG30" s="173" t="str">
        <f t="shared" si="14"/>
        <v/>
      </c>
      <c r="AH30" s="274"/>
      <c r="AI30" s="173" t="str">
        <f t="shared" si="15"/>
        <v/>
      </c>
      <c r="AJ30" s="274">
        <v>61421</v>
      </c>
      <c r="AK30" s="173">
        <f t="shared" si="16"/>
        <v>6749.5604395604396</v>
      </c>
      <c r="AL30" s="274"/>
      <c r="AM30" s="173" t="str">
        <f t="shared" si="17"/>
        <v/>
      </c>
      <c r="AN30" s="274"/>
      <c r="AO30" s="173" t="str">
        <f t="shared" si="18"/>
        <v/>
      </c>
      <c r="AP30" s="274">
        <v>64421</v>
      </c>
      <c r="AQ30" s="173">
        <f t="shared" si="19"/>
        <v>7079.2307692307695</v>
      </c>
      <c r="AR30" s="281">
        <v>75924</v>
      </c>
      <c r="AU30" s="173">
        <v>7079.2307692307695</v>
      </c>
    </row>
    <row r="31" spans="1:47" x14ac:dyDescent="0.25">
      <c r="A31" s="268" t="s">
        <v>307</v>
      </c>
      <c r="B31" s="273">
        <v>2.12</v>
      </c>
      <c r="D31" s="274">
        <v>28608</v>
      </c>
      <c r="E31" s="173">
        <f t="shared" si="0"/>
        <v>13494.339622641508</v>
      </c>
      <c r="F31" s="274"/>
      <c r="G31" s="173" t="str">
        <f t="shared" si="1"/>
        <v/>
      </c>
      <c r="H31" s="274"/>
      <c r="I31" s="173" t="str">
        <f t="shared" si="2"/>
        <v/>
      </c>
      <c r="J31" s="274"/>
      <c r="K31" s="173" t="str">
        <f t="shared" si="3"/>
        <v/>
      </c>
      <c r="L31" s="274"/>
      <c r="M31" s="173" t="str">
        <f t="shared" si="4"/>
        <v/>
      </c>
      <c r="N31" s="274"/>
      <c r="O31" s="173" t="str">
        <f t="shared" si="5"/>
        <v/>
      </c>
      <c r="P31" s="274">
        <v>2738</v>
      </c>
      <c r="Q31" s="173">
        <f t="shared" si="6"/>
        <v>1291.509433962264</v>
      </c>
      <c r="R31" s="274"/>
      <c r="S31" s="173" t="str">
        <f t="shared" si="7"/>
        <v/>
      </c>
      <c r="T31" s="274"/>
      <c r="U31" s="173" t="str">
        <f t="shared" si="8"/>
        <v/>
      </c>
      <c r="V31" s="274"/>
      <c r="W31" s="173" t="str">
        <f t="shared" si="9"/>
        <v/>
      </c>
      <c r="X31" s="274"/>
      <c r="Y31" s="173" t="str">
        <f t="shared" si="10"/>
        <v/>
      </c>
      <c r="Z31" s="274"/>
      <c r="AA31" s="173" t="str">
        <f t="shared" si="11"/>
        <v/>
      </c>
      <c r="AB31" s="274"/>
      <c r="AC31" s="173" t="str">
        <f t="shared" si="12"/>
        <v/>
      </c>
      <c r="AD31" s="274"/>
      <c r="AE31" s="173" t="str">
        <f t="shared" si="13"/>
        <v/>
      </c>
      <c r="AF31" s="274"/>
      <c r="AG31" s="173" t="str">
        <f t="shared" si="14"/>
        <v/>
      </c>
      <c r="AH31" s="274"/>
      <c r="AI31" s="173" t="str">
        <f t="shared" si="15"/>
        <v/>
      </c>
      <c r="AJ31" s="274">
        <v>1752</v>
      </c>
      <c r="AK31" s="173">
        <f t="shared" si="16"/>
        <v>826.41509433962256</v>
      </c>
      <c r="AL31" s="274"/>
      <c r="AM31" s="173" t="str">
        <f t="shared" si="17"/>
        <v/>
      </c>
      <c r="AN31" s="274"/>
      <c r="AO31" s="173" t="str">
        <f t="shared" si="18"/>
        <v/>
      </c>
      <c r="AP31" s="274">
        <v>4490</v>
      </c>
      <c r="AQ31" s="173">
        <f t="shared" si="19"/>
        <v>2117.9245283018868</v>
      </c>
      <c r="AR31" s="281">
        <v>2712</v>
      </c>
      <c r="AU31" s="173">
        <v>2117.9245283018868</v>
      </c>
    </row>
    <row r="32" spans="1:47" x14ac:dyDescent="0.25">
      <c r="A32" s="268" t="s">
        <v>387</v>
      </c>
      <c r="B32" s="273">
        <v>2.08</v>
      </c>
      <c r="D32" s="274">
        <v>50298</v>
      </c>
      <c r="E32" s="173">
        <f t="shared" si="0"/>
        <v>24181.73076923077</v>
      </c>
      <c r="F32" s="274"/>
      <c r="G32" s="173" t="str">
        <f t="shared" si="1"/>
        <v/>
      </c>
      <c r="H32" s="274"/>
      <c r="I32" s="173" t="str">
        <f t="shared" si="2"/>
        <v/>
      </c>
      <c r="J32" s="274"/>
      <c r="K32" s="173" t="str">
        <f t="shared" si="3"/>
        <v/>
      </c>
      <c r="L32" s="274"/>
      <c r="M32" s="173" t="str">
        <f t="shared" si="4"/>
        <v/>
      </c>
      <c r="N32" s="274"/>
      <c r="O32" s="173" t="str">
        <f t="shared" si="5"/>
        <v/>
      </c>
      <c r="P32" s="274"/>
      <c r="Q32" s="173" t="str">
        <f t="shared" si="6"/>
        <v/>
      </c>
      <c r="R32" s="274"/>
      <c r="S32" s="173" t="str">
        <f t="shared" si="7"/>
        <v/>
      </c>
      <c r="T32" s="274"/>
      <c r="U32" s="173" t="str">
        <f t="shared" si="8"/>
        <v/>
      </c>
      <c r="V32" s="274"/>
      <c r="W32" s="173" t="str">
        <f t="shared" si="9"/>
        <v/>
      </c>
      <c r="X32" s="274"/>
      <c r="Y32" s="173" t="str">
        <f t="shared" si="10"/>
        <v/>
      </c>
      <c r="Z32" s="274"/>
      <c r="AA32" s="173" t="str">
        <f t="shared" si="11"/>
        <v/>
      </c>
      <c r="AB32" s="274"/>
      <c r="AC32" s="173" t="str">
        <f t="shared" si="12"/>
        <v/>
      </c>
      <c r="AD32" s="274"/>
      <c r="AE32" s="173" t="str">
        <f t="shared" si="13"/>
        <v/>
      </c>
      <c r="AF32" s="274">
        <v>49362</v>
      </c>
      <c r="AG32" s="173">
        <f t="shared" si="14"/>
        <v>23731.73076923077</v>
      </c>
      <c r="AH32" s="274"/>
      <c r="AI32" s="173" t="str">
        <f t="shared" si="15"/>
        <v/>
      </c>
      <c r="AJ32" s="274"/>
      <c r="AK32" s="173" t="str">
        <f t="shared" si="16"/>
        <v/>
      </c>
      <c r="AL32" s="274"/>
      <c r="AM32" s="173" t="str">
        <f t="shared" si="17"/>
        <v/>
      </c>
      <c r="AN32" s="274"/>
      <c r="AO32" s="173" t="str">
        <f t="shared" si="18"/>
        <v/>
      </c>
      <c r="AP32" s="274">
        <v>49362</v>
      </c>
      <c r="AQ32" s="173">
        <f t="shared" si="19"/>
        <v>23731.73076923077</v>
      </c>
      <c r="AR32" s="281"/>
      <c r="AU32" s="173">
        <v>23731.73076923077</v>
      </c>
    </row>
    <row r="33" spans="1:47" x14ac:dyDescent="0.25">
      <c r="A33" s="276"/>
      <c r="B33">
        <v>9.4</v>
      </c>
      <c r="D33" s="277">
        <v>178101</v>
      </c>
      <c r="E33" s="173">
        <f t="shared" si="0"/>
        <v>18946.91489361702</v>
      </c>
      <c r="F33" s="277"/>
      <c r="G33" s="173" t="str">
        <f t="shared" si="1"/>
        <v/>
      </c>
      <c r="H33" s="277"/>
      <c r="I33" s="173" t="str">
        <f t="shared" si="2"/>
        <v/>
      </c>
      <c r="J33" s="277"/>
      <c r="K33" s="173" t="str">
        <f t="shared" si="3"/>
        <v/>
      </c>
      <c r="L33" s="277"/>
      <c r="M33" s="173" t="str">
        <f t="shared" si="4"/>
        <v/>
      </c>
      <c r="N33" s="277">
        <v>8438</v>
      </c>
      <c r="O33" s="173">
        <f t="shared" si="5"/>
        <v>897.65957446808511</v>
      </c>
      <c r="P33" s="277">
        <v>10553</v>
      </c>
      <c r="Q33" s="173">
        <f t="shared" si="6"/>
        <v>1122.6595744680851</v>
      </c>
      <c r="R33" s="277"/>
      <c r="S33" s="173" t="str">
        <f t="shared" si="7"/>
        <v/>
      </c>
      <c r="T33" s="277"/>
      <c r="U33" s="173" t="str">
        <f t="shared" si="8"/>
        <v/>
      </c>
      <c r="V33" s="277">
        <v>1639</v>
      </c>
      <c r="W33" s="173">
        <f t="shared" si="9"/>
        <v>174.36170212765956</v>
      </c>
      <c r="X33" s="277"/>
      <c r="Y33" s="173" t="str">
        <f t="shared" si="10"/>
        <v/>
      </c>
      <c r="Z33" s="277"/>
      <c r="AA33" s="173" t="str">
        <f t="shared" si="11"/>
        <v/>
      </c>
      <c r="AB33" s="277"/>
      <c r="AC33" s="173" t="str">
        <f t="shared" si="12"/>
        <v/>
      </c>
      <c r="AD33" s="277"/>
      <c r="AE33" s="173" t="str">
        <f t="shared" si="13"/>
        <v/>
      </c>
      <c r="AF33" s="277">
        <v>767681</v>
      </c>
      <c r="AG33" s="173">
        <f t="shared" si="14"/>
        <v>81668.191489361692</v>
      </c>
      <c r="AH33" s="277"/>
      <c r="AI33" s="173" t="str">
        <f t="shared" si="15"/>
        <v/>
      </c>
      <c r="AJ33" s="277">
        <v>527875</v>
      </c>
      <c r="AK33" s="173">
        <f t="shared" si="16"/>
        <v>56156.914893617017</v>
      </c>
      <c r="AL33" s="277"/>
      <c r="AM33" s="173" t="str">
        <f t="shared" si="17"/>
        <v/>
      </c>
      <c r="AN33" s="277"/>
      <c r="AO33" s="173" t="str">
        <f t="shared" si="18"/>
        <v/>
      </c>
      <c r="AP33" s="277">
        <v>1316186</v>
      </c>
      <c r="AQ33" s="173">
        <f t="shared" si="19"/>
        <v>140019.78723404254</v>
      </c>
      <c r="AR33" s="282">
        <v>764727</v>
      </c>
      <c r="AU33" s="173">
        <v>140019.78723404254</v>
      </c>
    </row>
    <row r="34" spans="1:47" x14ac:dyDescent="0.25">
      <c r="A34" s="268" t="s">
        <v>306</v>
      </c>
      <c r="B34" s="273">
        <v>0.74</v>
      </c>
      <c r="D34" s="274">
        <v>3966</v>
      </c>
      <c r="E34" s="173">
        <f t="shared" si="0"/>
        <v>5359.4594594594591</v>
      </c>
      <c r="F34" s="274"/>
      <c r="G34" s="173" t="str">
        <f t="shared" si="1"/>
        <v/>
      </c>
      <c r="H34" s="274"/>
      <c r="I34" s="173" t="str">
        <f t="shared" si="2"/>
        <v/>
      </c>
      <c r="J34" s="274"/>
      <c r="K34" s="173" t="str">
        <f t="shared" si="3"/>
        <v/>
      </c>
      <c r="L34" s="274"/>
      <c r="M34" s="173" t="str">
        <f t="shared" si="4"/>
        <v/>
      </c>
      <c r="N34" s="274"/>
      <c r="O34" s="173" t="str">
        <f t="shared" si="5"/>
        <v/>
      </c>
      <c r="P34" s="274">
        <v>1024</v>
      </c>
      <c r="Q34" s="173">
        <f t="shared" si="6"/>
        <v>1383.7837837837837</v>
      </c>
      <c r="R34" s="274">
        <v>19</v>
      </c>
      <c r="S34" s="173">
        <f t="shared" si="7"/>
        <v>25.675675675675677</v>
      </c>
      <c r="T34" s="274"/>
      <c r="U34" s="173" t="str">
        <f t="shared" si="8"/>
        <v/>
      </c>
      <c r="V34" s="274">
        <v>911</v>
      </c>
      <c r="W34" s="173">
        <f t="shared" si="9"/>
        <v>1231.081081081081</v>
      </c>
      <c r="X34" s="274"/>
      <c r="Y34" s="173" t="str">
        <f t="shared" si="10"/>
        <v/>
      </c>
      <c r="Z34" s="274"/>
      <c r="AA34" s="173" t="str">
        <f t="shared" si="11"/>
        <v/>
      </c>
      <c r="AB34" s="274"/>
      <c r="AC34" s="173" t="str">
        <f t="shared" si="12"/>
        <v/>
      </c>
      <c r="AD34" s="274"/>
      <c r="AE34" s="173" t="str">
        <f t="shared" si="13"/>
        <v/>
      </c>
      <c r="AF34" s="274">
        <v>3304</v>
      </c>
      <c r="AG34" s="173">
        <f t="shared" si="14"/>
        <v>4464.864864864865</v>
      </c>
      <c r="AH34" s="274"/>
      <c r="AI34" s="173" t="str">
        <f t="shared" si="15"/>
        <v/>
      </c>
      <c r="AJ34" s="274"/>
      <c r="AK34" s="173" t="str">
        <f t="shared" si="16"/>
        <v/>
      </c>
      <c r="AL34" s="274"/>
      <c r="AM34" s="173" t="str">
        <f t="shared" si="17"/>
        <v/>
      </c>
      <c r="AN34" s="274"/>
      <c r="AO34" s="173" t="str">
        <f t="shared" si="18"/>
        <v/>
      </c>
      <c r="AP34" s="274">
        <v>5258</v>
      </c>
      <c r="AQ34" s="173">
        <f t="shared" si="19"/>
        <v>7105.4054054054059</v>
      </c>
      <c r="AR34" s="281">
        <v>210</v>
      </c>
      <c r="AU34" s="173">
        <v>7105.4054054054059</v>
      </c>
    </row>
    <row r="35" spans="1:47" x14ac:dyDescent="0.25">
      <c r="A35" s="276"/>
      <c r="B35">
        <v>0.04</v>
      </c>
      <c r="D35" s="277">
        <v>158</v>
      </c>
      <c r="E35" s="173">
        <f t="shared" si="0"/>
        <v>3950</v>
      </c>
      <c r="F35" s="277"/>
      <c r="G35" s="173" t="str">
        <f t="shared" si="1"/>
        <v/>
      </c>
      <c r="H35" s="277"/>
      <c r="I35" s="173" t="str">
        <f t="shared" si="2"/>
        <v/>
      </c>
      <c r="J35" s="277"/>
      <c r="K35" s="173" t="str">
        <f t="shared" si="3"/>
        <v/>
      </c>
      <c r="L35" s="277"/>
      <c r="M35" s="173" t="str">
        <f t="shared" si="4"/>
        <v/>
      </c>
      <c r="N35" s="277"/>
      <c r="O35" s="173" t="str">
        <f t="shared" si="5"/>
        <v/>
      </c>
      <c r="P35" s="277">
        <v>41</v>
      </c>
      <c r="Q35" s="173">
        <f t="shared" si="6"/>
        <v>1025</v>
      </c>
      <c r="R35" s="277">
        <v>1</v>
      </c>
      <c r="S35" s="173">
        <f t="shared" si="7"/>
        <v>25</v>
      </c>
      <c r="T35" s="277"/>
      <c r="U35" s="173" t="str">
        <f t="shared" si="8"/>
        <v/>
      </c>
      <c r="V35" s="277">
        <v>36</v>
      </c>
      <c r="W35" s="173">
        <f t="shared" si="9"/>
        <v>900</v>
      </c>
      <c r="X35" s="277"/>
      <c r="Y35" s="173" t="str">
        <f t="shared" si="10"/>
        <v/>
      </c>
      <c r="Z35" s="277"/>
      <c r="AA35" s="173" t="str">
        <f t="shared" si="11"/>
        <v/>
      </c>
      <c r="AB35" s="277"/>
      <c r="AC35" s="173" t="str">
        <f t="shared" si="12"/>
        <v/>
      </c>
      <c r="AD35" s="277"/>
      <c r="AE35" s="173" t="str">
        <f t="shared" si="13"/>
        <v/>
      </c>
      <c r="AF35" s="277">
        <v>131</v>
      </c>
      <c r="AG35" s="173">
        <f t="shared" si="14"/>
        <v>3275</v>
      </c>
      <c r="AH35" s="277"/>
      <c r="AI35" s="173" t="str">
        <f t="shared" si="15"/>
        <v/>
      </c>
      <c r="AJ35" s="277"/>
      <c r="AK35" s="173" t="str">
        <f t="shared" si="16"/>
        <v/>
      </c>
      <c r="AL35" s="277"/>
      <c r="AM35" s="173" t="str">
        <f t="shared" si="17"/>
        <v/>
      </c>
      <c r="AN35" s="277"/>
      <c r="AO35" s="173" t="str">
        <f t="shared" si="18"/>
        <v/>
      </c>
      <c r="AP35" s="277">
        <v>209</v>
      </c>
      <c r="AQ35" s="173">
        <f t="shared" si="19"/>
        <v>5225</v>
      </c>
      <c r="AR35" s="282">
        <v>8</v>
      </c>
      <c r="AU35" s="173">
        <v>5225</v>
      </c>
    </row>
    <row r="36" spans="1:47" x14ac:dyDescent="0.25">
      <c r="A36" s="268" t="s">
        <v>305</v>
      </c>
      <c r="B36" s="273">
        <v>5.8</v>
      </c>
      <c r="D36" s="274">
        <v>37698</v>
      </c>
      <c r="E36" s="173">
        <f t="shared" si="0"/>
        <v>6499.6551724137935</v>
      </c>
      <c r="F36" s="274"/>
      <c r="G36" s="173" t="str">
        <f t="shared" si="1"/>
        <v/>
      </c>
      <c r="H36" s="274"/>
      <c r="I36" s="173" t="str">
        <f t="shared" si="2"/>
        <v/>
      </c>
      <c r="J36" s="274"/>
      <c r="K36" s="173" t="str">
        <f t="shared" si="3"/>
        <v/>
      </c>
      <c r="L36" s="274"/>
      <c r="M36" s="173" t="str">
        <f t="shared" si="4"/>
        <v/>
      </c>
      <c r="N36" s="274"/>
      <c r="O36" s="173" t="str">
        <f t="shared" si="5"/>
        <v/>
      </c>
      <c r="P36" s="274">
        <v>368</v>
      </c>
      <c r="Q36" s="173">
        <f t="shared" si="6"/>
        <v>63.448275862068968</v>
      </c>
      <c r="R36" s="274"/>
      <c r="S36" s="173" t="str">
        <f t="shared" si="7"/>
        <v/>
      </c>
      <c r="T36" s="274"/>
      <c r="U36" s="173" t="str">
        <f t="shared" si="8"/>
        <v/>
      </c>
      <c r="V36" s="274"/>
      <c r="W36" s="173" t="str">
        <f t="shared" si="9"/>
        <v/>
      </c>
      <c r="X36" s="274"/>
      <c r="Y36" s="173" t="str">
        <f t="shared" si="10"/>
        <v/>
      </c>
      <c r="Z36" s="274"/>
      <c r="AA36" s="173" t="str">
        <f t="shared" si="11"/>
        <v/>
      </c>
      <c r="AB36" s="274"/>
      <c r="AC36" s="173" t="str">
        <f t="shared" si="12"/>
        <v/>
      </c>
      <c r="AD36" s="274"/>
      <c r="AE36" s="173" t="str">
        <f t="shared" si="13"/>
        <v/>
      </c>
      <c r="AF36" s="274"/>
      <c r="AG36" s="173" t="str">
        <f t="shared" si="14"/>
        <v/>
      </c>
      <c r="AH36" s="274"/>
      <c r="AI36" s="173" t="str">
        <f t="shared" si="15"/>
        <v/>
      </c>
      <c r="AJ36" s="274"/>
      <c r="AK36" s="173" t="str">
        <f t="shared" si="16"/>
        <v/>
      </c>
      <c r="AL36" s="274"/>
      <c r="AM36" s="173" t="str">
        <f t="shared" si="17"/>
        <v/>
      </c>
      <c r="AN36" s="274">
        <v>3880</v>
      </c>
      <c r="AO36" s="173">
        <f t="shared" si="18"/>
        <v>668.9655172413793</v>
      </c>
      <c r="AP36" s="274">
        <v>4248</v>
      </c>
      <c r="AQ36" s="173">
        <f t="shared" si="19"/>
        <v>732.41379310344826</v>
      </c>
      <c r="AR36" s="281"/>
      <c r="AU36" s="173">
        <v>732.41379310344826</v>
      </c>
    </row>
    <row r="37" spans="1:47" x14ac:dyDescent="0.25">
      <c r="A37" s="268" t="s">
        <v>304</v>
      </c>
      <c r="B37" s="273">
        <v>0.49</v>
      </c>
      <c r="D37" s="274">
        <v>963</v>
      </c>
      <c r="E37" s="173">
        <f t="shared" si="0"/>
        <v>1965.3061224489795</v>
      </c>
      <c r="F37" s="274"/>
      <c r="G37" s="173" t="str">
        <f t="shared" si="1"/>
        <v/>
      </c>
      <c r="H37" s="274"/>
      <c r="I37" s="173" t="str">
        <f t="shared" si="2"/>
        <v/>
      </c>
      <c r="J37" s="274"/>
      <c r="K37" s="173" t="str">
        <f t="shared" si="3"/>
        <v/>
      </c>
      <c r="L37" s="274"/>
      <c r="M37" s="173" t="str">
        <f t="shared" si="4"/>
        <v/>
      </c>
      <c r="N37" s="274"/>
      <c r="O37" s="173" t="str">
        <f t="shared" si="5"/>
        <v/>
      </c>
      <c r="P37" s="274">
        <v>88.556700000000006</v>
      </c>
      <c r="Q37" s="173">
        <f t="shared" si="6"/>
        <v>180.72795918367348</v>
      </c>
      <c r="R37" s="274">
        <v>-9.84</v>
      </c>
      <c r="S37" s="173">
        <f t="shared" si="7"/>
        <v>-20.081632653061224</v>
      </c>
      <c r="T37" s="274"/>
      <c r="U37" s="173" t="str">
        <f t="shared" si="8"/>
        <v/>
      </c>
      <c r="V37" s="274">
        <v>348.79759999999999</v>
      </c>
      <c r="W37" s="173">
        <f t="shared" si="9"/>
        <v>711.83183673469387</v>
      </c>
      <c r="X37" s="274"/>
      <c r="Y37" s="173" t="str">
        <f t="shared" si="10"/>
        <v/>
      </c>
      <c r="Z37" s="274">
        <v>-54.496600000000001</v>
      </c>
      <c r="AA37" s="173">
        <f t="shared" si="11"/>
        <v>-111.21755102040817</v>
      </c>
      <c r="AB37" s="274"/>
      <c r="AC37" s="173" t="str">
        <f t="shared" si="12"/>
        <v/>
      </c>
      <c r="AD37" s="274"/>
      <c r="AE37" s="173" t="str">
        <f t="shared" si="13"/>
        <v/>
      </c>
      <c r="AF37" s="274"/>
      <c r="AG37" s="173" t="str">
        <f t="shared" si="14"/>
        <v/>
      </c>
      <c r="AH37" s="274"/>
      <c r="AI37" s="173" t="str">
        <f t="shared" si="15"/>
        <v/>
      </c>
      <c r="AJ37" s="274">
        <v>0.19719999999999999</v>
      </c>
      <c r="AK37" s="173">
        <f t="shared" si="16"/>
        <v>0.40244897959183673</v>
      </c>
      <c r="AL37" s="274"/>
      <c r="AM37" s="173" t="str">
        <f t="shared" si="17"/>
        <v/>
      </c>
      <c r="AN37" s="274">
        <v>1429.88</v>
      </c>
      <c r="AO37" s="173">
        <f t="shared" si="18"/>
        <v>2918.1224489795923</v>
      </c>
      <c r="AP37" s="274">
        <v>1803.0949000000001</v>
      </c>
      <c r="AQ37" s="173">
        <f t="shared" si="19"/>
        <v>3679.7855102040817</v>
      </c>
      <c r="AR37" s="281">
        <v>-8.1204000000000001</v>
      </c>
      <c r="AU37" s="173">
        <v>3679.7855102040817</v>
      </c>
    </row>
    <row r="38" spans="1:47" x14ac:dyDescent="0.25">
      <c r="A38" s="268" t="s">
        <v>303</v>
      </c>
      <c r="B38" s="273">
        <v>1.83</v>
      </c>
      <c r="D38" s="274">
        <v>16862</v>
      </c>
      <c r="E38" s="173">
        <f t="shared" si="0"/>
        <v>9214.2076502732234</v>
      </c>
      <c r="F38" s="274"/>
      <c r="G38" s="173" t="str">
        <f t="shared" si="1"/>
        <v/>
      </c>
      <c r="H38" s="274"/>
      <c r="I38" s="173" t="str">
        <f t="shared" si="2"/>
        <v/>
      </c>
      <c r="J38" s="274"/>
      <c r="K38" s="173" t="str">
        <f t="shared" si="3"/>
        <v/>
      </c>
      <c r="L38" s="274"/>
      <c r="M38" s="173" t="str">
        <f t="shared" si="4"/>
        <v/>
      </c>
      <c r="N38" s="274">
        <v>645</v>
      </c>
      <c r="O38" s="173">
        <f t="shared" si="5"/>
        <v>352.4590163934426</v>
      </c>
      <c r="P38" s="274">
        <v>211</v>
      </c>
      <c r="Q38" s="173">
        <f t="shared" si="6"/>
        <v>115.30054644808743</v>
      </c>
      <c r="R38" s="274"/>
      <c r="S38" s="173" t="str">
        <f t="shared" si="7"/>
        <v/>
      </c>
      <c r="T38" s="274"/>
      <c r="U38" s="173" t="str">
        <f t="shared" si="8"/>
        <v/>
      </c>
      <c r="V38" s="274">
        <v>60</v>
      </c>
      <c r="W38" s="173">
        <f t="shared" si="9"/>
        <v>32.786885245901637</v>
      </c>
      <c r="X38" s="274"/>
      <c r="Y38" s="173" t="str">
        <f t="shared" si="10"/>
        <v/>
      </c>
      <c r="Z38" s="274"/>
      <c r="AA38" s="173" t="str">
        <f t="shared" si="11"/>
        <v/>
      </c>
      <c r="AB38" s="274"/>
      <c r="AC38" s="173" t="str">
        <f t="shared" si="12"/>
        <v/>
      </c>
      <c r="AD38" s="274"/>
      <c r="AE38" s="173" t="str">
        <f t="shared" si="13"/>
        <v/>
      </c>
      <c r="AF38" s="274"/>
      <c r="AG38" s="173" t="str">
        <f t="shared" si="14"/>
        <v/>
      </c>
      <c r="AH38" s="274"/>
      <c r="AI38" s="173" t="str">
        <f t="shared" si="15"/>
        <v/>
      </c>
      <c r="AJ38" s="274"/>
      <c r="AK38" s="173" t="str">
        <f t="shared" si="16"/>
        <v/>
      </c>
      <c r="AL38" s="274"/>
      <c r="AM38" s="173" t="str">
        <f t="shared" si="17"/>
        <v/>
      </c>
      <c r="AN38" s="274"/>
      <c r="AO38" s="173" t="str">
        <f t="shared" si="18"/>
        <v/>
      </c>
      <c r="AP38" s="274">
        <v>916</v>
      </c>
      <c r="AQ38" s="173">
        <f t="shared" si="19"/>
        <v>500.54644808743166</v>
      </c>
      <c r="AR38" s="281">
        <v>1235</v>
      </c>
      <c r="AU38" s="173">
        <v>500.54644808743166</v>
      </c>
    </row>
    <row r="39" spans="1:47" x14ac:dyDescent="0.25">
      <c r="A39" s="276"/>
      <c r="B39">
        <v>0.25</v>
      </c>
      <c r="D39" s="277"/>
      <c r="E39" s="173" t="str">
        <f t="shared" si="0"/>
        <v/>
      </c>
      <c r="F39" s="277"/>
      <c r="G39" s="173" t="str">
        <f t="shared" si="1"/>
        <v/>
      </c>
      <c r="H39" s="277"/>
      <c r="I39" s="173" t="str">
        <f t="shared" si="2"/>
        <v/>
      </c>
      <c r="J39" s="277"/>
      <c r="K39" s="173" t="str">
        <f t="shared" si="3"/>
        <v/>
      </c>
      <c r="L39" s="277"/>
      <c r="M39" s="173" t="str">
        <f t="shared" si="4"/>
        <v/>
      </c>
      <c r="N39" s="277">
        <v>24</v>
      </c>
      <c r="O39" s="173">
        <f t="shared" si="5"/>
        <v>96</v>
      </c>
      <c r="P39" s="277"/>
      <c r="Q39" s="173" t="str">
        <f t="shared" si="6"/>
        <v/>
      </c>
      <c r="R39" s="277"/>
      <c r="S39" s="173" t="str">
        <f t="shared" si="7"/>
        <v/>
      </c>
      <c r="T39" s="277"/>
      <c r="U39" s="173" t="str">
        <f t="shared" si="8"/>
        <v/>
      </c>
      <c r="V39" s="277"/>
      <c r="W39" s="173" t="str">
        <f t="shared" si="9"/>
        <v/>
      </c>
      <c r="X39" s="277"/>
      <c r="Y39" s="173" t="str">
        <f t="shared" si="10"/>
        <v/>
      </c>
      <c r="Z39" s="277"/>
      <c r="AA39" s="173" t="str">
        <f t="shared" si="11"/>
        <v/>
      </c>
      <c r="AB39" s="277"/>
      <c r="AC39" s="173" t="str">
        <f t="shared" si="12"/>
        <v/>
      </c>
      <c r="AD39" s="277"/>
      <c r="AE39" s="173" t="str">
        <f t="shared" si="13"/>
        <v/>
      </c>
      <c r="AF39" s="277"/>
      <c r="AG39" s="173" t="str">
        <f t="shared" si="14"/>
        <v/>
      </c>
      <c r="AH39" s="277"/>
      <c r="AI39" s="173" t="str">
        <f t="shared" si="15"/>
        <v/>
      </c>
      <c r="AJ39" s="277"/>
      <c r="AK39" s="173" t="str">
        <f t="shared" si="16"/>
        <v/>
      </c>
      <c r="AL39" s="277"/>
      <c r="AM39" s="173" t="str">
        <f t="shared" si="17"/>
        <v/>
      </c>
      <c r="AN39" s="277"/>
      <c r="AO39" s="173" t="str">
        <f t="shared" si="18"/>
        <v/>
      </c>
      <c r="AP39" s="277">
        <v>24</v>
      </c>
      <c r="AQ39" s="173">
        <f t="shared" si="19"/>
        <v>96</v>
      </c>
      <c r="AR39" s="282">
        <v>493</v>
      </c>
      <c r="AU39" s="173">
        <v>96</v>
      </c>
    </row>
    <row r="40" spans="1:47" x14ac:dyDescent="0.25">
      <c r="A40" s="276"/>
      <c r="B40">
        <v>0.82</v>
      </c>
      <c r="D40" s="277">
        <v>4590</v>
      </c>
      <c r="E40" s="173">
        <f t="shared" si="0"/>
        <v>5597.5609756097565</v>
      </c>
      <c r="F40" s="277"/>
      <c r="G40" s="173" t="str">
        <f t="shared" si="1"/>
        <v/>
      </c>
      <c r="H40" s="277"/>
      <c r="I40" s="173" t="str">
        <f t="shared" si="2"/>
        <v/>
      </c>
      <c r="J40" s="277"/>
      <c r="K40" s="173" t="str">
        <f t="shared" si="3"/>
        <v/>
      </c>
      <c r="L40" s="277"/>
      <c r="M40" s="173" t="str">
        <f t="shared" si="4"/>
        <v/>
      </c>
      <c r="N40" s="277">
        <v>225</v>
      </c>
      <c r="O40" s="173">
        <f t="shared" si="5"/>
        <v>274.39024390243907</v>
      </c>
      <c r="P40" s="277">
        <v>1092</v>
      </c>
      <c r="Q40" s="173">
        <f t="shared" si="6"/>
        <v>1331.7073170731708</v>
      </c>
      <c r="R40" s="277"/>
      <c r="S40" s="173" t="str">
        <f t="shared" si="7"/>
        <v/>
      </c>
      <c r="T40" s="277"/>
      <c r="U40" s="173" t="str">
        <f t="shared" si="8"/>
        <v/>
      </c>
      <c r="V40" s="277"/>
      <c r="W40" s="173" t="str">
        <f t="shared" si="9"/>
        <v/>
      </c>
      <c r="X40" s="277"/>
      <c r="Y40" s="173" t="str">
        <f t="shared" si="10"/>
        <v/>
      </c>
      <c r="Z40" s="277"/>
      <c r="AA40" s="173" t="str">
        <f t="shared" si="11"/>
        <v/>
      </c>
      <c r="AB40" s="277"/>
      <c r="AC40" s="173" t="str">
        <f t="shared" si="12"/>
        <v/>
      </c>
      <c r="AD40" s="277"/>
      <c r="AE40" s="173" t="str">
        <f t="shared" si="13"/>
        <v/>
      </c>
      <c r="AF40" s="277"/>
      <c r="AG40" s="173" t="str">
        <f t="shared" si="14"/>
        <v/>
      </c>
      <c r="AH40" s="277"/>
      <c r="AI40" s="173" t="str">
        <f t="shared" si="15"/>
        <v/>
      </c>
      <c r="AJ40" s="277"/>
      <c r="AK40" s="173" t="str">
        <f t="shared" si="16"/>
        <v/>
      </c>
      <c r="AL40" s="277"/>
      <c r="AM40" s="173" t="str">
        <f t="shared" si="17"/>
        <v/>
      </c>
      <c r="AN40" s="277"/>
      <c r="AO40" s="173" t="str">
        <f t="shared" si="18"/>
        <v/>
      </c>
      <c r="AP40" s="277">
        <v>1317</v>
      </c>
      <c r="AQ40" s="173">
        <f t="shared" si="19"/>
        <v>1606.0975609756099</v>
      </c>
      <c r="AR40" s="282">
        <v>122</v>
      </c>
      <c r="AU40" s="173">
        <v>1606.0975609756099</v>
      </c>
    </row>
    <row r="41" spans="1:47" x14ac:dyDescent="0.25">
      <c r="A41" s="268" t="s">
        <v>302</v>
      </c>
      <c r="B41" s="273">
        <v>1.3</v>
      </c>
      <c r="D41" s="274">
        <v>8480</v>
      </c>
      <c r="E41" s="173">
        <f t="shared" si="0"/>
        <v>6523.0769230769229</v>
      </c>
      <c r="F41" s="274"/>
      <c r="G41" s="173" t="str">
        <f t="shared" si="1"/>
        <v/>
      </c>
      <c r="H41" s="274"/>
      <c r="I41" s="173" t="str">
        <f t="shared" si="2"/>
        <v/>
      </c>
      <c r="J41" s="274"/>
      <c r="K41" s="173" t="str">
        <f t="shared" si="3"/>
        <v/>
      </c>
      <c r="L41" s="274"/>
      <c r="M41" s="173" t="str">
        <f t="shared" si="4"/>
        <v/>
      </c>
      <c r="N41" s="274"/>
      <c r="O41" s="173" t="str">
        <f t="shared" si="5"/>
        <v/>
      </c>
      <c r="P41" s="274">
        <v>26</v>
      </c>
      <c r="Q41" s="173">
        <f t="shared" si="6"/>
        <v>20</v>
      </c>
      <c r="R41" s="274"/>
      <c r="S41" s="173" t="str">
        <f t="shared" si="7"/>
        <v/>
      </c>
      <c r="T41" s="274"/>
      <c r="U41" s="173" t="str">
        <f t="shared" si="8"/>
        <v/>
      </c>
      <c r="V41" s="274"/>
      <c r="W41" s="173" t="str">
        <f t="shared" si="9"/>
        <v/>
      </c>
      <c r="X41" s="274"/>
      <c r="Y41" s="173" t="str">
        <f t="shared" si="10"/>
        <v/>
      </c>
      <c r="Z41" s="274"/>
      <c r="AA41" s="173" t="str">
        <f t="shared" si="11"/>
        <v/>
      </c>
      <c r="AB41" s="274"/>
      <c r="AC41" s="173" t="str">
        <f t="shared" si="12"/>
        <v/>
      </c>
      <c r="AD41" s="274"/>
      <c r="AE41" s="173" t="str">
        <f t="shared" si="13"/>
        <v/>
      </c>
      <c r="AF41" s="274"/>
      <c r="AG41" s="173" t="str">
        <f t="shared" si="14"/>
        <v/>
      </c>
      <c r="AH41" s="274"/>
      <c r="AI41" s="173" t="str">
        <f t="shared" si="15"/>
        <v/>
      </c>
      <c r="AJ41" s="274">
        <v>16088</v>
      </c>
      <c r="AK41" s="173">
        <f t="shared" si="16"/>
        <v>12375.384615384615</v>
      </c>
      <c r="AL41" s="274"/>
      <c r="AM41" s="173" t="str">
        <f t="shared" si="17"/>
        <v/>
      </c>
      <c r="AN41" s="274"/>
      <c r="AO41" s="173" t="str">
        <f t="shared" si="18"/>
        <v/>
      </c>
      <c r="AP41" s="274">
        <v>16114</v>
      </c>
      <c r="AQ41" s="173">
        <f t="shared" si="19"/>
        <v>12395.384615384615</v>
      </c>
      <c r="AR41" s="281">
        <v>506</v>
      </c>
      <c r="AU41" s="173">
        <v>12395.384615384615</v>
      </c>
    </row>
    <row r="42" spans="1:47" x14ac:dyDescent="0.25">
      <c r="A42" s="268" t="s">
        <v>422</v>
      </c>
      <c r="B42" s="273">
        <v>0.48399999999999999</v>
      </c>
      <c r="D42" s="274">
        <v>2311</v>
      </c>
      <c r="E42" s="173">
        <f t="shared" si="0"/>
        <v>4774.7933884297518</v>
      </c>
      <c r="F42" s="274"/>
      <c r="G42" s="173" t="str">
        <f t="shared" si="1"/>
        <v/>
      </c>
      <c r="H42" s="274"/>
      <c r="I42" s="173" t="str">
        <f t="shared" si="2"/>
        <v/>
      </c>
      <c r="J42" s="274"/>
      <c r="K42" s="173" t="str">
        <f t="shared" si="3"/>
        <v/>
      </c>
      <c r="L42" s="274"/>
      <c r="M42" s="173" t="str">
        <f t="shared" si="4"/>
        <v/>
      </c>
      <c r="N42" s="274">
        <v>134</v>
      </c>
      <c r="O42" s="173">
        <f t="shared" si="5"/>
        <v>276.85950413223139</v>
      </c>
      <c r="P42" s="274">
        <v>563</v>
      </c>
      <c r="Q42" s="173">
        <f t="shared" si="6"/>
        <v>1163.2231404958677</v>
      </c>
      <c r="R42" s="274"/>
      <c r="S42" s="173" t="str">
        <f t="shared" si="7"/>
        <v/>
      </c>
      <c r="T42" s="274"/>
      <c r="U42" s="173" t="str">
        <f t="shared" si="8"/>
        <v/>
      </c>
      <c r="V42" s="274"/>
      <c r="W42" s="173" t="str">
        <f t="shared" si="9"/>
        <v/>
      </c>
      <c r="X42" s="274"/>
      <c r="Y42" s="173" t="str">
        <f t="shared" si="10"/>
        <v/>
      </c>
      <c r="Z42" s="274"/>
      <c r="AA42" s="173" t="str">
        <f t="shared" si="11"/>
        <v/>
      </c>
      <c r="AB42" s="274"/>
      <c r="AC42" s="173" t="str">
        <f t="shared" si="12"/>
        <v/>
      </c>
      <c r="AD42" s="274"/>
      <c r="AE42" s="173" t="str">
        <f t="shared" si="13"/>
        <v/>
      </c>
      <c r="AF42" s="274"/>
      <c r="AG42" s="173" t="str">
        <f t="shared" si="14"/>
        <v/>
      </c>
      <c r="AH42" s="274"/>
      <c r="AI42" s="173" t="str">
        <f t="shared" si="15"/>
        <v/>
      </c>
      <c r="AJ42" s="274">
        <v>40</v>
      </c>
      <c r="AK42" s="173">
        <f t="shared" si="16"/>
        <v>82.644628099173559</v>
      </c>
      <c r="AL42" s="274"/>
      <c r="AM42" s="173" t="str">
        <f t="shared" si="17"/>
        <v/>
      </c>
      <c r="AN42" s="274"/>
      <c r="AO42" s="173" t="str">
        <f t="shared" si="18"/>
        <v/>
      </c>
      <c r="AP42" s="274">
        <v>737</v>
      </c>
      <c r="AQ42" s="173">
        <f t="shared" si="19"/>
        <v>1522.7272727272727</v>
      </c>
      <c r="AR42" s="281">
        <v>1278</v>
      </c>
      <c r="AU42" s="173">
        <v>1522.7272727272727</v>
      </c>
    </row>
    <row r="43" spans="1:47" x14ac:dyDescent="0.25">
      <c r="A43" s="276"/>
      <c r="B43">
        <v>0.27200000000000002</v>
      </c>
      <c r="D43" s="277">
        <v>860</v>
      </c>
      <c r="E43" s="173">
        <f t="shared" si="0"/>
        <v>3161.7647058823527</v>
      </c>
      <c r="F43" s="277"/>
      <c r="G43" s="173" t="str">
        <f t="shared" si="1"/>
        <v/>
      </c>
      <c r="H43" s="277"/>
      <c r="I43" s="173" t="str">
        <f t="shared" si="2"/>
        <v/>
      </c>
      <c r="J43" s="277"/>
      <c r="K43" s="173" t="str">
        <f t="shared" si="3"/>
        <v/>
      </c>
      <c r="L43" s="277"/>
      <c r="M43" s="173" t="str">
        <f t="shared" si="4"/>
        <v/>
      </c>
      <c r="N43" s="277">
        <v>45</v>
      </c>
      <c r="O43" s="173">
        <f t="shared" si="5"/>
        <v>165.44117647058823</v>
      </c>
      <c r="P43" s="277">
        <v>1451</v>
      </c>
      <c r="Q43" s="173">
        <f t="shared" si="6"/>
        <v>5334.5588235294117</v>
      </c>
      <c r="R43" s="277"/>
      <c r="S43" s="173" t="str">
        <f t="shared" si="7"/>
        <v/>
      </c>
      <c r="T43" s="277"/>
      <c r="U43" s="173" t="str">
        <f t="shared" si="8"/>
        <v/>
      </c>
      <c r="V43" s="277"/>
      <c r="W43" s="173" t="str">
        <f t="shared" si="9"/>
        <v/>
      </c>
      <c r="X43" s="277"/>
      <c r="Y43" s="173" t="str">
        <f t="shared" si="10"/>
        <v/>
      </c>
      <c r="Z43" s="277"/>
      <c r="AA43" s="173" t="str">
        <f t="shared" si="11"/>
        <v/>
      </c>
      <c r="AB43" s="277"/>
      <c r="AC43" s="173" t="str">
        <f t="shared" si="12"/>
        <v/>
      </c>
      <c r="AD43" s="277"/>
      <c r="AE43" s="173" t="str">
        <f t="shared" si="13"/>
        <v/>
      </c>
      <c r="AF43" s="277"/>
      <c r="AG43" s="173" t="str">
        <f t="shared" si="14"/>
        <v/>
      </c>
      <c r="AH43" s="277"/>
      <c r="AI43" s="173" t="str">
        <f t="shared" si="15"/>
        <v/>
      </c>
      <c r="AJ43" s="277">
        <v>1</v>
      </c>
      <c r="AK43" s="173">
        <f t="shared" si="16"/>
        <v>3.6764705882352939</v>
      </c>
      <c r="AL43" s="277"/>
      <c r="AM43" s="173" t="str">
        <f t="shared" si="17"/>
        <v/>
      </c>
      <c r="AN43" s="277"/>
      <c r="AO43" s="173" t="str">
        <f t="shared" si="18"/>
        <v/>
      </c>
      <c r="AP43" s="277">
        <v>1497</v>
      </c>
      <c r="AQ43" s="173">
        <f t="shared" si="19"/>
        <v>5503.6764705882351</v>
      </c>
      <c r="AR43" s="282">
        <v>360</v>
      </c>
      <c r="AU43" s="173">
        <v>5503.6764705882351</v>
      </c>
    </row>
    <row r="44" spans="1:47" x14ac:dyDescent="0.25">
      <c r="A44" s="268" t="s">
        <v>301</v>
      </c>
      <c r="B44" s="273">
        <v>0.67</v>
      </c>
      <c r="D44" s="274"/>
      <c r="E44" s="173" t="str">
        <f t="shared" ref="E44:E75" si="20">IF(OR($B44=0,D44=0),"",D44/$B44)</f>
        <v/>
      </c>
      <c r="F44" s="274"/>
      <c r="G44" s="173" t="str">
        <f t="shared" ref="G44:G75" si="21">IF(OR($B44=0,F44=0),"",F44/$B44)</f>
        <v/>
      </c>
      <c r="H44" s="274"/>
      <c r="I44" s="173" t="str">
        <f t="shared" ref="I44:I75" si="22">IF(OR($B44=0,H44=0),"",H44/$B44)</f>
        <v/>
      </c>
      <c r="J44" s="274"/>
      <c r="K44" s="173" t="str">
        <f t="shared" ref="K44:K75" si="23">IF(OR($B44=0,J44=0),"",J44/$B44)</f>
        <v/>
      </c>
      <c r="L44" s="274"/>
      <c r="M44" s="173" t="str">
        <f t="shared" ref="M44:M75" si="24">IF(OR($B44=0,L44=0),"",L44/$B44)</f>
        <v/>
      </c>
      <c r="N44" s="274"/>
      <c r="O44" s="173" t="str">
        <f t="shared" ref="O44:O75" si="25">IF(OR($B44=0,N44=0),"",N44/$B44)</f>
        <v/>
      </c>
      <c r="P44" s="274"/>
      <c r="Q44" s="173" t="str">
        <f t="shared" ref="Q44:Q75" si="26">IF(OR($B44=0,P44=0),"",P44/$B44)</f>
        <v/>
      </c>
      <c r="R44" s="274"/>
      <c r="S44" s="173" t="str">
        <f t="shared" ref="S44:S75" si="27">IF(OR($B44=0,R44=0),"",R44/$B44)</f>
        <v/>
      </c>
      <c r="T44" s="274"/>
      <c r="U44" s="173" t="str">
        <f t="shared" ref="U44:U75" si="28">IF(OR($B44=0,T44=0),"",T44/$B44)</f>
        <v/>
      </c>
      <c r="V44" s="274"/>
      <c r="W44" s="173" t="str">
        <f t="shared" ref="W44:W75" si="29">IF(OR($B44=0,V44=0),"",V44/$B44)</f>
        <v/>
      </c>
      <c r="X44" s="274"/>
      <c r="Y44" s="173" t="str">
        <f t="shared" ref="Y44:Y75" si="30">IF(OR($B44=0,X44=0),"",X44/$B44)</f>
        <v/>
      </c>
      <c r="Z44" s="274"/>
      <c r="AA44" s="173" t="str">
        <f t="shared" ref="AA44:AA75" si="31">IF(OR($B44=0,Z44=0),"",Z44/$B44)</f>
        <v/>
      </c>
      <c r="AB44" s="274"/>
      <c r="AC44" s="173" t="str">
        <f t="shared" ref="AC44:AC75" si="32">IF(OR($B44=0,AB44=0),"",AB44/$B44)</f>
        <v/>
      </c>
      <c r="AD44" s="274"/>
      <c r="AE44" s="173" t="str">
        <f t="shared" ref="AE44:AE75" si="33">IF(OR($B44=0,AD44=0),"",AD44/$B44)</f>
        <v/>
      </c>
      <c r="AF44" s="274"/>
      <c r="AG44" s="173" t="str">
        <f t="shared" ref="AG44:AG75" si="34">IF(OR($B44=0,AF44=0),"",AF44/$B44)</f>
        <v/>
      </c>
      <c r="AH44" s="274"/>
      <c r="AI44" s="173" t="str">
        <f t="shared" ref="AI44:AI75" si="35">IF(OR($B44=0,AH44=0),"",AH44/$B44)</f>
        <v/>
      </c>
      <c r="AJ44" s="274"/>
      <c r="AK44" s="173" t="str">
        <f t="shared" ref="AK44:AK75" si="36">IF(OR($B44=0,AJ44=0),"",AJ44/$B44)</f>
        <v/>
      </c>
      <c r="AL44" s="274"/>
      <c r="AM44" s="173" t="str">
        <f t="shared" ref="AM44:AM75" si="37">IF(OR($B44=0,AL44=0),"",AL44/$B44)</f>
        <v/>
      </c>
      <c r="AN44" s="274"/>
      <c r="AO44" s="173" t="str">
        <f t="shared" ref="AO44:AO75" si="38">IF(OR($B44=0,AN44=0),"",AN44/$B44)</f>
        <v/>
      </c>
      <c r="AP44" s="274"/>
      <c r="AQ44" s="173" t="str">
        <f t="shared" ref="AQ44:AQ75" si="39">IF(OR($B44=0,AP44=0),"",AP44/$B44)</f>
        <v/>
      </c>
      <c r="AR44" s="281"/>
      <c r="AU44" s="173" t="s">
        <v>468</v>
      </c>
    </row>
    <row r="45" spans="1:47" x14ac:dyDescent="0.25">
      <c r="A45" s="268" t="s">
        <v>300</v>
      </c>
      <c r="B45" s="273">
        <v>4.5674000000000001</v>
      </c>
      <c r="D45" s="274">
        <v>46584</v>
      </c>
      <c r="E45" s="173">
        <f t="shared" si="20"/>
        <v>10199.238078556727</v>
      </c>
      <c r="F45" s="274"/>
      <c r="G45" s="173" t="str">
        <f t="shared" si="21"/>
        <v/>
      </c>
      <c r="H45" s="274"/>
      <c r="I45" s="173" t="str">
        <f t="shared" si="22"/>
        <v/>
      </c>
      <c r="J45" s="274"/>
      <c r="K45" s="173" t="str">
        <f t="shared" si="23"/>
        <v/>
      </c>
      <c r="L45" s="274"/>
      <c r="M45" s="173" t="str">
        <f t="shared" si="24"/>
        <v/>
      </c>
      <c r="N45" s="274"/>
      <c r="O45" s="173" t="str">
        <f t="shared" si="25"/>
        <v/>
      </c>
      <c r="P45" s="274"/>
      <c r="Q45" s="173" t="str">
        <f t="shared" si="26"/>
        <v/>
      </c>
      <c r="R45" s="274"/>
      <c r="S45" s="173" t="str">
        <f t="shared" si="27"/>
        <v/>
      </c>
      <c r="T45" s="274"/>
      <c r="U45" s="173" t="str">
        <f t="shared" si="28"/>
        <v/>
      </c>
      <c r="V45" s="274"/>
      <c r="W45" s="173" t="str">
        <f t="shared" si="29"/>
        <v/>
      </c>
      <c r="X45" s="274"/>
      <c r="Y45" s="173" t="str">
        <f t="shared" si="30"/>
        <v/>
      </c>
      <c r="Z45" s="274"/>
      <c r="AA45" s="173" t="str">
        <f t="shared" si="31"/>
        <v/>
      </c>
      <c r="AB45" s="274"/>
      <c r="AC45" s="173" t="str">
        <f t="shared" si="32"/>
        <v/>
      </c>
      <c r="AD45" s="274"/>
      <c r="AE45" s="173" t="str">
        <f t="shared" si="33"/>
        <v/>
      </c>
      <c r="AF45" s="274"/>
      <c r="AG45" s="173" t="str">
        <f t="shared" si="34"/>
        <v/>
      </c>
      <c r="AH45" s="274"/>
      <c r="AI45" s="173" t="str">
        <f t="shared" si="35"/>
        <v/>
      </c>
      <c r="AJ45" s="274"/>
      <c r="AK45" s="173" t="str">
        <f t="shared" si="36"/>
        <v/>
      </c>
      <c r="AL45" s="274"/>
      <c r="AM45" s="173" t="str">
        <f t="shared" si="37"/>
        <v/>
      </c>
      <c r="AN45" s="274"/>
      <c r="AO45" s="173" t="str">
        <f t="shared" si="38"/>
        <v/>
      </c>
      <c r="AP45" s="274"/>
      <c r="AQ45" s="173" t="str">
        <f t="shared" si="39"/>
        <v/>
      </c>
      <c r="AR45" s="281">
        <v>8474</v>
      </c>
      <c r="AU45" s="173" t="s">
        <v>468</v>
      </c>
    </row>
    <row r="46" spans="1:47" x14ac:dyDescent="0.25">
      <c r="A46" s="276"/>
      <c r="B46">
        <v>3.4226000000000001</v>
      </c>
      <c r="D46" s="277">
        <v>19012.53</v>
      </c>
      <c r="E46" s="173">
        <f t="shared" si="20"/>
        <v>5554.9962017179914</v>
      </c>
      <c r="F46" s="277"/>
      <c r="G46" s="173" t="str">
        <f t="shared" si="21"/>
        <v/>
      </c>
      <c r="H46" s="277"/>
      <c r="I46" s="173" t="str">
        <f t="shared" si="22"/>
        <v/>
      </c>
      <c r="J46" s="277">
        <v>67082.350000000006</v>
      </c>
      <c r="K46" s="173">
        <f t="shared" si="23"/>
        <v>19599.821772921172</v>
      </c>
      <c r="L46" s="277"/>
      <c r="M46" s="173" t="str">
        <f t="shared" si="24"/>
        <v/>
      </c>
      <c r="N46" s="277">
        <v>1388</v>
      </c>
      <c r="O46" s="173">
        <f t="shared" si="25"/>
        <v>405.53964822065097</v>
      </c>
      <c r="P46" s="277">
        <v>56.28</v>
      </c>
      <c r="Q46" s="173">
        <f t="shared" si="26"/>
        <v>16.443639338514579</v>
      </c>
      <c r="R46" s="277"/>
      <c r="S46" s="173" t="str">
        <f t="shared" si="27"/>
        <v/>
      </c>
      <c r="T46" s="277"/>
      <c r="U46" s="173" t="str">
        <f t="shared" si="28"/>
        <v/>
      </c>
      <c r="V46" s="277"/>
      <c r="W46" s="173" t="str">
        <f t="shared" si="29"/>
        <v/>
      </c>
      <c r="X46" s="277"/>
      <c r="Y46" s="173" t="str">
        <f t="shared" si="30"/>
        <v/>
      </c>
      <c r="Z46" s="277"/>
      <c r="AA46" s="173" t="str">
        <f t="shared" si="31"/>
        <v/>
      </c>
      <c r="AB46" s="277"/>
      <c r="AC46" s="173" t="str">
        <f t="shared" si="32"/>
        <v/>
      </c>
      <c r="AD46" s="277"/>
      <c r="AE46" s="173" t="str">
        <f t="shared" si="33"/>
        <v/>
      </c>
      <c r="AF46" s="277"/>
      <c r="AG46" s="173" t="str">
        <f t="shared" si="34"/>
        <v/>
      </c>
      <c r="AH46" s="277"/>
      <c r="AI46" s="173" t="str">
        <f t="shared" si="35"/>
        <v/>
      </c>
      <c r="AJ46" s="277"/>
      <c r="AK46" s="173" t="str">
        <f t="shared" si="36"/>
        <v/>
      </c>
      <c r="AL46" s="277"/>
      <c r="AM46" s="173" t="str">
        <f t="shared" si="37"/>
        <v/>
      </c>
      <c r="AN46" s="277"/>
      <c r="AO46" s="173" t="str">
        <f t="shared" si="38"/>
        <v/>
      </c>
      <c r="AP46" s="277">
        <v>68526.63</v>
      </c>
      <c r="AQ46" s="173">
        <f t="shared" si="39"/>
        <v>20021.805060480336</v>
      </c>
      <c r="AR46" s="282">
        <v>102369.67</v>
      </c>
      <c r="AU46" s="173">
        <v>20021.805060480336</v>
      </c>
    </row>
    <row r="47" spans="1:47" x14ac:dyDescent="0.25">
      <c r="A47" s="268" t="s">
        <v>299</v>
      </c>
      <c r="B47" s="273">
        <v>1.1000000000000001</v>
      </c>
      <c r="D47" s="274"/>
      <c r="E47" s="173" t="str">
        <f t="shared" si="20"/>
        <v/>
      </c>
      <c r="F47" s="274"/>
      <c r="G47" s="173" t="str">
        <f t="shared" si="21"/>
        <v/>
      </c>
      <c r="H47" s="274"/>
      <c r="I47" s="173" t="str">
        <f t="shared" si="22"/>
        <v/>
      </c>
      <c r="J47" s="274"/>
      <c r="K47" s="173" t="str">
        <f t="shared" si="23"/>
        <v/>
      </c>
      <c r="L47" s="274"/>
      <c r="M47" s="173" t="str">
        <f t="shared" si="24"/>
        <v/>
      </c>
      <c r="N47" s="274"/>
      <c r="O47" s="173" t="str">
        <f t="shared" si="25"/>
        <v/>
      </c>
      <c r="P47" s="274"/>
      <c r="Q47" s="173" t="str">
        <f t="shared" si="26"/>
        <v/>
      </c>
      <c r="R47" s="274"/>
      <c r="S47" s="173" t="str">
        <f t="shared" si="27"/>
        <v/>
      </c>
      <c r="T47" s="274"/>
      <c r="U47" s="173" t="str">
        <f t="shared" si="28"/>
        <v/>
      </c>
      <c r="V47" s="274"/>
      <c r="W47" s="173" t="str">
        <f t="shared" si="29"/>
        <v/>
      </c>
      <c r="X47" s="274"/>
      <c r="Y47" s="173" t="str">
        <f t="shared" si="30"/>
        <v/>
      </c>
      <c r="Z47" s="274"/>
      <c r="AA47" s="173" t="str">
        <f t="shared" si="31"/>
        <v/>
      </c>
      <c r="AB47" s="274"/>
      <c r="AC47" s="173" t="str">
        <f t="shared" si="32"/>
        <v/>
      </c>
      <c r="AD47" s="274"/>
      <c r="AE47" s="173" t="str">
        <f t="shared" si="33"/>
        <v/>
      </c>
      <c r="AF47" s="274"/>
      <c r="AG47" s="173" t="str">
        <f t="shared" si="34"/>
        <v/>
      </c>
      <c r="AH47" s="274"/>
      <c r="AI47" s="173" t="str">
        <f t="shared" si="35"/>
        <v/>
      </c>
      <c r="AJ47" s="274">
        <v>600</v>
      </c>
      <c r="AK47" s="173">
        <f t="shared" si="36"/>
        <v>545.45454545454538</v>
      </c>
      <c r="AL47" s="274"/>
      <c r="AM47" s="173" t="str">
        <f t="shared" si="37"/>
        <v/>
      </c>
      <c r="AN47" s="274"/>
      <c r="AO47" s="173" t="str">
        <f t="shared" si="38"/>
        <v/>
      </c>
      <c r="AP47" s="274">
        <v>600</v>
      </c>
      <c r="AQ47" s="173">
        <f t="shared" si="39"/>
        <v>545.45454545454538</v>
      </c>
      <c r="AR47" s="281">
        <v>44262</v>
      </c>
      <c r="AU47" s="173">
        <v>545.45454545454538</v>
      </c>
    </row>
    <row r="48" spans="1:47" x14ac:dyDescent="0.25">
      <c r="A48" s="276"/>
      <c r="B48">
        <v>11.27</v>
      </c>
      <c r="D48" s="277">
        <v>153304</v>
      </c>
      <c r="E48" s="173">
        <f t="shared" si="20"/>
        <v>13602.839396628216</v>
      </c>
      <c r="F48" s="277">
        <v>34163</v>
      </c>
      <c r="G48" s="173">
        <f t="shared" si="21"/>
        <v>3031.3220940550136</v>
      </c>
      <c r="H48" s="277"/>
      <c r="I48" s="173" t="str">
        <f t="shared" si="22"/>
        <v/>
      </c>
      <c r="J48" s="277"/>
      <c r="K48" s="173" t="str">
        <f t="shared" si="23"/>
        <v/>
      </c>
      <c r="L48" s="277"/>
      <c r="M48" s="173" t="str">
        <f t="shared" si="24"/>
        <v/>
      </c>
      <c r="N48" s="277">
        <v>5196</v>
      </c>
      <c r="O48" s="173">
        <f t="shared" si="25"/>
        <v>461.04702750665484</v>
      </c>
      <c r="P48" s="277">
        <v>323</v>
      </c>
      <c r="Q48" s="173">
        <f t="shared" si="26"/>
        <v>28.660159716060338</v>
      </c>
      <c r="R48" s="277"/>
      <c r="S48" s="173" t="str">
        <f t="shared" si="27"/>
        <v/>
      </c>
      <c r="T48" s="277"/>
      <c r="U48" s="173" t="str">
        <f t="shared" si="28"/>
        <v/>
      </c>
      <c r="V48" s="277">
        <v>1468</v>
      </c>
      <c r="W48" s="173">
        <f t="shared" si="29"/>
        <v>130.25732031943213</v>
      </c>
      <c r="X48" s="277">
        <v>10503</v>
      </c>
      <c r="Y48" s="173">
        <f t="shared" si="30"/>
        <v>931.94321206743575</v>
      </c>
      <c r="Z48" s="277">
        <v>1278</v>
      </c>
      <c r="AA48" s="173">
        <f t="shared" si="31"/>
        <v>113.39840283939664</v>
      </c>
      <c r="AB48" s="277"/>
      <c r="AC48" s="173" t="str">
        <f t="shared" si="32"/>
        <v/>
      </c>
      <c r="AD48" s="277"/>
      <c r="AE48" s="173" t="str">
        <f t="shared" si="33"/>
        <v/>
      </c>
      <c r="AF48" s="277"/>
      <c r="AG48" s="173" t="str">
        <f t="shared" si="34"/>
        <v/>
      </c>
      <c r="AH48" s="277"/>
      <c r="AI48" s="173" t="str">
        <f t="shared" si="35"/>
        <v/>
      </c>
      <c r="AJ48" s="277">
        <v>8170</v>
      </c>
      <c r="AK48" s="173">
        <f t="shared" si="36"/>
        <v>724.93345164152618</v>
      </c>
      <c r="AL48" s="277"/>
      <c r="AM48" s="173" t="str">
        <f t="shared" si="37"/>
        <v/>
      </c>
      <c r="AN48" s="277"/>
      <c r="AO48" s="173" t="str">
        <f t="shared" si="38"/>
        <v/>
      </c>
      <c r="AP48" s="277">
        <v>61101</v>
      </c>
      <c r="AQ48" s="173">
        <f t="shared" si="39"/>
        <v>5421.5616681455194</v>
      </c>
      <c r="AR48" s="282">
        <v>283989</v>
      </c>
      <c r="AU48" s="173">
        <v>5421.5616681455194</v>
      </c>
    </row>
    <row r="49" spans="1:47" x14ac:dyDescent="0.25">
      <c r="A49" s="268" t="s">
        <v>423</v>
      </c>
      <c r="B49" s="273">
        <v>1</v>
      </c>
      <c r="D49" s="274"/>
      <c r="E49" s="173" t="str">
        <f t="shared" si="20"/>
        <v/>
      </c>
      <c r="F49" s="274"/>
      <c r="G49" s="173" t="str">
        <f t="shared" si="21"/>
        <v/>
      </c>
      <c r="H49" s="274"/>
      <c r="I49" s="173" t="str">
        <f t="shared" si="22"/>
        <v/>
      </c>
      <c r="J49" s="274"/>
      <c r="K49" s="173" t="str">
        <f t="shared" si="23"/>
        <v/>
      </c>
      <c r="L49" s="274"/>
      <c r="M49" s="173" t="str">
        <f t="shared" si="24"/>
        <v/>
      </c>
      <c r="N49" s="274"/>
      <c r="O49" s="173" t="str">
        <f t="shared" si="25"/>
        <v/>
      </c>
      <c r="P49" s="274"/>
      <c r="Q49" s="173" t="str">
        <f t="shared" si="26"/>
        <v/>
      </c>
      <c r="R49" s="274"/>
      <c r="S49" s="173" t="str">
        <f t="shared" si="27"/>
        <v/>
      </c>
      <c r="T49" s="274"/>
      <c r="U49" s="173" t="str">
        <f t="shared" si="28"/>
        <v/>
      </c>
      <c r="V49" s="274"/>
      <c r="W49" s="173" t="str">
        <f t="shared" si="29"/>
        <v/>
      </c>
      <c r="X49" s="274"/>
      <c r="Y49" s="173" t="str">
        <f t="shared" si="30"/>
        <v/>
      </c>
      <c r="Z49" s="274"/>
      <c r="AA49" s="173" t="str">
        <f t="shared" si="31"/>
        <v/>
      </c>
      <c r="AB49" s="274"/>
      <c r="AC49" s="173" t="str">
        <f t="shared" si="32"/>
        <v/>
      </c>
      <c r="AD49" s="274"/>
      <c r="AE49" s="173" t="str">
        <f t="shared" si="33"/>
        <v/>
      </c>
      <c r="AF49" s="274"/>
      <c r="AG49" s="173" t="str">
        <f t="shared" si="34"/>
        <v/>
      </c>
      <c r="AH49" s="274"/>
      <c r="AI49" s="173" t="str">
        <f t="shared" si="35"/>
        <v/>
      </c>
      <c r="AJ49" s="274"/>
      <c r="AK49" s="173" t="str">
        <f t="shared" si="36"/>
        <v/>
      </c>
      <c r="AL49" s="274"/>
      <c r="AM49" s="173" t="str">
        <f t="shared" si="37"/>
        <v/>
      </c>
      <c r="AN49" s="274"/>
      <c r="AO49" s="173" t="str">
        <f t="shared" si="38"/>
        <v/>
      </c>
      <c r="AP49" s="274"/>
      <c r="AQ49" s="173" t="str">
        <f t="shared" si="39"/>
        <v/>
      </c>
      <c r="AR49" s="281"/>
      <c r="AU49" s="173" t="s">
        <v>468</v>
      </c>
    </row>
    <row r="50" spans="1:47" x14ac:dyDescent="0.25">
      <c r="A50" s="268" t="s">
        <v>389</v>
      </c>
      <c r="B50" s="273">
        <v>19.86</v>
      </c>
      <c r="D50" s="274">
        <v>4669</v>
      </c>
      <c r="E50" s="173">
        <f t="shared" si="20"/>
        <v>235.09566968781471</v>
      </c>
      <c r="F50" s="274"/>
      <c r="G50" s="173" t="str">
        <f t="shared" si="21"/>
        <v/>
      </c>
      <c r="H50" s="274"/>
      <c r="I50" s="173" t="str">
        <f t="shared" si="22"/>
        <v/>
      </c>
      <c r="J50" s="274"/>
      <c r="K50" s="173" t="str">
        <f t="shared" si="23"/>
        <v/>
      </c>
      <c r="L50" s="274"/>
      <c r="M50" s="173" t="str">
        <f t="shared" si="24"/>
        <v/>
      </c>
      <c r="N50" s="274">
        <v>1284</v>
      </c>
      <c r="O50" s="173">
        <f t="shared" si="25"/>
        <v>64.65256797583082</v>
      </c>
      <c r="P50" s="274">
        <v>71778</v>
      </c>
      <c r="Q50" s="173">
        <f t="shared" si="26"/>
        <v>3614.199395770393</v>
      </c>
      <c r="R50" s="274"/>
      <c r="S50" s="173" t="str">
        <f t="shared" si="27"/>
        <v/>
      </c>
      <c r="T50" s="274"/>
      <c r="U50" s="173" t="str">
        <f t="shared" si="28"/>
        <v/>
      </c>
      <c r="V50" s="274">
        <v>272</v>
      </c>
      <c r="W50" s="173">
        <f t="shared" si="29"/>
        <v>13.695871097683787</v>
      </c>
      <c r="X50" s="274">
        <v>435</v>
      </c>
      <c r="Y50" s="173">
        <f t="shared" si="30"/>
        <v>21.90332326283988</v>
      </c>
      <c r="Z50" s="274"/>
      <c r="AA50" s="173" t="str">
        <f t="shared" si="31"/>
        <v/>
      </c>
      <c r="AB50" s="274"/>
      <c r="AC50" s="173" t="str">
        <f t="shared" si="32"/>
        <v/>
      </c>
      <c r="AD50" s="274"/>
      <c r="AE50" s="173" t="str">
        <f t="shared" si="33"/>
        <v/>
      </c>
      <c r="AF50" s="274">
        <v>23</v>
      </c>
      <c r="AG50" s="173">
        <f t="shared" si="34"/>
        <v>1.1581067472306144</v>
      </c>
      <c r="AH50" s="274"/>
      <c r="AI50" s="173" t="str">
        <f t="shared" si="35"/>
        <v/>
      </c>
      <c r="AJ50" s="274">
        <v>39</v>
      </c>
      <c r="AK50" s="173">
        <f t="shared" si="36"/>
        <v>1.9637462235649548</v>
      </c>
      <c r="AL50" s="274"/>
      <c r="AM50" s="173" t="str">
        <f t="shared" si="37"/>
        <v/>
      </c>
      <c r="AN50" s="274"/>
      <c r="AO50" s="173" t="str">
        <f t="shared" si="38"/>
        <v/>
      </c>
      <c r="AP50" s="274">
        <v>73831</v>
      </c>
      <c r="AQ50" s="173">
        <f t="shared" si="39"/>
        <v>3717.573011077543</v>
      </c>
      <c r="AR50" s="281">
        <v>46371</v>
      </c>
      <c r="AU50" s="173">
        <v>3717.573011077543</v>
      </c>
    </row>
    <row r="51" spans="1:47" x14ac:dyDescent="0.25">
      <c r="A51" s="268" t="s">
        <v>297</v>
      </c>
      <c r="B51" s="273">
        <v>0.59699999999999998</v>
      </c>
      <c r="D51" s="274">
        <v>2326</v>
      </c>
      <c r="E51" s="173">
        <f t="shared" si="20"/>
        <v>3896.1474036850923</v>
      </c>
      <c r="F51" s="274"/>
      <c r="G51" s="173" t="str">
        <f t="shared" si="21"/>
        <v/>
      </c>
      <c r="H51" s="274"/>
      <c r="I51" s="173" t="str">
        <f t="shared" si="22"/>
        <v/>
      </c>
      <c r="J51" s="274"/>
      <c r="K51" s="173" t="str">
        <f t="shared" si="23"/>
        <v/>
      </c>
      <c r="L51" s="274"/>
      <c r="M51" s="173" t="str">
        <f t="shared" si="24"/>
        <v/>
      </c>
      <c r="N51" s="274">
        <v>99</v>
      </c>
      <c r="O51" s="173">
        <f t="shared" si="25"/>
        <v>165.82914572864323</v>
      </c>
      <c r="P51" s="274">
        <v>754</v>
      </c>
      <c r="Q51" s="173">
        <f t="shared" si="26"/>
        <v>1262.9815745393635</v>
      </c>
      <c r="R51" s="274">
        <v>44</v>
      </c>
      <c r="S51" s="173">
        <f t="shared" si="27"/>
        <v>73.701842546063659</v>
      </c>
      <c r="T51" s="274"/>
      <c r="U51" s="173" t="str">
        <f t="shared" si="28"/>
        <v/>
      </c>
      <c r="V51" s="274"/>
      <c r="W51" s="173" t="str">
        <f t="shared" si="29"/>
        <v/>
      </c>
      <c r="X51" s="274"/>
      <c r="Y51" s="173" t="str">
        <f t="shared" si="30"/>
        <v/>
      </c>
      <c r="Z51" s="274"/>
      <c r="AA51" s="173" t="str">
        <f t="shared" si="31"/>
        <v/>
      </c>
      <c r="AB51" s="274"/>
      <c r="AC51" s="173" t="str">
        <f t="shared" si="32"/>
        <v/>
      </c>
      <c r="AD51" s="274"/>
      <c r="AE51" s="173" t="str">
        <f t="shared" si="33"/>
        <v/>
      </c>
      <c r="AF51" s="274"/>
      <c r="AG51" s="173" t="str">
        <f t="shared" si="34"/>
        <v/>
      </c>
      <c r="AH51" s="274"/>
      <c r="AI51" s="173" t="str">
        <f t="shared" si="35"/>
        <v/>
      </c>
      <c r="AJ51" s="274">
        <v>319</v>
      </c>
      <c r="AK51" s="173">
        <f t="shared" si="36"/>
        <v>534.33835845896147</v>
      </c>
      <c r="AL51" s="274"/>
      <c r="AM51" s="173" t="str">
        <f t="shared" si="37"/>
        <v/>
      </c>
      <c r="AN51" s="274"/>
      <c r="AO51" s="173" t="str">
        <f t="shared" si="38"/>
        <v/>
      </c>
      <c r="AP51" s="274">
        <v>1216</v>
      </c>
      <c r="AQ51" s="173">
        <f t="shared" si="39"/>
        <v>2036.8509212730319</v>
      </c>
      <c r="AR51" s="281">
        <v>1550</v>
      </c>
      <c r="AU51" s="173">
        <v>2036.8509212730319</v>
      </c>
    </row>
    <row r="52" spans="1:47" x14ac:dyDescent="0.25">
      <c r="A52" s="276"/>
      <c r="B52">
        <v>0.73699999999999999</v>
      </c>
      <c r="D52" s="277">
        <v>2828</v>
      </c>
      <c r="E52" s="173">
        <f t="shared" si="20"/>
        <v>3837.1777476255088</v>
      </c>
      <c r="F52" s="277"/>
      <c r="G52" s="173" t="str">
        <f t="shared" si="21"/>
        <v/>
      </c>
      <c r="H52" s="277"/>
      <c r="I52" s="173" t="str">
        <f t="shared" si="22"/>
        <v/>
      </c>
      <c r="J52" s="277"/>
      <c r="K52" s="173" t="str">
        <f t="shared" si="23"/>
        <v/>
      </c>
      <c r="L52" s="277"/>
      <c r="M52" s="173" t="str">
        <f t="shared" si="24"/>
        <v/>
      </c>
      <c r="N52" s="277">
        <v>122</v>
      </c>
      <c r="O52" s="173">
        <f t="shared" si="25"/>
        <v>165.53595658073272</v>
      </c>
      <c r="P52" s="277">
        <v>933</v>
      </c>
      <c r="Q52" s="173">
        <f t="shared" si="26"/>
        <v>1265.9430122116689</v>
      </c>
      <c r="R52" s="277">
        <v>55</v>
      </c>
      <c r="S52" s="173">
        <f t="shared" si="27"/>
        <v>74.626865671641795</v>
      </c>
      <c r="T52" s="277"/>
      <c r="U52" s="173" t="str">
        <f t="shared" si="28"/>
        <v/>
      </c>
      <c r="V52" s="277"/>
      <c r="W52" s="173" t="str">
        <f t="shared" si="29"/>
        <v/>
      </c>
      <c r="X52" s="277"/>
      <c r="Y52" s="173" t="str">
        <f t="shared" si="30"/>
        <v/>
      </c>
      <c r="Z52" s="277"/>
      <c r="AA52" s="173" t="str">
        <f t="shared" si="31"/>
        <v/>
      </c>
      <c r="AB52" s="277"/>
      <c r="AC52" s="173" t="str">
        <f t="shared" si="32"/>
        <v/>
      </c>
      <c r="AD52" s="277"/>
      <c r="AE52" s="173" t="str">
        <f t="shared" si="33"/>
        <v/>
      </c>
      <c r="AF52" s="277"/>
      <c r="AG52" s="173" t="str">
        <f t="shared" si="34"/>
        <v/>
      </c>
      <c r="AH52" s="277"/>
      <c r="AI52" s="173" t="str">
        <f t="shared" si="35"/>
        <v/>
      </c>
      <c r="AJ52" s="277">
        <v>399</v>
      </c>
      <c r="AK52" s="173">
        <f t="shared" si="36"/>
        <v>541.38398914518314</v>
      </c>
      <c r="AL52" s="277"/>
      <c r="AM52" s="173" t="str">
        <f t="shared" si="37"/>
        <v/>
      </c>
      <c r="AN52" s="277"/>
      <c r="AO52" s="173" t="str">
        <f t="shared" si="38"/>
        <v/>
      </c>
      <c r="AP52" s="277">
        <v>1509</v>
      </c>
      <c r="AQ52" s="173">
        <f t="shared" si="39"/>
        <v>2047.4898236092267</v>
      </c>
      <c r="AR52" s="282">
        <v>1882</v>
      </c>
      <c r="AU52" s="173">
        <v>2047.4898236092267</v>
      </c>
    </row>
    <row r="53" spans="1:47" x14ac:dyDescent="0.25">
      <c r="A53" s="268" t="s">
        <v>294</v>
      </c>
      <c r="B53" s="273">
        <v>3.56</v>
      </c>
      <c r="D53" s="274">
        <v>25836</v>
      </c>
      <c r="E53" s="173">
        <f t="shared" si="20"/>
        <v>7257.303370786517</v>
      </c>
      <c r="F53" s="274">
        <v>7468</v>
      </c>
      <c r="G53" s="173">
        <f t="shared" si="21"/>
        <v>2097.7528089887642</v>
      </c>
      <c r="H53" s="274"/>
      <c r="I53" s="173" t="str">
        <f t="shared" si="22"/>
        <v/>
      </c>
      <c r="J53" s="274"/>
      <c r="K53" s="173" t="str">
        <f t="shared" si="23"/>
        <v/>
      </c>
      <c r="L53" s="274"/>
      <c r="M53" s="173" t="str">
        <f t="shared" si="24"/>
        <v/>
      </c>
      <c r="N53" s="274">
        <v>348</v>
      </c>
      <c r="O53" s="173">
        <f t="shared" si="25"/>
        <v>97.752808988764045</v>
      </c>
      <c r="P53" s="274">
        <v>7700</v>
      </c>
      <c r="Q53" s="173">
        <f t="shared" si="26"/>
        <v>2162.9213483146068</v>
      </c>
      <c r="R53" s="274">
        <v>48</v>
      </c>
      <c r="S53" s="173">
        <f t="shared" si="27"/>
        <v>13.48314606741573</v>
      </c>
      <c r="T53" s="274">
        <v>2554</v>
      </c>
      <c r="U53" s="173">
        <f t="shared" si="28"/>
        <v>717.41573033707868</v>
      </c>
      <c r="V53" s="274"/>
      <c r="W53" s="173" t="str">
        <f t="shared" si="29"/>
        <v/>
      </c>
      <c r="X53" s="274"/>
      <c r="Y53" s="173" t="str">
        <f t="shared" si="30"/>
        <v/>
      </c>
      <c r="Z53" s="274">
        <v>164</v>
      </c>
      <c r="AA53" s="173">
        <f t="shared" si="31"/>
        <v>46.067415730337075</v>
      </c>
      <c r="AB53" s="274">
        <v>178</v>
      </c>
      <c r="AC53" s="173">
        <f t="shared" si="32"/>
        <v>50</v>
      </c>
      <c r="AD53" s="274"/>
      <c r="AE53" s="173" t="str">
        <f t="shared" si="33"/>
        <v/>
      </c>
      <c r="AF53" s="274"/>
      <c r="AG53" s="173" t="str">
        <f t="shared" si="34"/>
        <v/>
      </c>
      <c r="AH53" s="274"/>
      <c r="AI53" s="173" t="str">
        <f t="shared" si="35"/>
        <v/>
      </c>
      <c r="AJ53" s="274">
        <v>1884</v>
      </c>
      <c r="AK53" s="173">
        <f t="shared" si="36"/>
        <v>529.21348314606746</v>
      </c>
      <c r="AL53" s="274"/>
      <c r="AM53" s="173" t="str">
        <f t="shared" si="37"/>
        <v/>
      </c>
      <c r="AN53" s="274"/>
      <c r="AO53" s="173" t="str">
        <f t="shared" si="38"/>
        <v/>
      </c>
      <c r="AP53" s="274">
        <v>20344</v>
      </c>
      <c r="AQ53" s="173">
        <f t="shared" si="39"/>
        <v>5714.606741573034</v>
      </c>
      <c r="AR53" s="281">
        <v>5444</v>
      </c>
      <c r="AU53" s="173">
        <v>5714.606741573034</v>
      </c>
    </row>
    <row r="54" spans="1:47" x14ac:dyDescent="0.25">
      <c r="A54" s="268" t="s">
        <v>293</v>
      </c>
      <c r="B54" s="273">
        <v>0.92</v>
      </c>
      <c r="D54" s="274"/>
      <c r="E54" s="173" t="str">
        <f t="shared" si="20"/>
        <v/>
      </c>
      <c r="F54" s="274"/>
      <c r="G54" s="173" t="str">
        <f t="shared" si="21"/>
        <v/>
      </c>
      <c r="H54" s="274"/>
      <c r="I54" s="173" t="str">
        <f t="shared" si="22"/>
        <v/>
      </c>
      <c r="J54" s="274"/>
      <c r="K54" s="173" t="str">
        <f t="shared" si="23"/>
        <v/>
      </c>
      <c r="L54" s="274"/>
      <c r="M54" s="173" t="str">
        <f t="shared" si="24"/>
        <v/>
      </c>
      <c r="N54" s="274"/>
      <c r="O54" s="173" t="str">
        <f t="shared" si="25"/>
        <v/>
      </c>
      <c r="P54" s="274">
        <v>3532</v>
      </c>
      <c r="Q54" s="173">
        <f t="shared" si="26"/>
        <v>3839.1304347826085</v>
      </c>
      <c r="R54" s="274"/>
      <c r="S54" s="173" t="str">
        <f t="shared" si="27"/>
        <v/>
      </c>
      <c r="T54" s="274"/>
      <c r="U54" s="173" t="str">
        <f t="shared" si="28"/>
        <v/>
      </c>
      <c r="V54" s="274"/>
      <c r="W54" s="173" t="str">
        <f t="shared" si="29"/>
        <v/>
      </c>
      <c r="X54" s="274"/>
      <c r="Y54" s="173" t="str">
        <f t="shared" si="30"/>
        <v/>
      </c>
      <c r="Z54" s="274"/>
      <c r="AA54" s="173" t="str">
        <f t="shared" si="31"/>
        <v/>
      </c>
      <c r="AB54" s="274"/>
      <c r="AC54" s="173" t="str">
        <f t="shared" si="32"/>
        <v/>
      </c>
      <c r="AD54" s="274"/>
      <c r="AE54" s="173" t="str">
        <f t="shared" si="33"/>
        <v/>
      </c>
      <c r="AF54" s="274"/>
      <c r="AG54" s="173" t="str">
        <f t="shared" si="34"/>
        <v/>
      </c>
      <c r="AH54" s="274"/>
      <c r="AI54" s="173" t="str">
        <f t="shared" si="35"/>
        <v/>
      </c>
      <c r="AJ54" s="274"/>
      <c r="AK54" s="173" t="str">
        <f t="shared" si="36"/>
        <v/>
      </c>
      <c r="AL54" s="274"/>
      <c r="AM54" s="173" t="str">
        <f t="shared" si="37"/>
        <v/>
      </c>
      <c r="AN54" s="274"/>
      <c r="AO54" s="173" t="str">
        <f t="shared" si="38"/>
        <v/>
      </c>
      <c r="AP54" s="274">
        <v>3532</v>
      </c>
      <c r="AQ54" s="173">
        <f t="shared" si="39"/>
        <v>3839.1304347826085</v>
      </c>
      <c r="AR54" s="281">
        <v>10</v>
      </c>
      <c r="AU54" s="173">
        <v>3839.1304347826085</v>
      </c>
    </row>
    <row r="55" spans="1:47" x14ac:dyDescent="0.25">
      <c r="A55" s="268" t="s">
        <v>292</v>
      </c>
      <c r="B55" s="273">
        <v>0.9</v>
      </c>
      <c r="D55" s="274">
        <v>2646</v>
      </c>
      <c r="E55" s="173">
        <f t="shared" si="20"/>
        <v>2940</v>
      </c>
      <c r="F55" s="274"/>
      <c r="G55" s="173" t="str">
        <f t="shared" si="21"/>
        <v/>
      </c>
      <c r="H55" s="274"/>
      <c r="I55" s="173" t="str">
        <f t="shared" si="22"/>
        <v/>
      </c>
      <c r="J55" s="274"/>
      <c r="K55" s="173" t="str">
        <f t="shared" si="23"/>
        <v/>
      </c>
      <c r="L55" s="274"/>
      <c r="M55" s="173" t="str">
        <f t="shared" si="24"/>
        <v/>
      </c>
      <c r="N55" s="274">
        <v>90</v>
      </c>
      <c r="O55" s="173">
        <f t="shared" si="25"/>
        <v>100</v>
      </c>
      <c r="P55" s="274">
        <v>151</v>
      </c>
      <c r="Q55" s="173">
        <f t="shared" si="26"/>
        <v>167.77777777777777</v>
      </c>
      <c r="R55" s="274"/>
      <c r="S55" s="173" t="str">
        <f t="shared" si="27"/>
        <v/>
      </c>
      <c r="T55" s="274"/>
      <c r="U55" s="173" t="str">
        <f t="shared" si="28"/>
        <v/>
      </c>
      <c r="V55" s="274"/>
      <c r="W55" s="173" t="str">
        <f t="shared" si="29"/>
        <v/>
      </c>
      <c r="X55" s="274"/>
      <c r="Y55" s="173" t="str">
        <f t="shared" si="30"/>
        <v/>
      </c>
      <c r="Z55" s="274"/>
      <c r="AA55" s="173" t="str">
        <f t="shared" si="31"/>
        <v/>
      </c>
      <c r="AB55" s="274"/>
      <c r="AC55" s="173" t="str">
        <f t="shared" si="32"/>
        <v/>
      </c>
      <c r="AD55" s="274"/>
      <c r="AE55" s="173" t="str">
        <f t="shared" si="33"/>
        <v/>
      </c>
      <c r="AF55" s="274"/>
      <c r="AG55" s="173" t="str">
        <f t="shared" si="34"/>
        <v/>
      </c>
      <c r="AH55" s="274"/>
      <c r="AI55" s="173" t="str">
        <f t="shared" si="35"/>
        <v/>
      </c>
      <c r="AJ55" s="274"/>
      <c r="AK55" s="173" t="str">
        <f t="shared" si="36"/>
        <v/>
      </c>
      <c r="AL55" s="274"/>
      <c r="AM55" s="173" t="str">
        <f t="shared" si="37"/>
        <v/>
      </c>
      <c r="AN55" s="274"/>
      <c r="AO55" s="173" t="str">
        <f t="shared" si="38"/>
        <v/>
      </c>
      <c r="AP55" s="274">
        <v>241</v>
      </c>
      <c r="AQ55" s="173">
        <f t="shared" si="39"/>
        <v>267.77777777777777</v>
      </c>
      <c r="AR55" s="281">
        <v>1654</v>
      </c>
      <c r="AU55" s="173">
        <v>267.77777777777777</v>
      </c>
    </row>
    <row r="56" spans="1:47" x14ac:dyDescent="0.25">
      <c r="A56" s="268" t="s">
        <v>291</v>
      </c>
      <c r="B56" s="273">
        <v>0.01</v>
      </c>
      <c r="D56" s="274">
        <v>1561</v>
      </c>
      <c r="E56" s="173">
        <f t="shared" si="20"/>
        <v>156100</v>
      </c>
      <c r="F56" s="274"/>
      <c r="G56" s="173" t="str">
        <f t="shared" si="21"/>
        <v/>
      </c>
      <c r="H56" s="274"/>
      <c r="I56" s="173" t="str">
        <f t="shared" si="22"/>
        <v/>
      </c>
      <c r="J56" s="274"/>
      <c r="K56" s="173" t="str">
        <f t="shared" si="23"/>
        <v/>
      </c>
      <c r="L56" s="274"/>
      <c r="M56" s="173" t="str">
        <f t="shared" si="24"/>
        <v/>
      </c>
      <c r="N56" s="274"/>
      <c r="O56" s="173" t="str">
        <f t="shared" si="25"/>
        <v/>
      </c>
      <c r="P56" s="274">
        <v>2</v>
      </c>
      <c r="Q56" s="173">
        <f t="shared" si="26"/>
        <v>200</v>
      </c>
      <c r="R56" s="274"/>
      <c r="S56" s="173" t="str">
        <f t="shared" si="27"/>
        <v/>
      </c>
      <c r="T56" s="274"/>
      <c r="U56" s="173" t="str">
        <f t="shared" si="28"/>
        <v/>
      </c>
      <c r="V56" s="274">
        <v>1770</v>
      </c>
      <c r="W56" s="173">
        <f t="shared" si="29"/>
        <v>177000</v>
      </c>
      <c r="X56" s="274">
        <v>721</v>
      </c>
      <c r="Y56" s="173">
        <f t="shared" si="30"/>
        <v>72100</v>
      </c>
      <c r="Z56" s="274"/>
      <c r="AA56" s="173" t="str">
        <f t="shared" si="31"/>
        <v/>
      </c>
      <c r="AB56" s="274"/>
      <c r="AC56" s="173" t="str">
        <f t="shared" si="32"/>
        <v/>
      </c>
      <c r="AD56" s="274">
        <v>42</v>
      </c>
      <c r="AE56" s="173">
        <f t="shared" si="33"/>
        <v>4200</v>
      </c>
      <c r="AF56" s="274">
        <v>17076</v>
      </c>
      <c r="AG56" s="173">
        <f t="shared" si="34"/>
        <v>1707600</v>
      </c>
      <c r="AH56" s="274">
        <v>100</v>
      </c>
      <c r="AI56" s="173">
        <f t="shared" si="35"/>
        <v>10000</v>
      </c>
      <c r="AJ56" s="274"/>
      <c r="AK56" s="173" t="str">
        <f t="shared" si="36"/>
        <v/>
      </c>
      <c r="AL56" s="274"/>
      <c r="AM56" s="173" t="str">
        <f t="shared" si="37"/>
        <v/>
      </c>
      <c r="AN56" s="274"/>
      <c r="AO56" s="173" t="str">
        <f t="shared" si="38"/>
        <v/>
      </c>
      <c r="AP56" s="274">
        <v>19711</v>
      </c>
      <c r="AQ56" s="173">
        <f t="shared" si="39"/>
        <v>1971100</v>
      </c>
      <c r="AR56" s="281">
        <v>494</v>
      </c>
      <c r="AU56" s="173">
        <v>1971100</v>
      </c>
    </row>
    <row r="57" spans="1:47" x14ac:dyDescent="0.25">
      <c r="A57" s="276"/>
      <c r="B57">
        <v>2.86</v>
      </c>
      <c r="D57" s="277">
        <v>121770</v>
      </c>
      <c r="E57" s="173">
        <f t="shared" si="20"/>
        <v>42576.923076923078</v>
      </c>
      <c r="F57" s="277">
        <v>2478</v>
      </c>
      <c r="G57" s="173">
        <f t="shared" si="21"/>
        <v>866.43356643356651</v>
      </c>
      <c r="H57" s="277"/>
      <c r="I57" s="173" t="str">
        <f t="shared" si="22"/>
        <v/>
      </c>
      <c r="J57" s="277"/>
      <c r="K57" s="173" t="str">
        <f t="shared" si="23"/>
        <v/>
      </c>
      <c r="L57" s="277"/>
      <c r="M57" s="173" t="str">
        <f t="shared" si="24"/>
        <v/>
      </c>
      <c r="N57" s="277"/>
      <c r="O57" s="173" t="str">
        <f t="shared" si="25"/>
        <v/>
      </c>
      <c r="P57" s="277">
        <v>4096</v>
      </c>
      <c r="Q57" s="173">
        <f t="shared" si="26"/>
        <v>1432.1678321678323</v>
      </c>
      <c r="R57" s="277"/>
      <c r="S57" s="173" t="str">
        <f t="shared" si="27"/>
        <v/>
      </c>
      <c r="T57" s="277"/>
      <c r="U57" s="173" t="str">
        <f t="shared" si="28"/>
        <v/>
      </c>
      <c r="V57" s="277"/>
      <c r="W57" s="173" t="str">
        <f t="shared" si="29"/>
        <v/>
      </c>
      <c r="X57" s="277"/>
      <c r="Y57" s="173" t="str">
        <f t="shared" si="30"/>
        <v/>
      </c>
      <c r="Z57" s="277"/>
      <c r="AA57" s="173" t="str">
        <f t="shared" si="31"/>
        <v/>
      </c>
      <c r="AB57" s="277"/>
      <c r="AC57" s="173" t="str">
        <f t="shared" si="32"/>
        <v/>
      </c>
      <c r="AD57" s="277"/>
      <c r="AE57" s="173" t="str">
        <f t="shared" si="33"/>
        <v/>
      </c>
      <c r="AF57" s="277"/>
      <c r="AG57" s="173" t="str">
        <f t="shared" si="34"/>
        <v/>
      </c>
      <c r="AH57" s="277"/>
      <c r="AI57" s="173" t="str">
        <f t="shared" si="35"/>
        <v/>
      </c>
      <c r="AJ57" s="277"/>
      <c r="AK57" s="173" t="str">
        <f t="shared" si="36"/>
        <v/>
      </c>
      <c r="AL57" s="277"/>
      <c r="AM57" s="173" t="str">
        <f t="shared" si="37"/>
        <v/>
      </c>
      <c r="AN57" s="277"/>
      <c r="AO57" s="173" t="str">
        <f t="shared" si="38"/>
        <v/>
      </c>
      <c r="AP57" s="277">
        <v>6574</v>
      </c>
      <c r="AQ57" s="173">
        <f t="shared" si="39"/>
        <v>2298.6013986013986</v>
      </c>
      <c r="AR57" s="282">
        <v>125204</v>
      </c>
      <c r="AU57" s="173">
        <v>2298.6013986013986</v>
      </c>
    </row>
    <row r="58" spans="1:47" x14ac:dyDescent="0.25">
      <c r="A58" s="268" t="s">
        <v>424</v>
      </c>
      <c r="B58" s="273">
        <v>152.28</v>
      </c>
      <c r="D58" s="274">
        <v>2839381.33</v>
      </c>
      <c r="E58" s="173">
        <f t="shared" si="20"/>
        <v>18645.792815865512</v>
      </c>
      <c r="F58" s="274">
        <v>98392.25</v>
      </c>
      <c r="G58" s="173">
        <f t="shared" si="21"/>
        <v>646.12719989493041</v>
      </c>
      <c r="H58" s="274"/>
      <c r="I58" s="173" t="str">
        <f t="shared" si="22"/>
        <v/>
      </c>
      <c r="J58" s="274"/>
      <c r="K58" s="173" t="str">
        <f t="shared" si="23"/>
        <v/>
      </c>
      <c r="L58" s="274"/>
      <c r="M58" s="173" t="str">
        <f t="shared" si="24"/>
        <v/>
      </c>
      <c r="N58" s="274">
        <v>3345</v>
      </c>
      <c r="O58" s="173">
        <f t="shared" si="25"/>
        <v>21.966115051221433</v>
      </c>
      <c r="P58" s="274">
        <v>102038.78</v>
      </c>
      <c r="Q58" s="173">
        <f t="shared" si="26"/>
        <v>670.07341738902016</v>
      </c>
      <c r="R58" s="274">
        <v>166360.54999999999</v>
      </c>
      <c r="S58" s="173">
        <f t="shared" si="27"/>
        <v>1092.464867349619</v>
      </c>
      <c r="T58" s="274">
        <v>1785.73</v>
      </c>
      <c r="U58" s="173">
        <f t="shared" si="28"/>
        <v>11.726622012083006</v>
      </c>
      <c r="V58" s="274">
        <v>108628.04</v>
      </c>
      <c r="W58" s="173">
        <f t="shared" si="29"/>
        <v>713.34410296821636</v>
      </c>
      <c r="X58" s="274">
        <v>110072.61</v>
      </c>
      <c r="Y58" s="173">
        <f t="shared" si="30"/>
        <v>722.83037825059102</v>
      </c>
      <c r="Z58" s="274"/>
      <c r="AA58" s="173" t="str">
        <f t="shared" si="31"/>
        <v/>
      </c>
      <c r="AB58" s="274">
        <v>109205.88</v>
      </c>
      <c r="AC58" s="173">
        <f t="shared" si="32"/>
        <v>717.13869188337276</v>
      </c>
      <c r="AD58" s="274"/>
      <c r="AE58" s="173" t="str">
        <f t="shared" si="33"/>
        <v/>
      </c>
      <c r="AF58" s="274"/>
      <c r="AG58" s="173" t="str">
        <f t="shared" si="34"/>
        <v/>
      </c>
      <c r="AH58" s="274"/>
      <c r="AI58" s="173" t="str">
        <f t="shared" si="35"/>
        <v/>
      </c>
      <c r="AJ58" s="274"/>
      <c r="AK58" s="173" t="str">
        <f t="shared" si="36"/>
        <v/>
      </c>
      <c r="AL58" s="274"/>
      <c r="AM58" s="173" t="str">
        <f t="shared" si="37"/>
        <v/>
      </c>
      <c r="AN58" s="274"/>
      <c r="AO58" s="173" t="str">
        <f t="shared" si="38"/>
        <v/>
      </c>
      <c r="AP58" s="274">
        <v>699828.84</v>
      </c>
      <c r="AQ58" s="173">
        <f t="shared" si="39"/>
        <v>4595.6713947990538</v>
      </c>
      <c r="AR58" s="281">
        <v>180297.23</v>
      </c>
      <c r="AU58" s="173">
        <v>4595.6713947990538</v>
      </c>
    </row>
    <row r="59" spans="1:47" x14ac:dyDescent="0.25">
      <c r="A59" s="268" t="s">
        <v>290</v>
      </c>
      <c r="B59" s="273">
        <v>1.21</v>
      </c>
      <c r="D59" s="274">
        <v>29850</v>
      </c>
      <c r="E59" s="173">
        <f t="shared" si="20"/>
        <v>24669.421487603307</v>
      </c>
      <c r="F59" s="274"/>
      <c r="G59" s="173" t="str">
        <f t="shared" si="21"/>
        <v/>
      </c>
      <c r="H59" s="274"/>
      <c r="I59" s="173" t="str">
        <f t="shared" si="22"/>
        <v/>
      </c>
      <c r="J59" s="274"/>
      <c r="K59" s="173" t="str">
        <f t="shared" si="23"/>
        <v/>
      </c>
      <c r="L59" s="274"/>
      <c r="M59" s="173" t="str">
        <f t="shared" si="24"/>
        <v/>
      </c>
      <c r="N59" s="274"/>
      <c r="O59" s="173" t="str">
        <f t="shared" si="25"/>
        <v/>
      </c>
      <c r="P59" s="274">
        <v>1978</v>
      </c>
      <c r="Q59" s="173">
        <f t="shared" si="26"/>
        <v>1634.7107438016531</v>
      </c>
      <c r="R59" s="274"/>
      <c r="S59" s="173" t="str">
        <f t="shared" si="27"/>
        <v/>
      </c>
      <c r="T59" s="274"/>
      <c r="U59" s="173" t="str">
        <f t="shared" si="28"/>
        <v/>
      </c>
      <c r="V59" s="274"/>
      <c r="W59" s="173" t="str">
        <f t="shared" si="29"/>
        <v/>
      </c>
      <c r="X59" s="274"/>
      <c r="Y59" s="173" t="str">
        <f t="shared" si="30"/>
        <v/>
      </c>
      <c r="Z59" s="274"/>
      <c r="AA59" s="173" t="str">
        <f t="shared" si="31"/>
        <v/>
      </c>
      <c r="AB59" s="274">
        <v>2116</v>
      </c>
      <c r="AC59" s="173">
        <f t="shared" si="32"/>
        <v>1748.7603305785124</v>
      </c>
      <c r="AD59" s="274"/>
      <c r="AE59" s="173" t="str">
        <f t="shared" si="33"/>
        <v/>
      </c>
      <c r="AF59" s="274"/>
      <c r="AG59" s="173" t="str">
        <f t="shared" si="34"/>
        <v/>
      </c>
      <c r="AH59" s="274"/>
      <c r="AI59" s="173" t="str">
        <f t="shared" si="35"/>
        <v/>
      </c>
      <c r="AJ59" s="274"/>
      <c r="AK59" s="173" t="str">
        <f t="shared" si="36"/>
        <v/>
      </c>
      <c r="AL59" s="274"/>
      <c r="AM59" s="173" t="str">
        <f t="shared" si="37"/>
        <v/>
      </c>
      <c r="AN59" s="274">
        <v>4187</v>
      </c>
      <c r="AO59" s="173">
        <f t="shared" si="38"/>
        <v>3460.3305785123966</v>
      </c>
      <c r="AP59" s="274">
        <v>8281</v>
      </c>
      <c r="AQ59" s="173">
        <f t="shared" si="39"/>
        <v>6843.8016528925618</v>
      </c>
      <c r="AR59" s="281"/>
      <c r="AU59" s="173">
        <v>6843.8016528925618</v>
      </c>
    </row>
    <row r="60" spans="1:47" x14ac:dyDescent="0.25">
      <c r="A60" s="268" t="s">
        <v>289</v>
      </c>
      <c r="B60" s="273">
        <v>0.9</v>
      </c>
      <c r="D60" s="274">
        <v>11339.77</v>
      </c>
      <c r="E60" s="173">
        <f t="shared" si="20"/>
        <v>12599.744444444445</v>
      </c>
      <c r="F60" s="274">
        <v>11324.65</v>
      </c>
      <c r="G60" s="173">
        <f t="shared" si="21"/>
        <v>12582.944444444443</v>
      </c>
      <c r="H60" s="274"/>
      <c r="I60" s="173" t="str">
        <f t="shared" si="22"/>
        <v/>
      </c>
      <c r="J60" s="274"/>
      <c r="K60" s="173" t="str">
        <f t="shared" si="23"/>
        <v/>
      </c>
      <c r="L60" s="274"/>
      <c r="M60" s="173" t="str">
        <f t="shared" si="24"/>
        <v/>
      </c>
      <c r="N60" s="274">
        <v>73.790000000000006</v>
      </c>
      <c r="O60" s="173">
        <f t="shared" si="25"/>
        <v>81.988888888888894</v>
      </c>
      <c r="P60" s="274">
        <v>185</v>
      </c>
      <c r="Q60" s="173">
        <f t="shared" si="26"/>
        <v>205.55555555555554</v>
      </c>
      <c r="R60" s="274">
        <v>5.23</v>
      </c>
      <c r="S60" s="173">
        <f t="shared" si="27"/>
        <v>5.8111111111111118</v>
      </c>
      <c r="T60" s="274"/>
      <c r="U60" s="173" t="str">
        <f t="shared" si="28"/>
        <v/>
      </c>
      <c r="V60" s="274">
        <v>3309.16</v>
      </c>
      <c r="W60" s="173">
        <f t="shared" si="29"/>
        <v>3676.844444444444</v>
      </c>
      <c r="X60" s="274">
        <v>242.67</v>
      </c>
      <c r="Y60" s="173">
        <f t="shared" si="30"/>
        <v>269.63333333333333</v>
      </c>
      <c r="Z60" s="274">
        <v>60.95</v>
      </c>
      <c r="AA60" s="173">
        <f t="shared" si="31"/>
        <v>67.722222222222229</v>
      </c>
      <c r="AB60" s="274">
        <v>112.78</v>
      </c>
      <c r="AC60" s="173">
        <f t="shared" si="32"/>
        <v>125.3111111111111</v>
      </c>
      <c r="AD60" s="274"/>
      <c r="AE60" s="173" t="str">
        <f t="shared" si="33"/>
        <v/>
      </c>
      <c r="AF60" s="274"/>
      <c r="AG60" s="173" t="str">
        <f t="shared" si="34"/>
        <v/>
      </c>
      <c r="AH60" s="274"/>
      <c r="AI60" s="173" t="str">
        <f t="shared" si="35"/>
        <v/>
      </c>
      <c r="AJ60" s="274">
        <v>1092.3499999999999</v>
      </c>
      <c r="AK60" s="173">
        <f t="shared" si="36"/>
        <v>1213.7222222222222</v>
      </c>
      <c r="AL60" s="274"/>
      <c r="AM60" s="173" t="str">
        <f t="shared" si="37"/>
        <v/>
      </c>
      <c r="AN60" s="274"/>
      <c r="AO60" s="173" t="str">
        <f t="shared" si="38"/>
        <v/>
      </c>
      <c r="AP60" s="274">
        <v>16406.580000000002</v>
      </c>
      <c r="AQ60" s="173">
        <f t="shared" si="39"/>
        <v>18229.533333333336</v>
      </c>
      <c r="AR60" s="281">
        <v>952.48</v>
      </c>
      <c r="AU60" s="173">
        <v>18229.533333333336</v>
      </c>
    </row>
    <row r="61" spans="1:47" x14ac:dyDescent="0.25">
      <c r="A61" s="268" t="s">
        <v>288</v>
      </c>
      <c r="B61" s="273">
        <v>5.1999999999999998E-3</v>
      </c>
      <c r="D61" s="274">
        <v>53.33</v>
      </c>
      <c r="E61" s="173">
        <f t="shared" si="20"/>
        <v>10255.76923076923</v>
      </c>
      <c r="F61" s="274">
        <v>0.51</v>
      </c>
      <c r="G61" s="173">
        <f t="shared" si="21"/>
        <v>98.07692307692308</v>
      </c>
      <c r="H61" s="274"/>
      <c r="I61" s="173" t="str">
        <f t="shared" si="22"/>
        <v/>
      </c>
      <c r="J61" s="274"/>
      <c r="K61" s="173" t="str">
        <f t="shared" si="23"/>
        <v/>
      </c>
      <c r="L61" s="274"/>
      <c r="M61" s="173" t="str">
        <f t="shared" si="24"/>
        <v/>
      </c>
      <c r="N61" s="274"/>
      <c r="O61" s="173" t="str">
        <f t="shared" si="25"/>
        <v/>
      </c>
      <c r="P61" s="274">
        <v>5.09</v>
      </c>
      <c r="Q61" s="173">
        <f t="shared" si="26"/>
        <v>978.84615384615381</v>
      </c>
      <c r="R61" s="274"/>
      <c r="S61" s="173" t="str">
        <f t="shared" si="27"/>
        <v/>
      </c>
      <c r="T61" s="274"/>
      <c r="U61" s="173" t="str">
        <f t="shared" si="28"/>
        <v/>
      </c>
      <c r="V61" s="274">
        <v>39.270000000000003</v>
      </c>
      <c r="W61" s="173">
        <f t="shared" si="29"/>
        <v>7551.923076923078</v>
      </c>
      <c r="X61" s="274">
        <v>11</v>
      </c>
      <c r="Y61" s="173">
        <f t="shared" si="30"/>
        <v>2115.3846153846157</v>
      </c>
      <c r="Z61" s="274"/>
      <c r="AA61" s="173" t="str">
        <f t="shared" si="31"/>
        <v/>
      </c>
      <c r="AB61" s="274"/>
      <c r="AC61" s="173" t="str">
        <f t="shared" si="32"/>
        <v/>
      </c>
      <c r="AD61" s="274"/>
      <c r="AE61" s="173" t="str">
        <f t="shared" si="33"/>
        <v/>
      </c>
      <c r="AF61" s="274"/>
      <c r="AG61" s="173" t="str">
        <f t="shared" si="34"/>
        <v/>
      </c>
      <c r="AH61" s="274"/>
      <c r="AI61" s="173" t="str">
        <f t="shared" si="35"/>
        <v/>
      </c>
      <c r="AJ61" s="274">
        <v>28.83</v>
      </c>
      <c r="AK61" s="173">
        <f t="shared" si="36"/>
        <v>5544.2307692307695</v>
      </c>
      <c r="AL61" s="274"/>
      <c r="AM61" s="173" t="str">
        <f t="shared" si="37"/>
        <v/>
      </c>
      <c r="AN61" s="274"/>
      <c r="AO61" s="173" t="str">
        <f t="shared" si="38"/>
        <v/>
      </c>
      <c r="AP61" s="274">
        <v>84.7</v>
      </c>
      <c r="AQ61" s="173">
        <f t="shared" si="39"/>
        <v>16288.461538461539</v>
      </c>
      <c r="AR61" s="281">
        <v>5.91</v>
      </c>
      <c r="AU61" s="173">
        <v>16288.461538461539</v>
      </c>
    </row>
    <row r="62" spans="1:47" x14ac:dyDescent="0.25">
      <c r="A62" s="276"/>
      <c r="B62">
        <v>2.9</v>
      </c>
      <c r="D62" s="277">
        <v>25935.82</v>
      </c>
      <c r="E62" s="173">
        <f t="shared" si="20"/>
        <v>8943.3862068965518</v>
      </c>
      <c r="F62" s="277">
        <v>248.43</v>
      </c>
      <c r="G62" s="173">
        <f t="shared" si="21"/>
        <v>85.66551724137932</v>
      </c>
      <c r="H62" s="277"/>
      <c r="I62" s="173" t="str">
        <f t="shared" si="22"/>
        <v/>
      </c>
      <c r="J62" s="277"/>
      <c r="K62" s="173" t="str">
        <f t="shared" si="23"/>
        <v/>
      </c>
      <c r="L62" s="277"/>
      <c r="M62" s="173" t="str">
        <f t="shared" si="24"/>
        <v/>
      </c>
      <c r="N62" s="277">
        <v>327.42</v>
      </c>
      <c r="O62" s="173">
        <f t="shared" si="25"/>
        <v>112.90344827586208</v>
      </c>
      <c r="P62" s="277">
        <v>2822.52</v>
      </c>
      <c r="Q62" s="173">
        <f t="shared" si="26"/>
        <v>973.28275862068972</v>
      </c>
      <c r="R62" s="277">
        <v>389.12</v>
      </c>
      <c r="S62" s="173">
        <f t="shared" si="27"/>
        <v>134.1793103448276</v>
      </c>
      <c r="T62" s="277"/>
      <c r="U62" s="173" t="str">
        <f t="shared" si="28"/>
        <v/>
      </c>
      <c r="V62" s="277">
        <v>19093.38</v>
      </c>
      <c r="W62" s="173">
        <f t="shared" si="29"/>
        <v>6583.9241379310351</v>
      </c>
      <c r="X62" s="277">
        <v>5341.67</v>
      </c>
      <c r="Y62" s="173">
        <f t="shared" si="30"/>
        <v>1841.9551724137932</v>
      </c>
      <c r="Z62" s="277"/>
      <c r="AA62" s="173" t="str">
        <f t="shared" si="31"/>
        <v/>
      </c>
      <c r="AB62" s="277"/>
      <c r="AC62" s="173" t="str">
        <f t="shared" si="32"/>
        <v/>
      </c>
      <c r="AD62" s="277"/>
      <c r="AE62" s="173" t="str">
        <f t="shared" si="33"/>
        <v/>
      </c>
      <c r="AF62" s="277"/>
      <c r="AG62" s="173" t="str">
        <f t="shared" si="34"/>
        <v/>
      </c>
      <c r="AH62" s="277"/>
      <c r="AI62" s="173" t="str">
        <f t="shared" si="35"/>
        <v/>
      </c>
      <c r="AJ62" s="277">
        <v>12755</v>
      </c>
      <c r="AK62" s="173">
        <f t="shared" si="36"/>
        <v>4398.2758620689656</v>
      </c>
      <c r="AL62" s="277"/>
      <c r="AM62" s="173" t="str">
        <f t="shared" si="37"/>
        <v/>
      </c>
      <c r="AN62" s="277"/>
      <c r="AO62" s="173" t="str">
        <f t="shared" si="38"/>
        <v/>
      </c>
      <c r="AP62" s="277">
        <v>40977.54</v>
      </c>
      <c r="AQ62" s="173">
        <f t="shared" si="39"/>
        <v>14130.186206896553</v>
      </c>
      <c r="AR62" s="282">
        <v>2828.55</v>
      </c>
      <c r="AU62" s="173">
        <v>14130.186206896553</v>
      </c>
    </row>
    <row r="63" spans="1:47" x14ac:dyDescent="0.25">
      <c r="A63" s="268" t="s">
        <v>286</v>
      </c>
      <c r="B63" s="273">
        <v>14.9</v>
      </c>
      <c r="D63" s="274">
        <v>12870</v>
      </c>
      <c r="E63" s="173">
        <f t="shared" si="20"/>
        <v>863.75838926174492</v>
      </c>
      <c r="F63" s="274"/>
      <c r="G63" s="173" t="str">
        <f t="shared" si="21"/>
        <v/>
      </c>
      <c r="H63" s="274"/>
      <c r="I63" s="173" t="str">
        <f t="shared" si="22"/>
        <v/>
      </c>
      <c r="J63" s="274"/>
      <c r="K63" s="173" t="str">
        <f t="shared" si="23"/>
        <v/>
      </c>
      <c r="L63" s="274"/>
      <c r="M63" s="173" t="str">
        <f t="shared" si="24"/>
        <v/>
      </c>
      <c r="N63" s="274">
        <v>1592</v>
      </c>
      <c r="O63" s="173">
        <f t="shared" si="25"/>
        <v>106.84563758389261</v>
      </c>
      <c r="P63" s="274">
        <v>50832</v>
      </c>
      <c r="Q63" s="173">
        <f t="shared" si="26"/>
        <v>3411.5436241610737</v>
      </c>
      <c r="R63" s="274">
        <v>1414</v>
      </c>
      <c r="S63" s="173">
        <f t="shared" si="27"/>
        <v>94.899328859060404</v>
      </c>
      <c r="T63" s="274"/>
      <c r="U63" s="173" t="str">
        <f t="shared" si="28"/>
        <v/>
      </c>
      <c r="V63" s="274">
        <v>5400</v>
      </c>
      <c r="W63" s="173">
        <f t="shared" si="29"/>
        <v>362.41610738255031</v>
      </c>
      <c r="X63" s="274">
        <v>1876</v>
      </c>
      <c r="Y63" s="173">
        <f t="shared" si="30"/>
        <v>125.90604026845638</v>
      </c>
      <c r="Z63" s="274">
        <v>52</v>
      </c>
      <c r="AA63" s="173">
        <f t="shared" si="31"/>
        <v>3.4899328859060401</v>
      </c>
      <c r="AB63" s="274"/>
      <c r="AC63" s="173" t="str">
        <f t="shared" si="32"/>
        <v/>
      </c>
      <c r="AD63" s="274">
        <v>3230</v>
      </c>
      <c r="AE63" s="173">
        <f t="shared" si="33"/>
        <v>216.77852348993289</v>
      </c>
      <c r="AF63" s="274"/>
      <c r="AG63" s="173" t="str">
        <f t="shared" si="34"/>
        <v/>
      </c>
      <c r="AH63" s="274"/>
      <c r="AI63" s="173" t="str">
        <f t="shared" si="35"/>
        <v/>
      </c>
      <c r="AJ63" s="274">
        <v>202</v>
      </c>
      <c r="AK63" s="173">
        <f t="shared" si="36"/>
        <v>13.557046979865772</v>
      </c>
      <c r="AL63" s="274"/>
      <c r="AM63" s="173" t="str">
        <f t="shared" si="37"/>
        <v/>
      </c>
      <c r="AN63" s="274">
        <v>4798</v>
      </c>
      <c r="AO63" s="173">
        <f t="shared" si="38"/>
        <v>322.01342281879192</v>
      </c>
      <c r="AP63" s="274">
        <v>69396</v>
      </c>
      <c r="AQ63" s="173">
        <f t="shared" si="39"/>
        <v>4657.4496644295305</v>
      </c>
      <c r="AR63" s="281">
        <v>81572</v>
      </c>
      <c r="AU63" s="173">
        <v>4657.4496644295305</v>
      </c>
    </row>
    <row r="64" spans="1:47" x14ac:dyDescent="0.25">
      <c r="A64" s="268" t="s">
        <v>285</v>
      </c>
      <c r="B64" s="273">
        <v>20.07</v>
      </c>
      <c r="D64" s="274">
        <v>409475</v>
      </c>
      <c r="E64" s="173">
        <f t="shared" si="20"/>
        <v>20402.341803687093</v>
      </c>
      <c r="F64" s="274">
        <v>57901</v>
      </c>
      <c r="G64" s="173">
        <f t="shared" si="21"/>
        <v>2884.9526656701546</v>
      </c>
      <c r="H64" s="274"/>
      <c r="I64" s="173" t="str">
        <f t="shared" si="22"/>
        <v/>
      </c>
      <c r="J64" s="274"/>
      <c r="K64" s="173" t="str">
        <f t="shared" si="23"/>
        <v/>
      </c>
      <c r="L64" s="274"/>
      <c r="M64" s="173" t="str">
        <f t="shared" si="24"/>
        <v/>
      </c>
      <c r="N64" s="274"/>
      <c r="O64" s="173" t="str">
        <f t="shared" si="25"/>
        <v/>
      </c>
      <c r="P64" s="274">
        <v>6565</v>
      </c>
      <c r="Q64" s="173">
        <f t="shared" si="26"/>
        <v>327.10513203786746</v>
      </c>
      <c r="R64" s="274">
        <v>244306</v>
      </c>
      <c r="S64" s="173">
        <f t="shared" si="27"/>
        <v>12172.695565520677</v>
      </c>
      <c r="T64" s="274">
        <v>4628</v>
      </c>
      <c r="U64" s="173">
        <f t="shared" si="28"/>
        <v>230.59292476332834</v>
      </c>
      <c r="V64" s="274"/>
      <c r="W64" s="173" t="str">
        <f t="shared" si="29"/>
        <v/>
      </c>
      <c r="X64" s="274"/>
      <c r="Y64" s="173" t="str">
        <f t="shared" si="30"/>
        <v/>
      </c>
      <c r="Z64" s="274"/>
      <c r="AA64" s="173" t="str">
        <f t="shared" si="31"/>
        <v/>
      </c>
      <c r="AB64" s="274"/>
      <c r="AC64" s="173" t="str">
        <f t="shared" si="32"/>
        <v/>
      </c>
      <c r="AD64" s="274"/>
      <c r="AE64" s="173" t="str">
        <f t="shared" si="33"/>
        <v/>
      </c>
      <c r="AF64" s="274"/>
      <c r="AG64" s="173" t="str">
        <f t="shared" si="34"/>
        <v/>
      </c>
      <c r="AH64" s="274"/>
      <c r="AI64" s="173" t="str">
        <f t="shared" si="35"/>
        <v/>
      </c>
      <c r="AJ64" s="274">
        <v>12365</v>
      </c>
      <c r="AK64" s="173">
        <f t="shared" si="36"/>
        <v>616.09367214748374</v>
      </c>
      <c r="AL64" s="274"/>
      <c r="AM64" s="173" t="str">
        <f t="shared" si="37"/>
        <v/>
      </c>
      <c r="AN64" s="274">
        <v>26811</v>
      </c>
      <c r="AO64" s="173">
        <f t="shared" si="38"/>
        <v>1335.8744394618834</v>
      </c>
      <c r="AP64" s="274">
        <v>352576</v>
      </c>
      <c r="AQ64" s="173">
        <f t="shared" si="39"/>
        <v>17567.314399601393</v>
      </c>
      <c r="AR64" s="281">
        <v>26237</v>
      </c>
      <c r="AU64" s="173">
        <v>17567.314399601393</v>
      </c>
    </row>
    <row r="65" spans="1:47" x14ac:dyDescent="0.25">
      <c r="A65" s="268" t="s">
        <v>284</v>
      </c>
      <c r="B65" s="273">
        <v>6.42</v>
      </c>
      <c r="D65" s="274">
        <v>13398</v>
      </c>
      <c r="E65" s="173">
        <f t="shared" si="20"/>
        <v>2086.9158878504672</v>
      </c>
      <c r="F65" s="274"/>
      <c r="G65" s="173" t="str">
        <f t="shared" si="21"/>
        <v/>
      </c>
      <c r="H65" s="274"/>
      <c r="I65" s="173" t="str">
        <f t="shared" si="22"/>
        <v/>
      </c>
      <c r="J65" s="274"/>
      <c r="K65" s="173" t="str">
        <f t="shared" si="23"/>
        <v/>
      </c>
      <c r="L65" s="274"/>
      <c r="M65" s="173" t="str">
        <f t="shared" si="24"/>
        <v/>
      </c>
      <c r="N65" s="274"/>
      <c r="O65" s="173" t="str">
        <f t="shared" si="25"/>
        <v/>
      </c>
      <c r="P65" s="274">
        <v>154</v>
      </c>
      <c r="Q65" s="173">
        <f t="shared" si="26"/>
        <v>23.987538940809969</v>
      </c>
      <c r="R65" s="274"/>
      <c r="S65" s="173" t="str">
        <f t="shared" si="27"/>
        <v/>
      </c>
      <c r="T65" s="274"/>
      <c r="U65" s="173" t="str">
        <f t="shared" si="28"/>
        <v/>
      </c>
      <c r="V65" s="274"/>
      <c r="W65" s="173" t="str">
        <f t="shared" si="29"/>
        <v/>
      </c>
      <c r="X65" s="274"/>
      <c r="Y65" s="173" t="str">
        <f t="shared" si="30"/>
        <v/>
      </c>
      <c r="Z65" s="274"/>
      <c r="AA65" s="173" t="str">
        <f t="shared" si="31"/>
        <v/>
      </c>
      <c r="AB65" s="274"/>
      <c r="AC65" s="173" t="str">
        <f t="shared" si="32"/>
        <v/>
      </c>
      <c r="AD65" s="274"/>
      <c r="AE65" s="173" t="str">
        <f t="shared" si="33"/>
        <v/>
      </c>
      <c r="AF65" s="274"/>
      <c r="AG65" s="173" t="str">
        <f t="shared" si="34"/>
        <v/>
      </c>
      <c r="AH65" s="274"/>
      <c r="AI65" s="173" t="str">
        <f t="shared" si="35"/>
        <v/>
      </c>
      <c r="AJ65" s="274"/>
      <c r="AK65" s="173" t="str">
        <f t="shared" si="36"/>
        <v/>
      </c>
      <c r="AL65" s="274"/>
      <c r="AM65" s="173" t="str">
        <f t="shared" si="37"/>
        <v/>
      </c>
      <c r="AN65" s="274"/>
      <c r="AO65" s="173" t="str">
        <f t="shared" si="38"/>
        <v/>
      </c>
      <c r="AP65" s="274">
        <v>154</v>
      </c>
      <c r="AQ65" s="173">
        <f t="shared" si="39"/>
        <v>23.987538940809969</v>
      </c>
      <c r="AR65" s="281">
        <v>2404</v>
      </c>
      <c r="AU65" s="173">
        <v>23.987538940809969</v>
      </c>
    </row>
    <row r="66" spans="1:47" x14ac:dyDescent="0.25">
      <c r="A66" s="268" t="s">
        <v>282</v>
      </c>
      <c r="B66" s="273">
        <v>23.3</v>
      </c>
      <c r="D66" s="274">
        <v>744566</v>
      </c>
      <c r="E66" s="173">
        <f t="shared" si="20"/>
        <v>31955.622317596564</v>
      </c>
      <c r="F66" s="274"/>
      <c r="G66" s="173" t="str">
        <f t="shared" si="21"/>
        <v/>
      </c>
      <c r="H66" s="274"/>
      <c r="I66" s="173" t="str">
        <f t="shared" si="22"/>
        <v/>
      </c>
      <c r="J66" s="274">
        <v>7990</v>
      </c>
      <c r="K66" s="173">
        <f t="shared" si="23"/>
        <v>342.91845493562232</v>
      </c>
      <c r="L66" s="274"/>
      <c r="M66" s="173" t="str">
        <f t="shared" si="24"/>
        <v/>
      </c>
      <c r="N66" s="274">
        <v>796</v>
      </c>
      <c r="O66" s="173">
        <f t="shared" si="25"/>
        <v>34.163090128755364</v>
      </c>
      <c r="P66" s="274">
        <v>10502</v>
      </c>
      <c r="Q66" s="173">
        <f t="shared" si="26"/>
        <v>450.72961373390558</v>
      </c>
      <c r="R66" s="274">
        <v>300</v>
      </c>
      <c r="S66" s="173">
        <f t="shared" si="27"/>
        <v>12.875536480686694</v>
      </c>
      <c r="T66" s="274">
        <v>26474</v>
      </c>
      <c r="U66" s="173">
        <f t="shared" si="28"/>
        <v>1136.2231759656652</v>
      </c>
      <c r="V66" s="274">
        <v>70</v>
      </c>
      <c r="W66" s="173">
        <f t="shared" si="29"/>
        <v>3.0042918454935621</v>
      </c>
      <c r="X66" s="274"/>
      <c r="Y66" s="173" t="str">
        <f t="shared" si="30"/>
        <v/>
      </c>
      <c r="Z66" s="274"/>
      <c r="AA66" s="173" t="str">
        <f t="shared" si="31"/>
        <v/>
      </c>
      <c r="AB66" s="274">
        <v>23930</v>
      </c>
      <c r="AC66" s="173">
        <f t="shared" si="32"/>
        <v>1027.038626609442</v>
      </c>
      <c r="AD66" s="274"/>
      <c r="AE66" s="173" t="str">
        <f t="shared" si="33"/>
        <v/>
      </c>
      <c r="AF66" s="274"/>
      <c r="AG66" s="173" t="str">
        <f t="shared" si="34"/>
        <v/>
      </c>
      <c r="AH66" s="274"/>
      <c r="AI66" s="173" t="str">
        <f t="shared" si="35"/>
        <v/>
      </c>
      <c r="AJ66" s="274">
        <v>21664</v>
      </c>
      <c r="AK66" s="173">
        <f t="shared" si="36"/>
        <v>929.78540772532187</v>
      </c>
      <c r="AL66" s="274"/>
      <c r="AM66" s="173" t="str">
        <f t="shared" si="37"/>
        <v/>
      </c>
      <c r="AN66" s="274"/>
      <c r="AO66" s="173" t="str">
        <f t="shared" si="38"/>
        <v/>
      </c>
      <c r="AP66" s="274">
        <v>91726</v>
      </c>
      <c r="AQ66" s="173">
        <f t="shared" si="39"/>
        <v>3936.7381974248924</v>
      </c>
      <c r="AR66" s="281">
        <v>50172</v>
      </c>
      <c r="AU66" s="173">
        <v>3936.7381974248924</v>
      </c>
    </row>
    <row r="67" spans="1:47" x14ac:dyDescent="0.25">
      <c r="A67" s="268" t="s">
        <v>425</v>
      </c>
      <c r="B67" s="273">
        <v>0.38</v>
      </c>
      <c r="D67" s="274">
        <v>5450</v>
      </c>
      <c r="E67" s="173">
        <f t="shared" si="20"/>
        <v>14342.105263157895</v>
      </c>
      <c r="F67" s="274"/>
      <c r="G67" s="173" t="str">
        <f t="shared" si="21"/>
        <v/>
      </c>
      <c r="H67" s="274"/>
      <c r="I67" s="173" t="str">
        <f t="shared" si="22"/>
        <v/>
      </c>
      <c r="J67" s="274"/>
      <c r="K67" s="173" t="str">
        <f t="shared" si="23"/>
        <v/>
      </c>
      <c r="L67" s="274"/>
      <c r="M67" s="173" t="str">
        <f t="shared" si="24"/>
        <v/>
      </c>
      <c r="N67" s="274">
        <v>13</v>
      </c>
      <c r="O67" s="173">
        <f t="shared" si="25"/>
        <v>34.210526315789473</v>
      </c>
      <c r="P67" s="274"/>
      <c r="Q67" s="173" t="str">
        <f t="shared" si="26"/>
        <v/>
      </c>
      <c r="R67" s="274"/>
      <c r="S67" s="173" t="str">
        <f t="shared" si="27"/>
        <v/>
      </c>
      <c r="T67" s="274"/>
      <c r="U67" s="173" t="str">
        <f t="shared" si="28"/>
        <v/>
      </c>
      <c r="V67" s="274"/>
      <c r="W67" s="173" t="str">
        <f t="shared" si="29"/>
        <v/>
      </c>
      <c r="X67" s="274"/>
      <c r="Y67" s="173" t="str">
        <f t="shared" si="30"/>
        <v/>
      </c>
      <c r="Z67" s="274"/>
      <c r="AA67" s="173" t="str">
        <f t="shared" si="31"/>
        <v/>
      </c>
      <c r="AB67" s="274"/>
      <c r="AC67" s="173" t="str">
        <f t="shared" si="32"/>
        <v/>
      </c>
      <c r="AD67" s="274"/>
      <c r="AE67" s="173" t="str">
        <f t="shared" si="33"/>
        <v/>
      </c>
      <c r="AF67" s="274"/>
      <c r="AG67" s="173" t="str">
        <f t="shared" si="34"/>
        <v/>
      </c>
      <c r="AH67" s="274"/>
      <c r="AI67" s="173" t="str">
        <f t="shared" si="35"/>
        <v/>
      </c>
      <c r="AJ67" s="274">
        <v>289</v>
      </c>
      <c r="AK67" s="173">
        <f t="shared" si="36"/>
        <v>760.52631578947364</v>
      </c>
      <c r="AL67" s="274"/>
      <c r="AM67" s="173" t="str">
        <f t="shared" si="37"/>
        <v/>
      </c>
      <c r="AN67" s="274"/>
      <c r="AO67" s="173" t="str">
        <f t="shared" si="38"/>
        <v/>
      </c>
      <c r="AP67" s="274">
        <v>302</v>
      </c>
      <c r="AQ67" s="173">
        <f t="shared" si="39"/>
        <v>794.73684210526312</v>
      </c>
      <c r="AR67" s="281">
        <v>1715</v>
      </c>
      <c r="AU67" s="173">
        <v>794.73684210526312</v>
      </c>
    </row>
    <row r="68" spans="1:47" x14ac:dyDescent="0.25">
      <c r="A68" s="268" t="s">
        <v>281</v>
      </c>
      <c r="B68" s="273">
        <v>29.369999999999997</v>
      </c>
      <c r="D68" s="274">
        <v>405834</v>
      </c>
      <c r="E68" s="173">
        <f t="shared" si="20"/>
        <v>13817.977528089888</v>
      </c>
      <c r="F68" s="274"/>
      <c r="G68" s="173" t="str">
        <f t="shared" si="21"/>
        <v/>
      </c>
      <c r="H68" s="274"/>
      <c r="I68" s="173" t="str">
        <f t="shared" si="22"/>
        <v/>
      </c>
      <c r="J68" s="274">
        <v>139734</v>
      </c>
      <c r="K68" s="173">
        <f t="shared" si="23"/>
        <v>4757.711950970378</v>
      </c>
      <c r="L68" s="274"/>
      <c r="M68" s="173" t="str">
        <f t="shared" si="24"/>
        <v/>
      </c>
      <c r="N68" s="274">
        <v>864</v>
      </c>
      <c r="O68" s="173">
        <f t="shared" si="25"/>
        <v>29.41777323799796</v>
      </c>
      <c r="P68" s="274">
        <v>24153</v>
      </c>
      <c r="Q68" s="173">
        <f t="shared" si="26"/>
        <v>822.36976506639439</v>
      </c>
      <c r="R68" s="274">
        <v>774</v>
      </c>
      <c r="S68" s="173">
        <f t="shared" si="27"/>
        <v>26.353421859039837</v>
      </c>
      <c r="T68" s="274"/>
      <c r="U68" s="173" t="str">
        <f t="shared" si="28"/>
        <v/>
      </c>
      <c r="V68" s="274"/>
      <c r="W68" s="173" t="str">
        <f t="shared" si="29"/>
        <v/>
      </c>
      <c r="X68" s="274"/>
      <c r="Y68" s="173" t="str">
        <f t="shared" si="30"/>
        <v/>
      </c>
      <c r="Z68" s="274"/>
      <c r="AA68" s="173" t="str">
        <f t="shared" si="31"/>
        <v/>
      </c>
      <c r="AB68" s="274"/>
      <c r="AC68" s="173" t="str">
        <f t="shared" si="32"/>
        <v/>
      </c>
      <c r="AD68" s="274"/>
      <c r="AE68" s="173" t="str">
        <f t="shared" si="33"/>
        <v/>
      </c>
      <c r="AF68" s="274">
        <v>469005</v>
      </c>
      <c r="AG68" s="173">
        <f t="shared" si="34"/>
        <v>15968.845760980594</v>
      </c>
      <c r="AH68" s="274"/>
      <c r="AI68" s="173" t="str">
        <f t="shared" si="35"/>
        <v/>
      </c>
      <c r="AJ68" s="274">
        <v>6651</v>
      </c>
      <c r="AK68" s="173">
        <f t="shared" si="36"/>
        <v>226.45556690500513</v>
      </c>
      <c r="AL68" s="274"/>
      <c r="AM68" s="173" t="str">
        <f t="shared" si="37"/>
        <v/>
      </c>
      <c r="AN68" s="274">
        <v>51414</v>
      </c>
      <c r="AO68" s="173">
        <f t="shared" si="38"/>
        <v>1750.5617977528091</v>
      </c>
      <c r="AP68" s="274">
        <v>692595</v>
      </c>
      <c r="AQ68" s="173">
        <f t="shared" si="39"/>
        <v>23581.716036772217</v>
      </c>
      <c r="AR68" s="281">
        <v>189732</v>
      </c>
      <c r="AU68" s="173">
        <v>23581.716036772217</v>
      </c>
    </row>
    <row r="69" spans="1:47" x14ac:dyDescent="0.25">
      <c r="A69" s="268" t="s">
        <v>280</v>
      </c>
      <c r="B69" s="273">
        <v>1.56</v>
      </c>
      <c r="D69" s="274">
        <v>19235</v>
      </c>
      <c r="E69" s="173">
        <f t="shared" si="20"/>
        <v>12330.128205128205</v>
      </c>
      <c r="F69" s="274"/>
      <c r="G69" s="173" t="str">
        <f t="shared" si="21"/>
        <v/>
      </c>
      <c r="H69" s="274"/>
      <c r="I69" s="173" t="str">
        <f t="shared" si="22"/>
        <v/>
      </c>
      <c r="J69" s="274"/>
      <c r="K69" s="173" t="str">
        <f t="shared" si="23"/>
        <v/>
      </c>
      <c r="L69" s="274"/>
      <c r="M69" s="173" t="str">
        <f t="shared" si="24"/>
        <v/>
      </c>
      <c r="N69" s="274"/>
      <c r="O69" s="173" t="str">
        <f t="shared" si="25"/>
        <v/>
      </c>
      <c r="P69" s="274">
        <v>6908</v>
      </c>
      <c r="Q69" s="173">
        <f t="shared" si="26"/>
        <v>4428.2051282051279</v>
      </c>
      <c r="R69" s="274"/>
      <c r="S69" s="173" t="str">
        <f t="shared" si="27"/>
        <v/>
      </c>
      <c r="T69" s="274"/>
      <c r="U69" s="173" t="str">
        <f t="shared" si="28"/>
        <v/>
      </c>
      <c r="V69" s="274"/>
      <c r="W69" s="173" t="str">
        <f t="shared" si="29"/>
        <v/>
      </c>
      <c r="X69" s="274"/>
      <c r="Y69" s="173" t="str">
        <f t="shared" si="30"/>
        <v/>
      </c>
      <c r="Z69" s="274"/>
      <c r="AA69" s="173" t="str">
        <f t="shared" si="31"/>
        <v/>
      </c>
      <c r="AB69" s="274"/>
      <c r="AC69" s="173" t="str">
        <f t="shared" si="32"/>
        <v/>
      </c>
      <c r="AD69" s="274"/>
      <c r="AE69" s="173" t="str">
        <f t="shared" si="33"/>
        <v/>
      </c>
      <c r="AF69" s="274"/>
      <c r="AG69" s="173" t="str">
        <f t="shared" si="34"/>
        <v/>
      </c>
      <c r="AH69" s="274"/>
      <c r="AI69" s="173" t="str">
        <f t="shared" si="35"/>
        <v/>
      </c>
      <c r="AJ69" s="274">
        <v>321</v>
      </c>
      <c r="AK69" s="173">
        <f t="shared" si="36"/>
        <v>205.76923076923077</v>
      </c>
      <c r="AL69" s="274"/>
      <c r="AM69" s="173" t="str">
        <f t="shared" si="37"/>
        <v/>
      </c>
      <c r="AN69" s="274"/>
      <c r="AO69" s="173" t="str">
        <f t="shared" si="38"/>
        <v/>
      </c>
      <c r="AP69" s="274">
        <v>7229</v>
      </c>
      <c r="AQ69" s="173">
        <f t="shared" si="39"/>
        <v>4633.9743589743584</v>
      </c>
      <c r="AR69" s="281">
        <v>2013</v>
      </c>
      <c r="AU69" s="173">
        <v>4633.9743589743584</v>
      </c>
    </row>
    <row r="70" spans="1:47" x14ac:dyDescent="0.25">
      <c r="A70" s="276"/>
      <c r="B70">
        <v>2.99</v>
      </c>
      <c r="D70" s="277">
        <v>37648</v>
      </c>
      <c r="E70" s="173">
        <f t="shared" si="20"/>
        <v>12591.304347826086</v>
      </c>
      <c r="F70" s="277"/>
      <c r="G70" s="173" t="str">
        <f t="shared" si="21"/>
        <v/>
      </c>
      <c r="H70" s="277"/>
      <c r="I70" s="173" t="str">
        <f t="shared" si="22"/>
        <v/>
      </c>
      <c r="J70" s="277"/>
      <c r="K70" s="173" t="str">
        <f t="shared" si="23"/>
        <v/>
      </c>
      <c r="L70" s="277"/>
      <c r="M70" s="173" t="str">
        <f t="shared" si="24"/>
        <v/>
      </c>
      <c r="N70" s="277"/>
      <c r="O70" s="173" t="str">
        <f t="shared" si="25"/>
        <v/>
      </c>
      <c r="P70" s="277">
        <v>650</v>
      </c>
      <c r="Q70" s="173">
        <f t="shared" si="26"/>
        <v>217.39130434782606</v>
      </c>
      <c r="R70" s="277"/>
      <c r="S70" s="173" t="str">
        <f t="shared" si="27"/>
        <v/>
      </c>
      <c r="T70" s="277"/>
      <c r="U70" s="173" t="str">
        <f t="shared" si="28"/>
        <v/>
      </c>
      <c r="V70" s="277">
        <v>3565</v>
      </c>
      <c r="W70" s="173">
        <f t="shared" si="29"/>
        <v>1192.3076923076922</v>
      </c>
      <c r="X70" s="277"/>
      <c r="Y70" s="173" t="str">
        <f t="shared" si="30"/>
        <v/>
      </c>
      <c r="Z70" s="277"/>
      <c r="AA70" s="173" t="str">
        <f t="shared" si="31"/>
        <v/>
      </c>
      <c r="AB70" s="277"/>
      <c r="AC70" s="173" t="str">
        <f t="shared" si="32"/>
        <v/>
      </c>
      <c r="AD70" s="277"/>
      <c r="AE70" s="173" t="str">
        <f t="shared" si="33"/>
        <v/>
      </c>
      <c r="AF70" s="277"/>
      <c r="AG70" s="173" t="str">
        <f t="shared" si="34"/>
        <v/>
      </c>
      <c r="AH70" s="277"/>
      <c r="AI70" s="173" t="str">
        <f t="shared" si="35"/>
        <v/>
      </c>
      <c r="AJ70" s="277">
        <v>1206</v>
      </c>
      <c r="AK70" s="173">
        <f t="shared" si="36"/>
        <v>403.34448160535112</v>
      </c>
      <c r="AL70" s="277"/>
      <c r="AM70" s="173" t="str">
        <f t="shared" si="37"/>
        <v/>
      </c>
      <c r="AN70" s="277"/>
      <c r="AO70" s="173" t="str">
        <f t="shared" si="38"/>
        <v/>
      </c>
      <c r="AP70" s="277">
        <v>5421</v>
      </c>
      <c r="AQ70" s="173">
        <f t="shared" si="39"/>
        <v>1813.0434782608695</v>
      </c>
      <c r="AR70" s="282">
        <v>5546</v>
      </c>
      <c r="AU70" s="173">
        <v>1813.0434782608695</v>
      </c>
    </row>
    <row r="71" spans="1:47" x14ac:dyDescent="0.25">
      <c r="A71" s="268" t="s">
        <v>279</v>
      </c>
      <c r="B71" s="273">
        <v>6.21</v>
      </c>
      <c r="D71" s="274">
        <v>29412</v>
      </c>
      <c r="E71" s="173">
        <f t="shared" si="20"/>
        <v>4736.231884057971</v>
      </c>
      <c r="F71" s="274">
        <v>3791</v>
      </c>
      <c r="G71" s="173">
        <f t="shared" si="21"/>
        <v>610.46698872785828</v>
      </c>
      <c r="H71" s="274"/>
      <c r="I71" s="173" t="str">
        <f t="shared" si="22"/>
        <v/>
      </c>
      <c r="J71" s="274"/>
      <c r="K71" s="173" t="str">
        <f t="shared" si="23"/>
        <v/>
      </c>
      <c r="L71" s="274"/>
      <c r="M71" s="173" t="str">
        <f t="shared" si="24"/>
        <v/>
      </c>
      <c r="N71" s="274">
        <v>74</v>
      </c>
      <c r="O71" s="173">
        <f t="shared" si="25"/>
        <v>11.916264090177133</v>
      </c>
      <c r="P71" s="274">
        <v>9882</v>
      </c>
      <c r="Q71" s="173">
        <f t="shared" si="26"/>
        <v>1591.304347826087</v>
      </c>
      <c r="R71" s="274">
        <v>2459</v>
      </c>
      <c r="S71" s="173">
        <f t="shared" si="27"/>
        <v>395.9742351046699</v>
      </c>
      <c r="T71" s="274"/>
      <c r="U71" s="173" t="str">
        <f t="shared" si="28"/>
        <v/>
      </c>
      <c r="V71" s="274">
        <v>1252</v>
      </c>
      <c r="W71" s="173">
        <f t="shared" si="29"/>
        <v>201.61030595813205</v>
      </c>
      <c r="X71" s="274"/>
      <c r="Y71" s="173" t="str">
        <f t="shared" si="30"/>
        <v/>
      </c>
      <c r="Z71" s="274"/>
      <c r="AA71" s="173" t="str">
        <f t="shared" si="31"/>
        <v/>
      </c>
      <c r="AB71" s="274">
        <v>1172</v>
      </c>
      <c r="AC71" s="173">
        <f t="shared" si="32"/>
        <v>188.72785829307568</v>
      </c>
      <c r="AD71" s="274"/>
      <c r="AE71" s="173" t="str">
        <f t="shared" si="33"/>
        <v/>
      </c>
      <c r="AF71" s="274">
        <v>477</v>
      </c>
      <c r="AG71" s="173">
        <f t="shared" si="34"/>
        <v>76.811594202898547</v>
      </c>
      <c r="AH71" s="274"/>
      <c r="AI71" s="173" t="str">
        <f t="shared" si="35"/>
        <v/>
      </c>
      <c r="AJ71" s="274">
        <v>3553</v>
      </c>
      <c r="AK71" s="173">
        <f t="shared" si="36"/>
        <v>572.1417069243156</v>
      </c>
      <c r="AL71" s="274"/>
      <c r="AM71" s="173" t="str">
        <f t="shared" si="37"/>
        <v/>
      </c>
      <c r="AN71" s="274"/>
      <c r="AO71" s="173" t="str">
        <f t="shared" si="38"/>
        <v/>
      </c>
      <c r="AP71" s="274">
        <v>22660</v>
      </c>
      <c r="AQ71" s="173">
        <f t="shared" si="39"/>
        <v>3648.9533011272142</v>
      </c>
      <c r="AR71" s="281">
        <v>21754</v>
      </c>
      <c r="AU71" s="173">
        <v>3648.9533011272142</v>
      </c>
    </row>
    <row r="72" spans="1:47" x14ac:dyDescent="0.25">
      <c r="A72" s="276"/>
      <c r="B72">
        <v>19.71</v>
      </c>
      <c r="D72" s="277">
        <v>1929</v>
      </c>
      <c r="E72" s="173">
        <f t="shared" si="20"/>
        <v>97.86910197869102</v>
      </c>
      <c r="F72" s="277">
        <v>10525</v>
      </c>
      <c r="G72" s="173">
        <f t="shared" si="21"/>
        <v>533.99289700659563</v>
      </c>
      <c r="H72" s="277"/>
      <c r="I72" s="173" t="str">
        <f t="shared" si="22"/>
        <v/>
      </c>
      <c r="J72" s="277"/>
      <c r="K72" s="173" t="str">
        <f t="shared" si="23"/>
        <v/>
      </c>
      <c r="L72" s="277"/>
      <c r="M72" s="173" t="str">
        <f t="shared" si="24"/>
        <v/>
      </c>
      <c r="N72" s="277">
        <v>297</v>
      </c>
      <c r="O72" s="173">
        <f t="shared" si="25"/>
        <v>15.068493150684931</v>
      </c>
      <c r="P72" s="277">
        <v>42681</v>
      </c>
      <c r="Q72" s="173">
        <f t="shared" si="26"/>
        <v>2165.4490106544899</v>
      </c>
      <c r="R72" s="277">
        <v>292</v>
      </c>
      <c r="S72" s="173">
        <f t="shared" si="27"/>
        <v>14.814814814814815</v>
      </c>
      <c r="T72" s="277"/>
      <c r="U72" s="173" t="str">
        <f t="shared" si="28"/>
        <v/>
      </c>
      <c r="V72" s="277"/>
      <c r="W72" s="173" t="str">
        <f t="shared" si="29"/>
        <v/>
      </c>
      <c r="X72" s="277"/>
      <c r="Y72" s="173" t="str">
        <f t="shared" si="30"/>
        <v/>
      </c>
      <c r="Z72" s="277"/>
      <c r="AA72" s="173" t="str">
        <f t="shared" si="31"/>
        <v/>
      </c>
      <c r="AB72" s="277"/>
      <c r="AC72" s="173" t="str">
        <f t="shared" si="32"/>
        <v/>
      </c>
      <c r="AD72" s="277"/>
      <c r="AE72" s="173" t="str">
        <f t="shared" si="33"/>
        <v/>
      </c>
      <c r="AF72" s="277">
        <v>35267</v>
      </c>
      <c r="AG72" s="173">
        <f t="shared" si="34"/>
        <v>1789.2947742262811</v>
      </c>
      <c r="AH72" s="277"/>
      <c r="AI72" s="173" t="str">
        <f t="shared" si="35"/>
        <v/>
      </c>
      <c r="AJ72" s="277"/>
      <c r="AK72" s="173" t="str">
        <f t="shared" si="36"/>
        <v/>
      </c>
      <c r="AL72" s="277"/>
      <c r="AM72" s="173" t="str">
        <f t="shared" si="37"/>
        <v/>
      </c>
      <c r="AN72" s="277">
        <v>2582</v>
      </c>
      <c r="AO72" s="173">
        <f t="shared" si="38"/>
        <v>130.99949264332827</v>
      </c>
      <c r="AP72" s="277">
        <v>91644</v>
      </c>
      <c r="AQ72" s="173">
        <f t="shared" si="39"/>
        <v>4649.6194824961949</v>
      </c>
      <c r="AR72" s="282">
        <v>75018</v>
      </c>
      <c r="AU72" s="173">
        <v>4649.6194824961949</v>
      </c>
    </row>
    <row r="73" spans="1:47" x14ac:dyDescent="0.25">
      <c r="A73" s="276"/>
      <c r="B73">
        <v>1.5</v>
      </c>
      <c r="D73" s="277">
        <v>3123</v>
      </c>
      <c r="E73" s="173">
        <f t="shared" si="20"/>
        <v>2082</v>
      </c>
      <c r="F73" s="277"/>
      <c r="G73" s="173" t="str">
        <f t="shared" si="21"/>
        <v/>
      </c>
      <c r="H73" s="277"/>
      <c r="I73" s="173" t="str">
        <f t="shared" si="22"/>
        <v/>
      </c>
      <c r="J73" s="277"/>
      <c r="K73" s="173" t="str">
        <f t="shared" si="23"/>
        <v/>
      </c>
      <c r="L73" s="277"/>
      <c r="M73" s="173" t="str">
        <f t="shared" si="24"/>
        <v/>
      </c>
      <c r="N73" s="277"/>
      <c r="O73" s="173" t="str">
        <f t="shared" si="25"/>
        <v/>
      </c>
      <c r="P73" s="277">
        <v>2785</v>
      </c>
      <c r="Q73" s="173">
        <f t="shared" si="26"/>
        <v>1856.6666666666667</v>
      </c>
      <c r="R73" s="277">
        <v>385</v>
      </c>
      <c r="S73" s="173">
        <f t="shared" si="27"/>
        <v>256.66666666666669</v>
      </c>
      <c r="T73" s="277"/>
      <c r="U73" s="173" t="str">
        <f t="shared" si="28"/>
        <v/>
      </c>
      <c r="V73" s="277"/>
      <c r="W73" s="173" t="str">
        <f t="shared" si="29"/>
        <v/>
      </c>
      <c r="X73" s="277"/>
      <c r="Y73" s="173" t="str">
        <f t="shared" si="30"/>
        <v/>
      </c>
      <c r="Z73" s="277"/>
      <c r="AA73" s="173" t="str">
        <f t="shared" si="31"/>
        <v/>
      </c>
      <c r="AB73" s="277">
        <v>2425</v>
      </c>
      <c r="AC73" s="173">
        <f t="shared" si="32"/>
        <v>1616.6666666666667</v>
      </c>
      <c r="AD73" s="277"/>
      <c r="AE73" s="173" t="str">
        <f t="shared" si="33"/>
        <v/>
      </c>
      <c r="AF73" s="277"/>
      <c r="AG73" s="173" t="str">
        <f t="shared" si="34"/>
        <v/>
      </c>
      <c r="AH73" s="277"/>
      <c r="AI73" s="173" t="str">
        <f t="shared" si="35"/>
        <v/>
      </c>
      <c r="AJ73" s="277">
        <v>533</v>
      </c>
      <c r="AK73" s="173">
        <f t="shared" si="36"/>
        <v>355.33333333333331</v>
      </c>
      <c r="AL73" s="277"/>
      <c r="AM73" s="173" t="str">
        <f t="shared" si="37"/>
        <v/>
      </c>
      <c r="AN73" s="277"/>
      <c r="AO73" s="173" t="str">
        <f t="shared" si="38"/>
        <v/>
      </c>
      <c r="AP73" s="277">
        <v>6128</v>
      </c>
      <c r="AQ73" s="173">
        <f t="shared" si="39"/>
        <v>4085.3333333333335</v>
      </c>
      <c r="AR73" s="282">
        <v>1935</v>
      </c>
      <c r="AU73" s="173">
        <v>4085.3333333333335</v>
      </c>
    </row>
    <row r="74" spans="1:47" x14ac:dyDescent="0.25">
      <c r="A74" s="276"/>
      <c r="B74">
        <v>5.39</v>
      </c>
      <c r="D74" s="277">
        <v>61465</v>
      </c>
      <c r="E74" s="173">
        <f t="shared" si="20"/>
        <v>11403.52504638219</v>
      </c>
      <c r="F74" s="277">
        <v>3016</v>
      </c>
      <c r="G74" s="173">
        <f t="shared" si="21"/>
        <v>559.55473098330242</v>
      </c>
      <c r="H74" s="277"/>
      <c r="I74" s="173" t="str">
        <f t="shared" si="22"/>
        <v/>
      </c>
      <c r="J74" s="277"/>
      <c r="K74" s="173" t="str">
        <f t="shared" si="23"/>
        <v/>
      </c>
      <c r="L74" s="277"/>
      <c r="M74" s="173" t="str">
        <f t="shared" si="24"/>
        <v/>
      </c>
      <c r="N74" s="277">
        <v>243</v>
      </c>
      <c r="O74" s="173">
        <f t="shared" si="25"/>
        <v>45.083487940630803</v>
      </c>
      <c r="P74" s="277">
        <v>6974</v>
      </c>
      <c r="Q74" s="173">
        <f t="shared" si="26"/>
        <v>1293.8775510204082</v>
      </c>
      <c r="R74" s="277">
        <v>423</v>
      </c>
      <c r="S74" s="173">
        <f t="shared" si="27"/>
        <v>78.478664192949907</v>
      </c>
      <c r="T74" s="277"/>
      <c r="U74" s="173" t="str">
        <f t="shared" si="28"/>
        <v/>
      </c>
      <c r="V74" s="277">
        <v>5</v>
      </c>
      <c r="W74" s="173">
        <f t="shared" si="29"/>
        <v>0.927643784786642</v>
      </c>
      <c r="X74" s="277"/>
      <c r="Y74" s="173" t="str">
        <f t="shared" si="30"/>
        <v/>
      </c>
      <c r="Z74" s="277"/>
      <c r="AA74" s="173" t="str">
        <f t="shared" si="31"/>
        <v/>
      </c>
      <c r="AB74" s="277">
        <v>27</v>
      </c>
      <c r="AC74" s="173">
        <f t="shared" si="32"/>
        <v>5.0092764378478671</v>
      </c>
      <c r="AD74" s="277"/>
      <c r="AE74" s="173" t="str">
        <f t="shared" si="33"/>
        <v/>
      </c>
      <c r="AF74" s="277">
        <v>12550</v>
      </c>
      <c r="AG74" s="173">
        <f t="shared" si="34"/>
        <v>2328.3858998144715</v>
      </c>
      <c r="AH74" s="277"/>
      <c r="AI74" s="173" t="str">
        <f t="shared" si="35"/>
        <v/>
      </c>
      <c r="AJ74" s="277">
        <v>661</v>
      </c>
      <c r="AK74" s="173">
        <f t="shared" si="36"/>
        <v>122.63450834879407</v>
      </c>
      <c r="AL74" s="277"/>
      <c r="AM74" s="173" t="str">
        <f t="shared" si="37"/>
        <v/>
      </c>
      <c r="AN74" s="277"/>
      <c r="AO74" s="173" t="str">
        <f t="shared" si="38"/>
        <v/>
      </c>
      <c r="AP74" s="277">
        <v>23899</v>
      </c>
      <c r="AQ74" s="173">
        <f t="shared" si="39"/>
        <v>4433.9517625231911</v>
      </c>
      <c r="AR74" s="282">
        <v>9807</v>
      </c>
      <c r="AU74" s="173">
        <v>4433.9517625231911</v>
      </c>
    </row>
    <row r="75" spans="1:47" x14ac:dyDescent="0.25">
      <c r="A75" s="276"/>
      <c r="B75">
        <v>7.09</v>
      </c>
      <c r="D75" s="277">
        <v>28840</v>
      </c>
      <c r="E75" s="173">
        <f t="shared" si="20"/>
        <v>4067.7009873060651</v>
      </c>
      <c r="F75" s="277">
        <v>533</v>
      </c>
      <c r="G75" s="173">
        <f t="shared" si="21"/>
        <v>75.176304654442873</v>
      </c>
      <c r="H75" s="277"/>
      <c r="I75" s="173" t="str">
        <f t="shared" si="22"/>
        <v/>
      </c>
      <c r="J75" s="277"/>
      <c r="K75" s="173" t="str">
        <f t="shared" si="23"/>
        <v/>
      </c>
      <c r="L75" s="277"/>
      <c r="M75" s="173" t="str">
        <f t="shared" si="24"/>
        <v/>
      </c>
      <c r="N75" s="277">
        <v>126</v>
      </c>
      <c r="O75" s="173">
        <f t="shared" si="25"/>
        <v>17.77150916784203</v>
      </c>
      <c r="P75" s="277">
        <v>743</v>
      </c>
      <c r="Q75" s="173">
        <f t="shared" si="26"/>
        <v>104.79548660084626</v>
      </c>
      <c r="R75" s="277">
        <v>12</v>
      </c>
      <c r="S75" s="173">
        <f t="shared" si="27"/>
        <v>1.692524682651622</v>
      </c>
      <c r="T75" s="277"/>
      <c r="U75" s="173" t="str">
        <f t="shared" si="28"/>
        <v/>
      </c>
      <c r="V75" s="277">
        <v>1</v>
      </c>
      <c r="W75" s="173">
        <f t="shared" si="29"/>
        <v>0.14104372355430184</v>
      </c>
      <c r="X75" s="277"/>
      <c r="Y75" s="173" t="str">
        <f t="shared" si="30"/>
        <v/>
      </c>
      <c r="Z75" s="277"/>
      <c r="AA75" s="173" t="str">
        <f t="shared" si="31"/>
        <v/>
      </c>
      <c r="AB75" s="277">
        <v>3675</v>
      </c>
      <c r="AC75" s="173">
        <f t="shared" si="32"/>
        <v>518.33568406205927</v>
      </c>
      <c r="AD75" s="277"/>
      <c r="AE75" s="173" t="str">
        <f t="shared" si="33"/>
        <v/>
      </c>
      <c r="AF75" s="277"/>
      <c r="AG75" s="173" t="str">
        <f t="shared" si="34"/>
        <v/>
      </c>
      <c r="AH75" s="277"/>
      <c r="AI75" s="173" t="str">
        <f t="shared" si="35"/>
        <v/>
      </c>
      <c r="AJ75" s="277">
        <v>16</v>
      </c>
      <c r="AK75" s="173">
        <f t="shared" si="36"/>
        <v>2.2566995768688294</v>
      </c>
      <c r="AL75" s="277"/>
      <c r="AM75" s="173" t="str">
        <f t="shared" si="37"/>
        <v/>
      </c>
      <c r="AN75" s="277"/>
      <c r="AO75" s="173" t="str">
        <f t="shared" si="38"/>
        <v/>
      </c>
      <c r="AP75" s="277">
        <v>5106</v>
      </c>
      <c r="AQ75" s="173">
        <f t="shared" si="39"/>
        <v>720.1692524682652</v>
      </c>
      <c r="AR75" s="282">
        <v>9256</v>
      </c>
      <c r="AU75" s="173">
        <v>720.1692524682652</v>
      </c>
    </row>
    <row r="76" spans="1:47" x14ac:dyDescent="0.25">
      <c r="A76" s="276"/>
      <c r="B76">
        <v>0.61</v>
      </c>
      <c r="D76" s="277"/>
      <c r="E76" s="173" t="str">
        <f t="shared" ref="E76:E107" si="40">IF(OR($B76=0,D76=0),"",D76/$B76)</f>
        <v/>
      </c>
      <c r="F76" s="277">
        <v>75</v>
      </c>
      <c r="G76" s="173">
        <f t="shared" ref="G76:G107" si="41">IF(OR($B76=0,F76=0),"",F76/$B76)</f>
        <v>122.95081967213115</v>
      </c>
      <c r="H76" s="277"/>
      <c r="I76" s="173" t="str">
        <f t="shared" ref="I76:I93" si="42">IF(OR($B76=0,H76=0),"",H76/$B76)</f>
        <v/>
      </c>
      <c r="J76" s="277"/>
      <c r="K76" s="173" t="str">
        <f t="shared" ref="K76:K93" si="43">IF(OR($B76=0,J76=0),"",J76/$B76)</f>
        <v/>
      </c>
      <c r="L76" s="277"/>
      <c r="M76" s="173" t="str">
        <f t="shared" ref="M76:M93" si="44">IF(OR($B76=0,L76=0),"",L76/$B76)</f>
        <v/>
      </c>
      <c r="N76" s="277"/>
      <c r="O76" s="173" t="str">
        <f t="shared" ref="O76:O93" si="45">IF(OR($B76=0,N76=0),"",N76/$B76)</f>
        <v/>
      </c>
      <c r="P76" s="277"/>
      <c r="Q76" s="173" t="str">
        <f t="shared" ref="Q76:Q93" si="46">IF(OR($B76=0,P76=0),"",P76/$B76)</f>
        <v/>
      </c>
      <c r="R76" s="277"/>
      <c r="S76" s="173" t="str">
        <f t="shared" ref="S76:S93" si="47">IF(OR($B76=0,R76=0),"",R76/$B76)</f>
        <v/>
      </c>
      <c r="T76" s="277"/>
      <c r="U76" s="173" t="str">
        <f t="shared" ref="U76:U93" si="48">IF(OR($B76=0,T76=0),"",T76/$B76)</f>
        <v/>
      </c>
      <c r="V76" s="277">
        <v>1838</v>
      </c>
      <c r="W76" s="173">
        <f t="shared" ref="W76:W93" si="49">IF(OR($B76=0,V76=0),"",V76/$B76)</f>
        <v>3013.1147540983607</v>
      </c>
      <c r="X76" s="277"/>
      <c r="Y76" s="173" t="str">
        <f t="shared" ref="Y76:Y93" si="50">IF(OR($B76=0,X76=0),"",X76/$B76)</f>
        <v/>
      </c>
      <c r="Z76" s="277"/>
      <c r="AA76" s="173" t="str">
        <f t="shared" ref="AA76:AA93" si="51">IF(OR($B76=0,Z76=0),"",Z76/$B76)</f>
        <v/>
      </c>
      <c r="AB76" s="277"/>
      <c r="AC76" s="173" t="str">
        <f t="shared" ref="AC76:AC93" si="52">IF(OR($B76=0,AB76=0),"",AB76/$B76)</f>
        <v/>
      </c>
      <c r="AD76" s="277"/>
      <c r="AE76" s="173" t="str">
        <f t="shared" ref="AE76:AE93" si="53">IF(OR($B76=0,AD76=0),"",AD76/$B76)</f>
        <v/>
      </c>
      <c r="AF76" s="277"/>
      <c r="AG76" s="173" t="str">
        <f t="shared" ref="AG76:AG93" si="54">IF(OR($B76=0,AF76=0),"",AF76/$B76)</f>
        <v/>
      </c>
      <c r="AH76" s="277"/>
      <c r="AI76" s="173" t="str">
        <f t="shared" ref="AI76:AI93" si="55">IF(OR($B76=0,AH76=0),"",AH76/$B76)</f>
        <v/>
      </c>
      <c r="AJ76" s="277">
        <v>127</v>
      </c>
      <c r="AK76" s="173">
        <f t="shared" ref="AK76:AK93" si="56">IF(OR($B76=0,AJ76=0),"",AJ76/$B76)</f>
        <v>208.19672131147541</v>
      </c>
      <c r="AL76" s="277"/>
      <c r="AM76" s="173" t="str">
        <f t="shared" ref="AM76:AM93" si="57">IF(OR($B76=0,AL76=0),"",AL76/$B76)</f>
        <v/>
      </c>
      <c r="AN76" s="277"/>
      <c r="AO76" s="173" t="str">
        <f t="shared" ref="AO76:AO93" si="58">IF(OR($B76=0,AN76=0),"",AN76/$B76)</f>
        <v/>
      </c>
      <c r="AP76" s="277">
        <v>2040</v>
      </c>
      <c r="AQ76" s="173">
        <f t="shared" ref="AQ76:AQ91" si="59">IF(OR($B76=0,AP76=0),"",AP76/$B76)</f>
        <v>3344.2622950819673</v>
      </c>
      <c r="AR76" s="282">
        <v>5612</v>
      </c>
      <c r="AU76" s="173">
        <v>3344.2622950819673</v>
      </c>
    </row>
    <row r="77" spans="1:47" x14ac:dyDescent="0.25">
      <c r="A77" s="276"/>
      <c r="B77">
        <v>1.56</v>
      </c>
      <c r="D77" s="277">
        <v>192</v>
      </c>
      <c r="E77" s="173">
        <f t="shared" si="40"/>
        <v>123.07692307692307</v>
      </c>
      <c r="F77" s="277">
        <v>38</v>
      </c>
      <c r="G77" s="173">
        <f t="shared" si="41"/>
        <v>24.358974358974358</v>
      </c>
      <c r="H77" s="277"/>
      <c r="I77" s="173" t="str">
        <f t="shared" si="42"/>
        <v/>
      </c>
      <c r="J77" s="277"/>
      <c r="K77" s="173" t="str">
        <f t="shared" si="43"/>
        <v/>
      </c>
      <c r="L77" s="277"/>
      <c r="M77" s="173" t="str">
        <f t="shared" si="44"/>
        <v/>
      </c>
      <c r="N77" s="277">
        <v>156</v>
      </c>
      <c r="O77" s="173">
        <f t="shared" si="45"/>
        <v>100</v>
      </c>
      <c r="P77" s="277">
        <v>56</v>
      </c>
      <c r="Q77" s="173">
        <f t="shared" si="46"/>
        <v>35.897435897435898</v>
      </c>
      <c r="R77" s="277">
        <v>6</v>
      </c>
      <c r="S77" s="173">
        <f t="shared" si="47"/>
        <v>3.8461538461538458</v>
      </c>
      <c r="T77" s="277"/>
      <c r="U77" s="173" t="str">
        <f t="shared" si="48"/>
        <v/>
      </c>
      <c r="V77" s="277"/>
      <c r="W77" s="173" t="str">
        <f t="shared" si="49"/>
        <v/>
      </c>
      <c r="X77" s="277"/>
      <c r="Y77" s="173" t="str">
        <f t="shared" si="50"/>
        <v/>
      </c>
      <c r="Z77" s="277"/>
      <c r="AA77" s="173" t="str">
        <f t="shared" si="51"/>
        <v/>
      </c>
      <c r="AB77" s="277">
        <v>10155</v>
      </c>
      <c r="AC77" s="173">
        <f t="shared" si="52"/>
        <v>6509.6153846153848</v>
      </c>
      <c r="AD77" s="277"/>
      <c r="AE77" s="173" t="str">
        <f t="shared" si="53"/>
        <v/>
      </c>
      <c r="AF77" s="277"/>
      <c r="AG77" s="173" t="str">
        <f t="shared" si="54"/>
        <v/>
      </c>
      <c r="AH77" s="277"/>
      <c r="AI77" s="173" t="str">
        <f t="shared" si="55"/>
        <v/>
      </c>
      <c r="AJ77" s="277">
        <v>10</v>
      </c>
      <c r="AK77" s="173">
        <f t="shared" si="56"/>
        <v>6.4102564102564097</v>
      </c>
      <c r="AL77" s="277"/>
      <c r="AM77" s="173" t="str">
        <f t="shared" si="57"/>
        <v/>
      </c>
      <c r="AN77" s="277"/>
      <c r="AO77" s="173" t="str">
        <f t="shared" si="58"/>
        <v/>
      </c>
      <c r="AP77" s="277">
        <v>10421</v>
      </c>
      <c r="AQ77" s="173">
        <f t="shared" si="59"/>
        <v>6680.1282051282051</v>
      </c>
      <c r="AR77" s="282">
        <v>3609</v>
      </c>
      <c r="AU77" s="173">
        <v>6680.1282051282051</v>
      </c>
    </row>
    <row r="78" spans="1:47" x14ac:dyDescent="0.25">
      <c r="A78" s="268" t="s">
        <v>278</v>
      </c>
      <c r="B78" s="273">
        <v>0.54349000000000003</v>
      </c>
      <c r="D78" s="274">
        <v>11066</v>
      </c>
      <c r="E78" s="173">
        <f t="shared" si="40"/>
        <v>20361.000202395626</v>
      </c>
      <c r="F78" s="274"/>
      <c r="G78" s="173" t="str">
        <f t="shared" si="41"/>
        <v/>
      </c>
      <c r="H78" s="274"/>
      <c r="I78" s="173" t="str">
        <f t="shared" si="42"/>
        <v/>
      </c>
      <c r="J78" s="274"/>
      <c r="K78" s="173" t="str">
        <f t="shared" si="43"/>
        <v/>
      </c>
      <c r="L78" s="274"/>
      <c r="M78" s="173" t="str">
        <f t="shared" si="44"/>
        <v/>
      </c>
      <c r="N78" s="274">
        <v>507</v>
      </c>
      <c r="O78" s="173">
        <f t="shared" si="45"/>
        <v>932.85985022723503</v>
      </c>
      <c r="P78" s="274">
        <v>186</v>
      </c>
      <c r="Q78" s="173">
        <f t="shared" si="46"/>
        <v>342.23260777567202</v>
      </c>
      <c r="R78" s="274">
        <v>45</v>
      </c>
      <c r="S78" s="173">
        <f t="shared" si="47"/>
        <v>82.798211558630328</v>
      </c>
      <c r="T78" s="274">
        <v>58</v>
      </c>
      <c r="U78" s="173">
        <f t="shared" si="48"/>
        <v>106.7176948977902</v>
      </c>
      <c r="V78" s="274"/>
      <c r="W78" s="173" t="str">
        <f t="shared" si="49"/>
        <v/>
      </c>
      <c r="X78" s="274"/>
      <c r="Y78" s="173" t="str">
        <f t="shared" si="50"/>
        <v/>
      </c>
      <c r="Z78" s="274"/>
      <c r="AA78" s="173" t="str">
        <f t="shared" si="51"/>
        <v/>
      </c>
      <c r="AB78" s="274"/>
      <c r="AC78" s="173" t="str">
        <f t="shared" si="52"/>
        <v/>
      </c>
      <c r="AD78" s="274">
        <v>66</v>
      </c>
      <c r="AE78" s="173">
        <f t="shared" si="53"/>
        <v>121.43737695265781</v>
      </c>
      <c r="AF78" s="274">
        <v>1641</v>
      </c>
      <c r="AG78" s="173">
        <f t="shared" si="54"/>
        <v>3019.3747815047195</v>
      </c>
      <c r="AH78" s="274"/>
      <c r="AI78" s="173" t="str">
        <f t="shared" si="55"/>
        <v/>
      </c>
      <c r="AJ78" s="274">
        <v>1960</v>
      </c>
      <c r="AK78" s="173">
        <f t="shared" si="56"/>
        <v>3606.3221034425655</v>
      </c>
      <c r="AL78" s="274"/>
      <c r="AM78" s="173" t="str">
        <f t="shared" si="57"/>
        <v/>
      </c>
      <c r="AN78" s="274">
        <v>39</v>
      </c>
      <c r="AO78" s="173">
        <f t="shared" si="58"/>
        <v>71.758450017479618</v>
      </c>
      <c r="AP78" s="274">
        <v>4502</v>
      </c>
      <c r="AQ78" s="173">
        <f t="shared" si="59"/>
        <v>8283.5010763767496</v>
      </c>
      <c r="AR78" s="281">
        <v>2062</v>
      </c>
      <c r="AU78" s="173">
        <v>8283.5010763767496</v>
      </c>
    </row>
    <row r="79" spans="1:47" x14ac:dyDescent="0.25">
      <c r="A79" s="276"/>
      <c r="B79">
        <v>3.7943099999999998</v>
      </c>
      <c r="D79" s="277">
        <v>724.94</v>
      </c>
      <c r="E79" s="173">
        <f t="shared" si="40"/>
        <v>191.05977107827249</v>
      </c>
      <c r="F79" s="277"/>
      <c r="G79" s="173" t="str">
        <f t="shared" si="41"/>
        <v/>
      </c>
      <c r="H79" s="277"/>
      <c r="I79" s="173" t="str">
        <f t="shared" si="42"/>
        <v/>
      </c>
      <c r="J79" s="277"/>
      <c r="K79" s="173" t="str">
        <f t="shared" si="43"/>
        <v/>
      </c>
      <c r="L79" s="277"/>
      <c r="M79" s="173" t="str">
        <f t="shared" si="44"/>
        <v/>
      </c>
      <c r="N79" s="277">
        <v>2849.37</v>
      </c>
      <c r="O79" s="173">
        <f t="shared" si="45"/>
        <v>750.95867232777505</v>
      </c>
      <c r="P79" s="277">
        <v>3924.07</v>
      </c>
      <c r="Q79" s="173">
        <f t="shared" si="46"/>
        <v>1034.1985762892332</v>
      </c>
      <c r="R79" s="277"/>
      <c r="S79" s="173" t="str">
        <f t="shared" si="47"/>
        <v/>
      </c>
      <c r="T79" s="277"/>
      <c r="U79" s="173" t="str">
        <f t="shared" si="48"/>
        <v/>
      </c>
      <c r="V79" s="277"/>
      <c r="W79" s="173" t="str">
        <f t="shared" si="49"/>
        <v/>
      </c>
      <c r="X79" s="277"/>
      <c r="Y79" s="173" t="str">
        <f t="shared" si="50"/>
        <v/>
      </c>
      <c r="Z79" s="277"/>
      <c r="AA79" s="173" t="str">
        <f t="shared" si="51"/>
        <v/>
      </c>
      <c r="AB79" s="277"/>
      <c r="AC79" s="173" t="str">
        <f t="shared" si="52"/>
        <v/>
      </c>
      <c r="AD79" s="277"/>
      <c r="AE79" s="173" t="str">
        <f t="shared" si="53"/>
        <v/>
      </c>
      <c r="AF79" s="277"/>
      <c r="AG79" s="173" t="str">
        <f t="shared" si="54"/>
        <v/>
      </c>
      <c r="AH79" s="277"/>
      <c r="AI79" s="173" t="str">
        <f t="shared" si="55"/>
        <v/>
      </c>
      <c r="AJ79" s="277"/>
      <c r="AK79" s="173" t="str">
        <f t="shared" si="56"/>
        <v/>
      </c>
      <c r="AL79" s="277"/>
      <c r="AM79" s="173" t="str">
        <f t="shared" si="57"/>
        <v/>
      </c>
      <c r="AN79" s="277">
        <v>500</v>
      </c>
      <c r="AO79" s="173">
        <f t="shared" si="58"/>
        <v>131.77626498625574</v>
      </c>
      <c r="AP79" s="277">
        <v>7273.44</v>
      </c>
      <c r="AQ79" s="173">
        <f t="shared" si="59"/>
        <v>1916.9335136032639</v>
      </c>
      <c r="AR79" s="282">
        <v>4531.26</v>
      </c>
      <c r="AU79" s="173">
        <v>1916.9335136032639</v>
      </c>
    </row>
    <row r="80" spans="1:47" x14ac:dyDescent="0.25">
      <c r="A80" s="268" t="s">
        <v>277</v>
      </c>
      <c r="B80" s="273">
        <v>0.66500000000000004</v>
      </c>
      <c r="D80" s="274">
        <v>4444</v>
      </c>
      <c r="E80" s="173">
        <f t="shared" si="40"/>
        <v>6682.706766917293</v>
      </c>
      <c r="F80" s="274"/>
      <c r="G80" s="173" t="str">
        <f t="shared" si="41"/>
        <v/>
      </c>
      <c r="H80" s="274">
        <v>28560</v>
      </c>
      <c r="I80" s="173">
        <f t="shared" si="42"/>
        <v>42947.368421052626</v>
      </c>
      <c r="J80" s="274"/>
      <c r="K80" s="173" t="str">
        <f t="shared" si="43"/>
        <v/>
      </c>
      <c r="L80" s="274"/>
      <c r="M80" s="173" t="str">
        <f t="shared" si="44"/>
        <v/>
      </c>
      <c r="N80" s="274"/>
      <c r="O80" s="173" t="str">
        <f t="shared" si="45"/>
        <v/>
      </c>
      <c r="P80" s="274">
        <v>97</v>
      </c>
      <c r="Q80" s="173">
        <f t="shared" si="46"/>
        <v>145.86466165413532</v>
      </c>
      <c r="R80" s="274"/>
      <c r="S80" s="173" t="str">
        <f t="shared" si="47"/>
        <v/>
      </c>
      <c r="T80" s="274"/>
      <c r="U80" s="173" t="str">
        <f t="shared" si="48"/>
        <v/>
      </c>
      <c r="V80" s="274"/>
      <c r="W80" s="173" t="str">
        <f t="shared" si="49"/>
        <v/>
      </c>
      <c r="X80" s="274"/>
      <c r="Y80" s="173" t="str">
        <f t="shared" si="50"/>
        <v/>
      </c>
      <c r="Z80" s="274"/>
      <c r="AA80" s="173" t="str">
        <f t="shared" si="51"/>
        <v/>
      </c>
      <c r="AB80" s="274">
        <v>3265</v>
      </c>
      <c r="AC80" s="173">
        <f t="shared" si="52"/>
        <v>4909.7744360902252</v>
      </c>
      <c r="AD80" s="274"/>
      <c r="AE80" s="173" t="str">
        <f t="shared" si="53"/>
        <v/>
      </c>
      <c r="AF80" s="274"/>
      <c r="AG80" s="173" t="str">
        <f t="shared" si="54"/>
        <v/>
      </c>
      <c r="AH80" s="274"/>
      <c r="AI80" s="173" t="str">
        <f t="shared" si="55"/>
        <v/>
      </c>
      <c r="AJ80" s="274"/>
      <c r="AK80" s="173" t="str">
        <f t="shared" si="56"/>
        <v/>
      </c>
      <c r="AL80" s="274"/>
      <c r="AM80" s="173" t="str">
        <f t="shared" si="57"/>
        <v/>
      </c>
      <c r="AN80" s="274"/>
      <c r="AO80" s="173" t="str">
        <f t="shared" si="58"/>
        <v/>
      </c>
      <c r="AP80" s="274">
        <v>31922</v>
      </c>
      <c r="AQ80" s="173">
        <f t="shared" si="59"/>
        <v>48003.007518796992</v>
      </c>
      <c r="AR80" s="281">
        <v>5220</v>
      </c>
      <c r="AU80" s="173">
        <v>48003.007518796992</v>
      </c>
    </row>
    <row r="81" spans="1:47" x14ac:dyDescent="0.25">
      <c r="A81" s="268" t="s">
        <v>426</v>
      </c>
      <c r="B81" s="273">
        <v>3.97</v>
      </c>
      <c r="D81" s="274">
        <v>91080</v>
      </c>
      <c r="E81" s="173">
        <f t="shared" si="40"/>
        <v>22942.065491183879</v>
      </c>
      <c r="F81" s="274">
        <v>25</v>
      </c>
      <c r="G81" s="173">
        <f t="shared" si="41"/>
        <v>6.2972292191435768</v>
      </c>
      <c r="H81" s="274"/>
      <c r="I81" s="173" t="str">
        <f t="shared" si="42"/>
        <v/>
      </c>
      <c r="J81" s="274"/>
      <c r="K81" s="173" t="str">
        <f t="shared" si="43"/>
        <v/>
      </c>
      <c r="L81" s="274">
        <v>25000</v>
      </c>
      <c r="M81" s="173">
        <f t="shared" si="44"/>
        <v>6297.2292191435763</v>
      </c>
      <c r="N81" s="274">
        <v>80</v>
      </c>
      <c r="O81" s="173">
        <f t="shared" si="45"/>
        <v>20.151133501259444</v>
      </c>
      <c r="P81" s="274">
        <v>28</v>
      </c>
      <c r="Q81" s="173">
        <f t="shared" si="46"/>
        <v>7.0528967254408057</v>
      </c>
      <c r="R81" s="274">
        <v>1054</v>
      </c>
      <c r="S81" s="173">
        <f t="shared" si="47"/>
        <v>265.49118387909317</v>
      </c>
      <c r="T81" s="274"/>
      <c r="U81" s="173" t="str">
        <f t="shared" si="48"/>
        <v/>
      </c>
      <c r="V81" s="274"/>
      <c r="W81" s="173" t="str">
        <f t="shared" si="49"/>
        <v/>
      </c>
      <c r="X81" s="274"/>
      <c r="Y81" s="173" t="str">
        <f t="shared" si="50"/>
        <v/>
      </c>
      <c r="Z81" s="274"/>
      <c r="AA81" s="173" t="str">
        <f t="shared" si="51"/>
        <v/>
      </c>
      <c r="AB81" s="274"/>
      <c r="AC81" s="173" t="str">
        <f t="shared" si="52"/>
        <v/>
      </c>
      <c r="AD81" s="274">
        <v>38310</v>
      </c>
      <c r="AE81" s="173">
        <f t="shared" si="53"/>
        <v>9649.8740554156175</v>
      </c>
      <c r="AF81" s="274"/>
      <c r="AG81" s="173" t="str">
        <f t="shared" si="54"/>
        <v/>
      </c>
      <c r="AH81" s="274"/>
      <c r="AI81" s="173" t="str">
        <f t="shared" si="55"/>
        <v/>
      </c>
      <c r="AJ81" s="274">
        <v>28850</v>
      </c>
      <c r="AK81" s="173">
        <f t="shared" si="56"/>
        <v>7267.002518891687</v>
      </c>
      <c r="AL81" s="274"/>
      <c r="AM81" s="173" t="str">
        <f t="shared" si="57"/>
        <v/>
      </c>
      <c r="AN81" s="274"/>
      <c r="AO81" s="173" t="str">
        <f t="shared" si="58"/>
        <v/>
      </c>
      <c r="AP81" s="274">
        <v>93347</v>
      </c>
      <c r="AQ81" s="173">
        <f t="shared" si="59"/>
        <v>23513.098236775819</v>
      </c>
      <c r="AR81" s="281">
        <v>18928</v>
      </c>
      <c r="AU81" s="173">
        <v>23513.098236775819</v>
      </c>
    </row>
    <row r="82" spans="1:47" x14ac:dyDescent="0.25">
      <c r="A82" s="268" t="s">
        <v>276</v>
      </c>
      <c r="B82" s="273">
        <v>2.11</v>
      </c>
      <c r="D82" s="274">
        <v>2103.37</v>
      </c>
      <c r="E82" s="173">
        <f t="shared" si="40"/>
        <v>996.85781990521332</v>
      </c>
      <c r="F82" s="274">
        <v>1099.07</v>
      </c>
      <c r="G82" s="173">
        <f t="shared" si="41"/>
        <v>520.88625592417065</v>
      </c>
      <c r="H82" s="274"/>
      <c r="I82" s="173" t="str">
        <f t="shared" si="42"/>
        <v/>
      </c>
      <c r="J82" s="274">
        <v>266.88</v>
      </c>
      <c r="K82" s="173">
        <f t="shared" si="43"/>
        <v>126.48341232227489</v>
      </c>
      <c r="L82" s="274"/>
      <c r="M82" s="173" t="str">
        <f t="shared" si="44"/>
        <v/>
      </c>
      <c r="N82" s="274">
        <v>276.47000000000003</v>
      </c>
      <c r="O82" s="173">
        <f t="shared" si="45"/>
        <v>131.02843601895736</v>
      </c>
      <c r="P82" s="274">
        <v>3971.31</v>
      </c>
      <c r="Q82" s="173">
        <f t="shared" si="46"/>
        <v>1882.1374407582939</v>
      </c>
      <c r="R82" s="274"/>
      <c r="S82" s="173" t="str">
        <f t="shared" si="47"/>
        <v/>
      </c>
      <c r="T82" s="274"/>
      <c r="U82" s="173" t="str">
        <f t="shared" si="48"/>
        <v/>
      </c>
      <c r="V82" s="274">
        <v>187.03</v>
      </c>
      <c r="W82" s="173">
        <f t="shared" si="49"/>
        <v>88.639810426540294</v>
      </c>
      <c r="X82" s="274"/>
      <c r="Y82" s="173" t="str">
        <f t="shared" si="50"/>
        <v/>
      </c>
      <c r="Z82" s="274">
        <v>131.22</v>
      </c>
      <c r="AA82" s="173">
        <f t="shared" si="51"/>
        <v>62.189573459715646</v>
      </c>
      <c r="AB82" s="274"/>
      <c r="AC82" s="173" t="str">
        <f t="shared" si="52"/>
        <v/>
      </c>
      <c r="AD82" s="274"/>
      <c r="AE82" s="173" t="str">
        <f t="shared" si="53"/>
        <v/>
      </c>
      <c r="AF82" s="274">
        <v>155.13</v>
      </c>
      <c r="AG82" s="173">
        <f t="shared" si="54"/>
        <v>73.521327014218016</v>
      </c>
      <c r="AH82" s="274"/>
      <c r="AI82" s="173" t="str">
        <f t="shared" si="55"/>
        <v/>
      </c>
      <c r="AJ82" s="274"/>
      <c r="AK82" s="173" t="str">
        <f t="shared" si="56"/>
        <v/>
      </c>
      <c r="AL82" s="274"/>
      <c r="AM82" s="173" t="str">
        <f t="shared" si="57"/>
        <v/>
      </c>
      <c r="AN82" s="274"/>
      <c r="AO82" s="173" t="str">
        <f t="shared" si="58"/>
        <v/>
      </c>
      <c r="AP82" s="274">
        <v>6087.11</v>
      </c>
      <c r="AQ82" s="173">
        <f t="shared" si="59"/>
        <v>2884.8862559241707</v>
      </c>
      <c r="AR82" s="281">
        <v>9257.99</v>
      </c>
      <c r="AU82" s="173">
        <v>2884.8862559241707</v>
      </c>
    </row>
    <row r="83" spans="1:47" x14ac:dyDescent="0.25">
      <c r="A83" s="276"/>
      <c r="B83">
        <v>18.934000000000001</v>
      </c>
      <c r="D83" s="277">
        <v>23879.86</v>
      </c>
      <c r="E83" s="173">
        <f t="shared" si="40"/>
        <v>1261.2158022604838</v>
      </c>
      <c r="F83" s="277">
        <v>11888.2</v>
      </c>
      <c r="G83" s="173">
        <f t="shared" si="41"/>
        <v>627.87577902186547</v>
      </c>
      <c r="H83" s="277"/>
      <c r="I83" s="173" t="str">
        <f t="shared" si="42"/>
        <v/>
      </c>
      <c r="J83" s="277">
        <v>3869.42</v>
      </c>
      <c r="K83" s="173">
        <f t="shared" si="43"/>
        <v>204.36357874722719</v>
      </c>
      <c r="L83" s="277"/>
      <c r="M83" s="173" t="str">
        <f t="shared" si="44"/>
        <v/>
      </c>
      <c r="N83" s="277">
        <v>3164.82</v>
      </c>
      <c r="O83" s="173">
        <f t="shared" si="45"/>
        <v>167.15010034857929</v>
      </c>
      <c r="P83" s="277">
        <v>38551.480000000003</v>
      </c>
      <c r="Q83" s="173">
        <f t="shared" si="46"/>
        <v>2036.0980247174396</v>
      </c>
      <c r="R83" s="277"/>
      <c r="S83" s="173" t="str">
        <f t="shared" si="47"/>
        <v/>
      </c>
      <c r="T83" s="277"/>
      <c r="U83" s="173" t="str">
        <f t="shared" si="48"/>
        <v/>
      </c>
      <c r="V83" s="277">
        <v>1866.06</v>
      </c>
      <c r="W83" s="173">
        <f t="shared" si="49"/>
        <v>98.556036759269034</v>
      </c>
      <c r="X83" s="277"/>
      <c r="Y83" s="173" t="str">
        <f t="shared" si="50"/>
        <v/>
      </c>
      <c r="Z83" s="277">
        <v>1729.14</v>
      </c>
      <c r="AA83" s="173">
        <f t="shared" si="51"/>
        <v>91.32460124643498</v>
      </c>
      <c r="AB83" s="277"/>
      <c r="AC83" s="173" t="str">
        <f t="shared" si="52"/>
        <v/>
      </c>
      <c r="AD83" s="277"/>
      <c r="AE83" s="173" t="str">
        <f t="shared" si="53"/>
        <v/>
      </c>
      <c r="AF83" s="277">
        <v>2282.3200000000002</v>
      </c>
      <c r="AG83" s="173">
        <f t="shared" si="54"/>
        <v>120.54082602725256</v>
      </c>
      <c r="AH83" s="277"/>
      <c r="AI83" s="173" t="str">
        <f t="shared" si="55"/>
        <v/>
      </c>
      <c r="AJ83" s="277"/>
      <c r="AK83" s="173" t="str">
        <f t="shared" si="56"/>
        <v/>
      </c>
      <c r="AL83" s="277"/>
      <c r="AM83" s="173" t="str">
        <f t="shared" si="57"/>
        <v/>
      </c>
      <c r="AN83" s="277"/>
      <c r="AO83" s="173" t="str">
        <f t="shared" si="58"/>
        <v/>
      </c>
      <c r="AP83" s="277">
        <v>63351.44</v>
      </c>
      <c r="AQ83" s="173">
        <f t="shared" si="59"/>
        <v>3345.9089468680681</v>
      </c>
      <c r="AR83" s="282">
        <v>103277.66</v>
      </c>
      <c r="AU83" s="173">
        <v>3345.9089468680681</v>
      </c>
    </row>
    <row r="84" spans="1:47" x14ac:dyDescent="0.25">
      <c r="A84" s="276"/>
      <c r="B84">
        <v>8.9939999999999998</v>
      </c>
      <c r="D84" s="277">
        <v>9697.1</v>
      </c>
      <c r="E84" s="173">
        <f t="shared" si="40"/>
        <v>1078.1743384478541</v>
      </c>
      <c r="F84" s="277">
        <v>4379.34</v>
      </c>
      <c r="G84" s="173">
        <f t="shared" si="41"/>
        <v>486.91794529686462</v>
      </c>
      <c r="H84" s="277"/>
      <c r="I84" s="173" t="str">
        <f t="shared" si="42"/>
        <v/>
      </c>
      <c r="J84" s="277">
        <v>1425.4</v>
      </c>
      <c r="K84" s="173">
        <f t="shared" si="43"/>
        <v>158.48343340004448</v>
      </c>
      <c r="L84" s="277"/>
      <c r="M84" s="173" t="str">
        <f t="shared" si="44"/>
        <v/>
      </c>
      <c r="N84" s="277">
        <v>1165.8399999999999</v>
      </c>
      <c r="O84" s="173">
        <f t="shared" si="45"/>
        <v>129.62419390704915</v>
      </c>
      <c r="P84" s="277">
        <v>15313.42</v>
      </c>
      <c r="Q84" s="173">
        <f t="shared" si="46"/>
        <v>1702.6261952412719</v>
      </c>
      <c r="R84" s="277"/>
      <c r="S84" s="173" t="str">
        <f t="shared" si="47"/>
        <v/>
      </c>
      <c r="T84" s="277"/>
      <c r="U84" s="173" t="str">
        <f t="shared" si="48"/>
        <v/>
      </c>
      <c r="V84" s="277">
        <v>687.42</v>
      </c>
      <c r="W84" s="173">
        <f t="shared" si="49"/>
        <v>76.430953969312867</v>
      </c>
      <c r="X84" s="277"/>
      <c r="Y84" s="173" t="str">
        <f t="shared" si="50"/>
        <v/>
      </c>
      <c r="Z84" s="277">
        <v>721.64</v>
      </c>
      <c r="AA84" s="173">
        <f t="shared" si="51"/>
        <v>80.23571269735379</v>
      </c>
      <c r="AB84" s="277"/>
      <c r="AC84" s="173" t="str">
        <f t="shared" si="52"/>
        <v/>
      </c>
      <c r="AD84" s="277"/>
      <c r="AE84" s="173" t="str">
        <f t="shared" si="53"/>
        <v/>
      </c>
      <c r="AF84" s="277">
        <v>1297.68</v>
      </c>
      <c r="AG84" s="173">
        <f t="shared" si="54"/>
        <v>144.28285523682456</v>
      </c>
      <c r="AH84" s="277"/>
      <c r="AI84" s="173" t="str">
        <f t="shared" si="55"/>
        <v/>
      </c>
      <c r="AJ84" s="277"/>
      <c r="AK84" s="173" t="str">
        <f t="shared" si="56"/>
        <v/>
      </c>
      <c r="AL84" s="277"/>
      <c r="AM84" s="173" t="str">
        <f t="shared" si="57"/>
        <v/>
      </c>
      <c r="AN84" s="277"/>
      <c r="AO84" s="173" t="str">
        <f t="shared" si="58"/>
        <v/>
      </c>
      <c r="AP84" s="277">
        <v>24990.74</v>
      </c>
      <c r="AQ84" s="173">
        <f t="shared" si="59"/>
        <v>2778.6012897487217</v>
      </c>
      <c r="AR84" s="282">
        <v>39247.040000000001</v>
      </c>
      <c r="AU84" s="173">
        <v>2778.6012897487217</v>
      </c>
    </row>
    <row r="85" spans="1:47" x14ac:dyDescent="0.25">
      <c r="A85" s="276"/>
      <c r="B85">
        <v>8.35</v>
      </c>
      <c r="D85" s="277">
        <v>9417.91</v>
      </c>
      <c r="E85" s="173">
        <f t="shared" si="40"/>
        <v>1127.8934131736528</v>
      </c>
      <c r="F85" s="277">
        <v>3282.25</v>
      </c>
      <c r="G85" s="173">
        <f t="shared" si="41"/>
        <v>393.08383233532936</v>
      </c>
      <c r="H85" s="277"/>
      <c r="I85" s="173" t="str">
        <f t="shared" si="42"/>
        <v/>
      </c>
      <c r="J85" s="277">
        <v>1068.32</v>
      </c>
      <c r="K85" s="173">
        <f t="shared" si="43"/>
        <v>127.94251497005988</v>
      </c>
      <c r="L85" s="277"/>
      <c r="M85" s="173" t="str">
        <f t="shared" si="44"/>
        <v/>
      </c>
      <c r="N85" s="277">
        <v>873.78</v>
      </c>
      <c r="O85" s="173">
        <f t="shared" si="45"/>
        <v>104.64431137724551</v>
      </c>
      <c r="P85" s="277">
        <v>15264.4</v>
      </c>
      <c r="Q85" s="173">
        <f t="shared" si="46"/>
        <v>1828.0718562874251</v>
      </c>
      <c r="R85" s="277"/>
      <c r="S85" s="173" t="str">
        <f t="shared" si="47"/>
        <v/>
      </c>
      <c r="T85" s="277"/>
      <c r="U85" s="173" t="str">
        <f t="shared" si="48"/>
        <v/>
      </c>
      <c r="V85" s="277">
        <v>515.20000000000005</v>
      </c>
      <c r="W85" s="173">
        <f t="shared" si="49"/>
        <v>61.70059880239522</v>
      </c>
      <c r="X85" s="277"/>
      <c r="Y85" s="173" t="str">
        <f t="shared" si="50"/>
        <v/>
      </c>
      <c r="Z85" s="277">
        <v>631.85</v>
      </c>
      <c r="AA85" s="173">
        <f t="shared" si="51"/>
        <v>75.670658682634738</v>
      </c>
      <c r="AB85" s="277"/>
      <c r="AC85" s="173" t="str">
        <f t="shared" si="52"/>
        <v/>
      </c>
      <c r="AD85" s="277"/>
      <c r="AE85" s="173" t="str">
        <f t="shared" si="53"/>
        <v/>
      </c>
      <c r="AF85" s="277">
        <v>4773.7700000000004</v>
      </c>
      <c r="AG85" s="173">
        <f t="shared" si="54"/>
        <v>571.70898203592822</v>
      </c>
      <c r="AH85" s="277"/>
      <c r="AI85" s="173" t="str">
        <f t="shared" si="55"/>
        <v/>
      </c>
      <c r="AJ85" s="277"/>
      <c r="AK85" s="173" t="str">
        <f t="shared" si="56"/>
        <v/>
      </c>
      <c r="AL85" s="277"/>
      <c r="AM85" s="173" t="str">
        <f t="shared" si="57"/>
        <v/>
      </c>
      <c r="AN85" s="277"/>
      <c r="AO85" s="173" t="str">
        <f t="shared" si="58"/>
        <v/>
      </c>
      <c r="AP85" s="277">
        <v>26409.57</v>
      </c>
      <c r="AQ85" s="173">
        <f t="shared" si="59"/>
        <v>3162.8227544910183</v>
      </c>
      <c r="AR85" s="282">
        <v>31956.44</v>
      </c>
      <c r="AU85" s="173">
        <v>3162.8227544910183</v>
      </c>
    </row>
    <row r="86" spans="1:47" x14ac:dyDescent="0.25">
      <c r="A86" s="268" t="s">
        <v>274</v>
      </c>
      <c r="B86" s="273">
        <v>4.16</v>
      </c>
      <c r="D86" s="274">
        <v>5424</v>
      </c>
      <c r="E86" s="173">
        <f t="shared" si="40"/>
        <v>1303.8461538461538</v>
      </c>
      <c r="F86" s="274"/>
      <c r="G86" s="173" t="str">
        <f t="shared" si="41"/>
        <v/>
      </c>
      <c r="H86" s="274"/>
      <c r="I86" s="173" t="str">
        <f t="shared" si="42"/>
        <v/>
      </c>
      <c r="J86" s="274"/>
      <c r="K86" s="173" t="str">
        <f t="shared" si="43"/>
        <v/>
      </c>
      <c r="L86" s="274"/>
      <c r="M86" s="173" t="str">
        <f t="shared" si="44"/>
        <v/>
      </c>
      <c r="N86" s="274">
        <v>881</v>
      </c>
      <c r="O86" s="173">
        <f t="shared" si="45"/>
        <v>211.77884615384616</v>
      </c>
      <c r="P86" s="274">
        <v>10574</v>
      </c>
      <c r="Q86" s="173">
        <f t="shared" si="46"/>
        <v>2541.8269230769229</v>
      </c>
      <c r="R86" s="274">
        <v>29</v>
      </c>
      <c r="S86" s="173">
        <f t="shared" si="47"/>
        <v>6.9711538461538458</v>
      </c>
      <c r="T86" s="274"/>
      <c r="U86" s="173" t="str">
        <f t="shared" si="48"/>
        <v/>
      </c>
      <c r="V86" s="274">
        <v>40</v>
      </c>
      <c r="W86" s="173">
        <f t="shared" si="49"/>
        <v>9.615384615384615</v>
      </c>
      <c r="X86" s="274"/>
      <c r="Y86" s="173" t="str">
        <f t="shared" si="50"/>
        <v/>
      </c>
      <c r="Z86" s="274"/>
      <c r="AA86" s="173" t="str">
        <f t="shared" si="51"/>
        <v/>
      </c>
      <c r="AB86" s="274"/>
      <c r="AC86" s="173" t="str">
        <f t="shared" si="52"/>
        <v/>
      </c>
      <c r="AD86" s="274"/>
      <c r="AE86" s="173" t="str">
        <f t="shared" si="53"/>
        <v/>
      </c>
      <c r="AF86" s="274"/>
      <c r="AG86" s="173" t="str">
        <f t="shared" si="54"/>
        <v/>
      </c>
      <c r="AH86" s="274"/>
      <c r="AI86" s="173" t="str">
        <f t="shared" si="55"/>
        <v/>
      </c>
      <c r="AJ86" s="274">
        <v>574</v>
      </c>
      <c r="AK86" s="173">
        <f t="shared" si="56"/>
        <v>137.98076923076923</v>
      </c>
      <c r="AL86" s="274"/>
      <c r="AM86" s="173" t="str">
        <f t="shared" si="57"/>
        <v/>
      </c>
      <c r="AN86" s="274"/>
      <c r="AO86" s="173" t="str">
        <f t="shared" si="58"/>
        <v/>
      </c>
      <c r="AP86" s="274">
        <v>12098</v>
      </c>
      <c r="AQ86" s="173">
        <f t="shared" si="59"/>
        <v>2908.1730769230767</v>
      </c>
      <c r="AR86" s="281">
        <v>5701</v>
      </c>
      <c r="AU86" s="173">
        <v>2908.1730769230767</v>
      </c>
    </row>
    <row r="87" spans="1:47" x14ac:dyDescent="0.25">
      <c r="A87" s="276"/>
      <c r="B87">
        <v>3.97</v>
      </c>
      <c r="D87" s="277">
        <v>22456</v>
      </c>
      <c r="E87" s="173">
        <f t="shared" si="40"/>
        <v>5656.423173803526</v>
      </c>
      <c r="F87" s="277"/>
      <c r="G87" s="173" t="str">
        <f t="shared" si="41"/>
        <v/>
      </c>
      <c r="H87" s="277"/>
      <c r="I87" s="173" t="str">
        <f t="shared" si="42"/>
        <v/>
      </c>
      <c r="J87" s="277"/>
      <c r="K87" s="173" t="str">
        <f t="shared" si="43"/>
        <v/>
      </c>
      <c r="L87" s="277"/>
      <c r="M87" s="173" t="str">
        <f t="shared" si="44"/>
        <v/>
      </c>
      <c r="N87" s="277">
        <v>705</v>
      </c>
      <c r="O87" s="173">
        <f t="shared" si="45"/>
        <v>177.58186397984886</v>
      </c>
      <c r="P87" s="277">
        <v>1600</v>
      </c>
      <c r="Q87" s="173">
        <f t="shared" si="46"/>
        <v>403.02267002518892</v>
      </c>
      <c r="R87" s="277">
        <v>16</v>
      </c>
      <c r="S87" s="173">
        <f t="shared" si="47"/>
        <v>4.0302267002518892</v>
      </c>
      <c r="T87" s="277"/>
      <c r="U87" s="173" t="str">
        <f t="shared" si="48"/>
        <v/>
      </c>
      <c r="V87" s="277"/>
      <c r="W87" s="173" t="str">
        <f t="shared" si="49"/>
        <v/>
      </c>
      <c r="X87" s="277"/>
      <c r="Y87" s="173" t="str">
        <f t="shared" si="50"/>
        <v/>
      </c>
      <c r="Z87" s="277"/>
      <c r="AA87" s="173" t="str">
        <f t="shared" si="51"/>
        <v/>
      </c>
      <c r="AB87" s="277"/>
      <c r="AC87" s="173" t="str">
        <f t="shared" si="52"/>
        <v/>
      </c>
      <c r="AD87" s="277"/>
      <c r="AE87" s="173" t="str">
        <f t="shared" si="53"/>
        <v/>
      </c>
      <c r="AF87" s="277"/>
      <c r="AG87" s="173" t="str">
        <f t="shared" si="54"/>
        <v/>
      </c>
      <c r="AH87" s="277"/>
      <c r="AI87" s="173" t="str">
        <f t="shared" si="55"/>
        <v/>
      </c>
      <c r="AJ87" s="277">
        <v>46</v>
      </c>
      <c r="AK87" s="173">
        <f t="shared" si="56"/>
        <v>11.58690176322418</v>
      </c>
      <c r="AL87" s="277"/>
      <c r="AM87" s="173" t="str">
        <f t="shared" si="57"/>
        <v/>
      </c>
      <c r="AN87" s="277"/>
      <c r="AO87" s="173" t="str">
        <f t="shared" si="58"/>
        <v/>
      </c>
      <c r="AP87" s="277">
        <v>2367</v>
      </c>
      <c r="AQ87" s="173">
        <f t="shared" si="59"/>
        <v>596.22166246851384</v>
      </c>
      <c r="AR87" s="282">
        <v>993</v>
      </c>
      <c r="AU87" s="173">
        <v>596.22166246851384</v>
      </c>
    </row>
    <row r="88" spans="1:47" x14ac:dyDescent="0.25">
      <c r="A88" s="276"/>
      <c r="B88">
        <v>1.82</v>
      </c>
      <c r="D88" s="277"/>
      <c r="E88" s="173" t="str">
        <f t="shared" si="40"/>
        <v/>
      </c>
      <c r="F88" s="277"/>
      <c r="G88" s="173" t="str">
        <f t="shared" si="41"/>
        <v/>
      </c>
      <c r="H88" s="277"/>
      <c r="I88" s="173" t="str">
        <f t="shared" si="42"/>
        <v/>
      </c>
      <c r="J88" s="277"/>
      <c r="K88" s="173" t="str">
        <f t="shared" si="43"/>
        <v/>
      </c>
      <c r="L88" s="277"/>
      <c r="M88" s="173" t="str">
        <f t="shared" si="44"/>
        <v/>
      </c>
      <c r="N88" s="277">
        <v>999</v>
      </c>
      <c r="O88" s="173">
        <f t="shared" si="45"/>
        <v>548.90109890109886</v>
      </c>
      <c r="P88" s="277">
        <v>893</v>
      </c>
      <c r="Q88" s="173">
        <f t="shared" si="46"/>
        <v>490.65934065934061</v>
      </c>
      <c r="R88" s="277"/>
      <c r="S88" s="173" t="str">
        <f t="shared" si="47"/>
        <v/>
      </c>
      <c r="T88" s="277"/>
      <c r="U88" s="173" t="str">
        <f t="shared" si="48"/>
        <v/>
      </c>
      <c r="V88" s="277"/>
      <c r="W88" s="173" t="str">
        <f t="shared" si="49"/>
        <v/>
      </c>
      <c r="X88" s="277"/>
      <c r="Y88" s="173" t="str">
        <f t="shared" si="50"/>
        <v/>
      </c>
      <c r="Z88" s="277"/>
      <c r="AA88" s="173" t="str">
        <f t="shared" si="51"/>
        <v/>
      </c>
      <c r="AB88" s="277"/>
      <c r="AC88" s="173" t="str">
        <f t="shared" si="52"/>
        <v/>
      </c>
      <c r="AD88" s="277"/>
      <c r="AE88" s="173" t="str">
        <f t="shared" si="53"/>
        <v/>
      </c>
      <c r="AF88" s="277">
        <v>70</v>
      </c>
      <c r="AG88" s="173">
        <f t="shared" si="54"/>
        <v>38.46153846153846</v>
      </c>
      <c r="AH88" s="277"/>
      <c r="AI88" s="173" t="str">
        <f t="shared" si="55"/>
        <v/>
      </c>
      <c r="AJ88" s="277">
        <v>9</v>
      </c>
      <c r="AK88" s="173">
        <f t="shared" si="56"/>
        <v>4.9450549450549453</v>
      </c>
      <c r="AL88" s="277"/>
      <c r="AM88" s="173" t="str">
        <f t="shared" si="57"/>
        <v/>
      </c>
      <c r="AN88" s="277"/>
      <c r="AO88" s="173" t="str">
        <f t="shared" si="58"/>
        <v/>
      </c>
      <c r="AP88" s="277">
        <v>1971</v>
      </c>
      <c r="AQ88" s="173">
        <f t="shared" si="59"/>
        <v>1082.967032967033</v>
      </c>
      <c r="AR88" s="282">
        <v>547</v>
      </c>
      <c r="AU88" s="173">
        <v>1082.967032967033</v>
      </c>
    </row>
    <row r="89" spans="1:47" x14ac:dyDescent="0.25">
      <c r="A89" s="276"/>
      <c r="B89">
        <v>2.39</v>
      </c>
      <c r="D89" s="277">
        <v>34366</v>
      </c>
      <c r="E89" s="173">
        <f t="shared" si="40"/>
        <v>14379.079497907949</v>
      </c>
      <c r="F89" s="277">
        <v>753</v>
      </c>
      <c r="G89" s="173">
        <f t="shared" si="41"/>
        <v>315.06276150627616</v>
      </c>
      <c r="H89" s="277"/>
      <c r="I89" s="173" t="str">
        <f t="shared" si="42"/>
        <v/>
      </c>
      <c r="J89" s="277"/>
      <c r="K89" s="173" t="str">
        <f t="shared" si="43"/>
        <v/>
      </c>
      <c r="L89" s="277"/>
      <c r="M89" s="173" t="str">
        <f t="shared" si="44"/>
        <v/>
      </c>
      <c r="N89" s="277">
        <v>1062</v>
      </c>
      <c r="O89" s="173">
        <f t="shared" si="45"/>
        <v>444.3514644351464</v>
      </c>
      <c r="P89" s="277">
        <v>2122</v>
      </c>
      <c r="Q89" s="173">
        <f t="shared" si="46"/>
        <v>887.86610878661088</v>
      </c>
      <c r="R89" s="277">
        <v>197</v>
      </c>
      <c r="S89" s="173">
        <f t="shared" si="47"/>
        <v>82.426778242677827</v>
      </c>
      <c r="T89" s="277"/>
      <c r="U89" s="173" t="str">
        <f t="shared" si="48"/>
        <v/>
      </c>
      <c r="V89" s="277">
        <v>755</v>
      </c>
      <c r="W89" s="173">
        <f t="shared" si="49"/>
        <v>315.89958158995813</v>
      </c>
      <c r="X89" s="277">
        <v>4114</v>
      </c>
      <c r="Y89" s="173">
        <f t="shared" si="50"/>
        <v>1721.3389121338912</v>
      </c>
      <c r="Z89" s="277"/>
      <c r="AA89" s="173" t="str">
        <f t="shared" si="51"/>
        <v/>
      </c>
      <c r="AB89" s="277">
        <v>180</v>
      </c>
      <c r="AC89" s="173">
        <f t="shared" si="52"/>
        <v>75.313807531380746</v>
      </c>
      <c r="AD89" s="277"/>
      <c r="AE89" s="173" t="str">
        <f t="shared" si="53"/>
        <v/>
      </c>
      <c r="AF89" s="277"/>
      <c r="AG89" s="173" t="str">
        <f t="shared" si="54"/>
        <v/>
      </c>
      <c r="AH89" s="277"/>
      <c r="AI89" s="173" t="str">
        <f t="shared" si="55"/>
        <v/>
      </c>
      <c r="AJ89" s="277">
        <v>2293</v>
      </c>
      <c r="AK89" s="173">
        <f t="shared" si="56"/>
        <v>959.4142259414225</v>
      </c>
      <c r="AL89" s="277"/>
      <c r="AM89" s="173" t="str">
        <f t="shared" si="57"/>
        <v/>
      </c>
      <c r="AN89" s="277"/>
      <c r="AO89" s="173" t="str">
        <f t="shared" si="58"/>
        <v/>
      </c>
      <c r="AP89" s="277">
        <v>11476</v>
      </c>
      <c r="AQ89" s="173">
        <f t="shared" si="59"/>
        <v>4801.6736401673634</v>
      </c>
      <c r="AR89" s="282">
        <v>4401</v>
      </c>
      <c r="AU89" s="173">
        <v>4801.6736401673634</v>
      </c>
    </row>
    <row r="90" spans="1:47" x14ac:dyDescent="0.25">
      <c r="A90" s="276"/>
      <c r="B90">
        <v>0.16</v>
      </c>
      <c r="D90" s="277">
        <v>3368</v>
      </c>
      <c r="E90" s="173">
        <f t="shared" si="40"/>
        <v>21050</v>
      </c>
      <c r="F90" s="277">
        <v>9</v>
      </c>
      <c r="G90" s="173">
        <f t="shared" si="41"/>
        <v>56.25</v>
      </c>
      <c r="H90" s="277"/>
      <c r="I90" s="173" t="str">
        <f t="shared" si="42"/>
        <v/>
      </c>
      <c r="J90" s="277"/>
      <c r="K90" s="173" t="str">
        <f t="shared" si="43"/>
        <v/>
      </c>
      <c r="L90" s="277"/>
      <c r="M90" s="173" t="str">
        <f t="shared" si="44"/>
        <v/>
      </c>
      <c r="N90" s="277">
        <v>177</v>
      </c>
      <c r="O90" s="173">
        <f t="shared" si="45"/>
        <v>1106.25</v>
      </c>
      <c r="P90" s="277">
        <v>330</v>
      </c>
      <c r="Q90" s="173">
        <f t="shared" si="46"/>
        <v>2062.5</v>
      </c>
      <c r="R90" s="277">
        <v>45</v>
      </c>
      <c r="S90" s="173">
        <f t="shared" si="47"/>
        <v>281.25</v>
      </c>
      <c r="T90" s="277"/>
      <c r="U90" s="173" t="str">
        <f t="shared" si="48"/>
        <v/>
      </c>
      <c r="V90" s="277">
        <v>356</v>
      </c>
      <c r="W90" s="173">
        <f t="shared" si="49"/>
        <v>2225</v>
      </c>
      <c r="X90" s="277">
        <v>218</v>
      </c>
      <c r="Y90" s="173">
        <f t="shared" si="50"/>
        <v>1362.5</v>
      </c>
      <c r="Z90" s="277"/>
      <c r="AA90" s="173" t="str">
        <f t="shared" si="51"/>
        <v/>
      </c>
      <c r="AB90" s="277">
        <v>30</v>
      </c>
      <c r="AC90" s="173">
        <f t="shared" si="52"/>
        <v>187.5</v>
      </c>
      <c r="AD90" s="277"/>
      <c r="AE90" s="173" t="str">
        <f t="shared" si="53"/>
        <v/>
      </c>
      <c r="AF90" s="277"/>
      <c r="AG90" s="173" t="str">
        <f t="shared" si="54"/>
        <v/>
      </c>
      <c r="AH90" s="277"/>
      <c r="AI90" s="173" t="str">
        <f t="shared" si="55"/>
        <v/>
      </c>
      <c r="AJ90" s="277">
        <v>458</v>
      </c>
      <c r="AK90" s="173">
        <f t="shared" si="56"/>
        <v>2862.5</v>
      </c>
      <c r="AL90" s="277"/>
      <c r="AM90" s="173" t="str">
        <f t="shared" si="57"/>
        <v/>
      </c>
      <c r="AN90" s="277"/>
      <c r="AO90" s="173" t="str">
        <f t="shared" si="58"/>
        <v/>
      </c>
      <c r="AP90" s="277">
        <v>1623</v>
      </c>
      <c r="AQ90" s="173">
        <f t="shared" si="59"/>
        <v>10143.75</v>
      </c>
      <c r="AR90" s="282">
        <v>257</v>
      </c>
      <c r="AU90" s="173">
        <v>10143.75</v>
      </c>
    </row>
    <row r="91" spans="1:47" x14ac:dyDescent="0.25">
      <c r="E91" s="173" t="str">
        <f t="shared" si="40"/>
        <v/>
      </c>
      <c r="G91" s="173" t="str">
        <f t="shared" si="41"/>
        <v/>
      </c>
      <c r="I91" s="173" t="str">
        <f t="shared" si="42"/>
        <v/>
      </c>
      <c r="K91" s="173" t="str">
        <f t="shared" si="43"/>
        <v/>
      </c>
      <c r="M91" s="173" t="str">
        <f t="shared" si="44"/>
        <v/>
      </c>
      <c r="O91" s="173" t="str">
        <f t="shared" si="45"/>
        <v/>
      </c>
      <c r="Q91" s="173" t="str">
        <f t="shared" si="46"/>
        <v/>
      </c>
      <c r="S91" s="173" t="str">
        <f t="shared" si="47"/>
        <v/>
      </c>
      <c r="U91" s="173" t="str">
        <f t="shared" si="48"/>
        <v/>
      </c>
      <c r="W91" s="173" t="str">
        <f t="shared" si="49"/>
        <v/>
      </c>
      <c r="Y91" s="173" t="str">
        <f t="shared" si="50"/>
        <v/>
      </c>
      <c r="AA91" s="173" t="str">
        <f t="shared" si="51"/>
        <v/>
      </c>
      <c r="AC91" s="173" t="str">
        <f t="shared" si="52"/>
        <v/>
      </c>
      <c r="AE91" s="173" t="str">
        <f t="shared" si="53"/>
        <v/>
      </c>
      <c r="AG91" s="173" t="str">
        <f t="shared" si="54"/>
        <v/>
      </c>
      <c r="AI91" s="173" t="str">
        <f t="shared" si="55"/>
        <v/>
      </c>
      <c r="AK91" s="173" t="str">
        <f t="shared" si="56"/>
        <v/>
      </c>
      <c r="AM91" s="173" t="str">
        <f t="shared" si="57"/>
        <v/>
      </c>
      <c r="AO91" s="173" t="str">
        <f t="shared" si="58"/>
        <v/>
      </c>
      <c r="AQ91" s="173" t="str">
        <f t="shared" si="59"/>
        <v/>
      </c>
      <c r="AU91" s="173" t="s">
        <v>468</v>
      </c>
    </row>
    <row r="92" spans="1:47" x14ac:dyDescent="0.25">
      <c r="B92">
        <f>SUM(B12:B90)</f>
        <v>542.97952884615393</v>
      </c>
      <c r="E92" s="173" t="str">
        <f t="shared" si="40"/>
        <v/>
      </c>
      <c r="G92" s="173"/>
      <c r="I92" s="173"/>
      <c r="K92" s="173"/>
      <c r="M92" s="173"/>
      <c r="O92" s="173"/>
      <c r="Q92" s="173"/>
      <c r="S92" s="173"/>
      <c r="U92" s="173"/>
      <c r="W92" s="173"/>
      <c r="Y92" s="173"/>
      <c r="AA92" s="173"/>
      <c r="AC92" s="173"/>
      <c r="AE92" s="173"/>
      <c r="AG92" s="173"/>
      <c r="AI92" s="173"/>
      <c r="AK92" s="173"/>
      <c r="AM92" s="173"/>
      <c r="AO92" s="173"/>
      <c r="AQ92" s="173"/>
      <c r="AR92" s="283">
        <f>SUM(AR12:AR91)</f>
        <v>2699869.1096000001</v>
      </c>
      <c r="AU92" s="173">
        <v>2627844.3865601015</v>
      </c>
    </row>
    <row r="93" spans="1:47" x14ac:dyDescent="0.25">
      <c r="E93" s="173" t="str">
        <f t="shared" si="40"/>
        <v/>
      </c>
      <c r="G93" s="173" t="str">
        <f t="shared" si="41"/>
        <v/>
      </c>
      <c r="I93" s="173" t="str">
        <f t="shared" si="42"/>
        <v/>
      </c>
      <c r="K93" s="173" t="str">
        <f t="shared" si="43"/>
        <v/>
      </c>
      <c r="M93" s="173" t="str">
        <f t="shared" si="44"/>
        <v/>
      </c>
      <c r="O93" s="173" t="str">
        <f t="shared" si="45"/>
        <v/>
      </c>
      <c r="Q93" s="173" t="str">
        <f t="shared" si="46"/>
        <v/>
      </c>
      <c r="S93" s="173" t="str">
        <f t="shared" si="47"/>
        <v/>
      </c>
      <c r="U93" s="173" t="str">
        <f t="shared" si="48"/>
        <v/>
      </c>
      <c r="W93" s="173" t="str">
        <f t="shared" si="49"/>
        <v/>
      </c>
      <c r="Y93" s="173" t="str">
        <f t="shared" si="50"/>
        <v/>
      </c>
      <c r="AA93" s="173" t="str">
        <f t="shared" si="51"/>
        <v/>
      </c>
      <c r="AC93" s="173" t="str">
        <f t="shared" si="52"/>
        <v/>
      </c>
      <c r="AE93" s="173" t="str">
        <f t="shared" si="53"/>
        <v/>
      </c>
      <c r="AG93" s="173" t="str">
        <f t="shared" si="54"/>
        <v/>
      </c>
      <c r="AI93" s="173" t="str">
        <f t="shared" si="55"/>
        <v/>
      </c>
      <c r="AK93" s="173" t="str">
        <f t="shared" si="56"/>
        <v/>
      </c>
      <c r="AM93" s="173" t="str">
        <f t="shared" si="57"/>
        <v/>
      </c>
      <c r="AO93" s="173" t="str">
        <f t="shared" si="58"/>
        <v/>
      </c>
      <c r="AQ93" s="173"/>
      <c r="AR93" s="283">
        <f>AR92/B92</f>
        <v>4972.3220971834689</v>
      </c>
      <c r="AT93" s="362">
        <f ca="1">AR93+AQ5</f>
        <v>14825.588970305364</v>
      </c>
      <c r="AU93" s="173">
        <v>4839.6748808271677</v>
      </c>
    </row>
    <row r="94" spans="1:47" x14ac:dyDescent="0.25">
      <c r="E94" s="173" t="str">
        <f t="shared" si="40"/>
        <v/>
      </c>
      <c r="G94" s="173" t="str">
        <f t="shared" si="41"/>
        <v/>
      </c>
      <c r="I94" s="173" t="str">
        <f t="shared" ref="I94:I157" si="60">IF(OR($B94=0,H94=0),"",H94/$B94)</f>
        <v/>
      </c>
      <c r="K94" s="173" t="str">
        <f t="shared" ref="K94:K157" si="61">IF(OR($B94=0,J94=0),"",J94/$B94)</f>
        <v/>
      </c>
      <c r="M94" s="173" t="str">
        <f t="shared" ref="M94:M157" si="62">IF(OR($B94=0,L94=0),"",L94/$B94)</f>
        <v/>
      </c>
      <c r="O94" s="173" t="str">
        <f t="shared" ref="O94:O157" si="63">IF(OR($B94=0,N94=0),"",N94/$B94)</f>
        <v/>
      </c>
      <c r="Q94" s="173" t="str">
        <f t="shared" ref="Q94:Q157" si="64">IF(OR($B94=0,P94=0),"",P94/$B94)</f>
        <v/>
      </c>
      <c r="S94" s="173" t="str">
        <f t="shared" ref="S94:S157" si="65">IF(OR($B94=0,R94=0),"",R94/$B94)</f>
        <v/>
      </c>
      <c r="U94" s="173" t="str">
        <f t="shared" ref="U94:U157" si="66">IF(OR($B94=0,T94=0),"",T94/$B94)</f>
        <v/>
      </c>
      <c r="W94" s="173" t="str">
        <f t="shared" ref="W94:W157" si="67">IF(OR($B94=0,V94=0),"",V94/$B94)</f>
        <v/>
      </c>
      <c r="Y94" s="173" t="str">
        <f t="shared" ref="Y94:Y157" si="68">IF(OR($B94=0,X94=0),"",X94/$B94)</f>
        <v/>
      </c>
      <c r="AA94" s="173" t="str">
        <f t="shared" ref="AA94:AA157" si="69">IF(OR($B94=0,Z94=0),"",Z94/$B94)</f>
        <v/>
      </c>
      <c r="AC94" s="173" t="str">
        <f t="shared" ref="AC94:AC157" si="70">IF(OR($B94=0,AB94=0),"",AB94/$B94)</f>
        <v/>
      </c>
      <c r="AE94" s="173" t="str">
        <f t="shared" ref="AE94:AE157" si="71">IF(OR($B94=0,AD94=0),"",AD94/$B94)</f>
        <v/>
      </c>
      <c r="AG94" s="173" t="str">
        <f t="shared" ref="AG94:AG157" si="72">IF(OR($B94=0,AF94=0),"",AF94/$B94)</f>
        <v/>
      </c>
      <c r="AI94" s="173" t="str">
        <f t="shared" ref="AI94:AI157" si="73">IF(OR($B94=0,AH94=0),"",AH94/$B94)</f>
        <v/>
      </c>
      <c r="AK94" s="173" t="str">
        <f t="shared" ref="AK94:AK157" si="74">IF(OR($B94=0,AJ94=0),"",AJ94/$B94)</f>
        <v/>
      </c>
      <c r="AM94" s="173" t="str">
        <f t="shared" ref="AM94:AM157" si="75">IF(OR($B94=0,AL94=0),"",AL94/$B94)</f>
        <v/>
      </c>
      <c r="AO94" s="173" t="str">
        <f t="shared" ref="AO94:AO157" si="76">IF(OR($B94=0,AN94=0),"",AN94/$B94)</f>
        <v/>
      </c>
      <c r="AQ94" s="173" t="str">
        <f t="shared" ref="AQ94:AQ157" si="77">IF(OR($B94=0,AP94=0),"",AP94/$B94)</f>
        <v/>
      </c>
      <c r="AU94" s="173" t="s">
        <v>468</v>
      </c>
    </row>
    <row r="95" spans="1:47" x14ac:dyDescent="0.25">
      <c r="E95" s="173" t="str">
        <f t="shared" si="40"/>
        <v/>
      </c>
      <c r="G95" s="173" t="str">
        <f t="shared" si="41"/>
        <v/>
      </c>
      <c r="I95" s="173" t="str">
        <f t="shared" si="60"/>
        <v/>
      </c>
      <c r="K95" s="173" t="str">
        <f t="shared" si="61"/>
        <v/>
      </c>
      <c r="M95" s="173" t="str">
        <f t="shared" si="62"/>
        <v/>
      </c>
      <c r="O95" s="173" t="str">
        <f t="shared" si="63"/>
        <v/>
      </c>
      <c r="Q95" s="173" t="str">
        <f t="shared" si="64"/>
        <v/>
      </c>
      <c r="S95" s="173" t="str">
        <f t="shared" si="65"/>
        <v/>
      </c>
      <c r="U95" s="173" t="str">
        <f t="shared" si="66"/>
        <v/>
      </c>
      <c r="W95" s="173" t="str">
        <f t="shared" si="67"/>
        <v/>
      </c>
      <c r="Y95" s="173" t="str">
        <f t="shared" si="68"/>
        <v/>
      </c>
      <c r="AA95" s="173" t="str">
        <f t="shared" si="69"/>
        <v/>
      </c>
      <c r="AC95" s="173" t="str">
        <f t="shared" si="70"/>
        <v/>
      </c>
      <c r="AE95" s="173" t="str">
        <f t="shared" si="71"/>
        <v/>
      </c>
      <c r="AG95" s="173" t="str">
        <f t="shared" si="72"/>
        <v/>
      </c>
      <c r="AI95" s="173" t="str">
        <f t="shared" si="73"/>
        <v/>
      </c>
      <c r="AK95" s="173" t="str">
        <f t="shared" si="74"/>
        <v/>
      </c>
      <c r="AM95" s="173" t="str">
        <f t="shared" si="75"/>
        <v/>
      </c>
      <c r="AO95" s="173" t="str">
        <f t="shared" si="76"/>
        <v/>
      </c>
      <c r="AQ95" s="173" t="str">
        <f t="shared" si="77"/>
        <v/>
      </c>
      <c r="AU95" s="173"/>
    </row>
    <row r="96" spans="1:47" x14ac:dyDescent="0.25">
      <c r="E96" s="173" t="str">
        <f t="shared" si="40"/>
        <v/>
      </c>
      <c r="G96" s="173" t="str">
        <f t="shared" si="41"/>
        <v/>
      </c>
      <c r="I96" s="173" t="str">
        <f t="shared" si="60"/>
        <v/>
      </c>
      <c r="K96" s="173" t="str">
        <f t="shared" si="61"/>
        <v/>
      </c>
      <c r="M96" s="173" t="str">
        <f t="shared" si="62"/>
        <v/>
      </c>
      <c r="O96" s="173" t="str">
        <f t="shared" si="63"/>
        <v/>
      </c>
      <c r="Q96" s="173" t="str">
        <f t="shared" si="64"/>
        <v/>
      </c>
      <c r="S96" s="173" t="str">
        <f t="shared" si="65"/>
        <v/>
      </c>
      <c r="U96" s="173" t="str">
        <f t="shared" si="66"/>
        <v/>
      </c>
      <c r="W96" s="173" t="str">
        <f t="shared" si="67"/>
        <v/>
      </c>
      <c r="Y96" s="173" t="str">
        <f t="shared" si="68"/>
        <v/>
      </c>
      <c r="AA96" s="173" t="str">
        <f t="shared" si="69"/>
        <v/>
      </c>
      <c r="AC96" s="173" t="str">
        <f t="shared" si="70"/>
        <v/>
      </c>
      <c r="AE96" s="173" t="str">
        <f t="shared" si="71"/>
        <v/>
      </c>
      <c r="AG96" s="173" t="str">
        <f t="shared" si="72"/>
        <v/>
      </c>
      <c r="AI96" s="173" t="str">
        <f t="shared" si="73"/>
        <v/>
      </c>
      <c r="AK96" s="173" t="str">
        <f t="shared" si="74"/>
        <v/>
      </c>
      <c r="AM96" s="173" t="str">
        <f t="shared" si="75"/>
        <v/>
      </c>
      <c r="AO96" s="173" t="str">
        <f t="shared" si="76"/>
        <v/>
      </c>
      <c r="AQ96" s="173" t="str">
        <f t="shared" si="77"/>
        <v/>
      </c>
      <c r="AU96" s="173" t="s">
        <v>468</v>
      </c>
    </row>
    <row r="97" spans="5:47" x14ac:dyDescent="0.25">
      <c r="E97" s="173" t="str">
        <f t="shared" si="40"/>
        <v/>
      </c>
      <c r="G97" s="173" t="str">
        <f t="shared" si="41"/>
        <v/>
      </c>
      <c r="I97" s="173" t="str">
        <f t="shared" si="60"/>
        <v/>
      </c>
      <c r="K97" s="173" t="str">
        <f t="shared" si="61"/>
        <v/>
      </c>
      <c r="M97" s="173" t="str">
        <f t="shared" si="62"/>
        <v/>
      </c>
      <c r="O97" s="173" t="str">
        <f t="shared" si="63"/>
        <v/>
      </c>
      <c r="Q97" s="173" t="str">
        <f t="shared" si="64"/>
        <v/>
      </c>
      <c r="S97" s="173" t="str">
        <f t="shared" si="65"/>
        <v/>
      </c>
      <c r="U97" s="173" t="str">
        <f t="shared" si="66"/>
        <v/>
      </c>
      <c r="W97" s="173" t="str">
        <f t="shared" si="67"/>
        <v/>
      </c>
      <c r="Y97" s="173" t="str">
        <f t="shared" si="68"/>
        <v/>
      </c>
      <c r="AA97" s="173" t="str">
        <f t="shared" si="69"/>
        <v/>
      </c>
      <c r="AC97" s="173" t="str">
        <f t="shared" si="70"/>
        <v/>
      </c>
      <c r="AE97" s="173" t="str">
        <f t="shared" si="71"/>
        <v/>
      </c>
      <c r="AG97" s="173" t="str">
        <f t="shared" si="72"/>
        <v/>
      </c>
      <c r="AI97" s="173" t="str">
        <f t="shared" si="73"/>
        <v/>
      </c>
      <c r="AK97" s="173" t="str">
        <f t="shared" si="74"/>
        <v/>
      </c>
      <c r="AM97" s="173" t="str">
        <f t="shared" si="75"/>
        <v/>
      </c>
      <c r="AO97" s="173" t="str">
        <f t="shared" si="76"/>
        <v/>
      </c>
      <c r="AQ97" s="173" t="str">
        <f t="shared" si="77"/>
        <v/>
      </c>
      <c r="AU97" s="173" t="s">
        <v>468</v>
      </c>
    </row>
    <row r="98" spans="5:47" x14ac:dyDescent="0.25">
      <c r="E98" s="173" t="str">
        <f t="shared" si="40"/>
        <v/>
      </c>
      <c r="G98" s="173" t="str">
        <f t="shared" si="41"/>
        <v/>
      </c>
      <c r="I98" s="173" t="str">
        <f t="shared" si="60"/>
        <v/>
      </c>
      <c r="K98" s="173" t="str">
        <f t="shared" si="61"/>
        <v/>
      </c>
      <c r="M98" s="173" t="str">
        <f t="shared" si="62"/>
        <v/>
      </c>
      <c r="O98" s="173" t="str">
        <f t="shared" si="63"/>
        <v/>
      </c>
      <c r="Q98" s="173" t="str">
        <f t="shared" si="64"/>
        <v/>
      </c>
      <c r="S98" s="173" t="str">
        <f t="shared" si="65"/>
        <v/>
      </c>
      <c r="U98" s="173" t="str">
        <f t="shared" si="66"/>
        <v/>
      </c>
      <c r="W98" s="173" t="str">
        <f t="shared" si="67"/>
        <v/>
      </c>
      <c r="Y98" s="173" t="str">
        <f t="shared" si="68"/>
        <v/>
      </c>
      <c r="AA98" s="173" t="str">
        <f t="shared" si="69"/>
        <v/>
      </c>
      <c r="AC98" s="173" t="str">
        <f t="shared" si="70"/>
        <v/>
      </c>
      <c r="AE98" s="173" t="str">
        <f t="shared" si="71"/>
        <v/>
      </c>
      <c r="AG98" s="173" t="str">
        <f t="shared" si="72"/>
        <v/>
      </c>
      <c r="AI98" s="173" t="str">
        <f t="shared" si="73"/>
        <v/>
      </c>
      <c r="AK98" s="173" t="str">
        <f t="shared" si="74"/>
        <v/>
      </c>
      <c r="AM98" s="173" t="str">
        <f t="shared" si="75"/>
        <v/>
      </c>
      <c r="AO98" s="173" t="str">
        <f t="shared" si="76"/>
        <v/>
      </c>
      <c r="AQ98" s="173" t="str">
        <f t="shared" si="77"/>
        <v/>
      </c>
      <c r="AU98" s="173" t="s">
        <v>468</v>
      </c>
    </row>
    <row r="99" spans="5:47" x14ac:dyDescent="0.25">
      <c r="E99" s="173" t="str">
        <f t="shared" si="40"/>
        <v/>
      </c>
      <c r="G99" s="173" t="str">
        <f t="shared" si="41"/>
        <v/>
      </c>
      <c r="I99" s="173" t="str">
        <f t="shared" si="60"/>
        <v/>
      </c>
      <c r="K99" s="173" t="str">
        <f t="shared" si="61"/>
        <v/>
      </c>
      <c r="M99" s="173" t="str">
        <f t="shared" si="62"/>
        <v/>
      </c>
      <c r="O99" s="173" t="str">
        <f t="shared" si="63"/>
        <v/>
      </c>
      <c r="Q99" s="173" t="str">
        <f t="shared" si="64"/>
        <v/>
      </c>
      <c r="S99" s="173" t="str">
        <f t="shared" si="65"/>
        <v/>
      </c>
      <c r="U99" s="173" t="str">
        <f t="shared" si="66"/>
        <v/>
      </c>
      <c r="W99" s="173" t="str">
        <f t="shared" si="67"/>
        <v/>
      </c>
      <c r="Y99" s="173" t="str">
        <f t="shared" si="68"/>
        <v/>
      </c>
      <c r="AA99" s="173" t="str">
        <f t="shared" si="69"/>
        <v/>
      </c>
      <c r="AC99" s="173" t="str">
        <f t="shared" si="70"/>
        <v/>
      </c>
      <c r="AE99" s="173" t="str">
        <f t="shared" si="71"/>
        <v/>
      </c>
      <c r="AG99" s="173" t="str">
        <f t="shared" si="72"/>
        <v/>
      </c>
      <c r="AI99" s="173" t="str">
        <f t="shared" si="73"/>
        <v/>
      </c>
      <c r="AK99" s="173" t="str">
        <f t="shared" si="74"/>
        <v/>
      </c>
      <c r="AM99" s="173" t="str">
        <f t="shared" si="75"/>
        <v/>
      </c>
      <c r="AO99" s="173" t="str">
        <f t="shared" si="76"/>
        <v/>
      </c>
      <c r="AQ99" s="173" t="str">
        <f t="shared" si="77"/>
        <v/>
      </c>
      <c r="AU99" s="173" t="s">
        <v>468</v>
      </c>
    </row>
    <row r="100" spans="5:47" x14ac:dyDescent="0.25">
      <c r="E100" s="173" t="str">
        <f t="shared" si="40"/>
        <v/>
      </c>
      <c r="G100" s="173" t="str">
        <f t="shared" si="41"/>
        <v/>
      </c>
      <c r="I100" s="173" t="str">
        <f t="shared" si="60"/>
        <v/>
      </c>
      <c r="K100" s="173" t="str">
        <f t="shared" si="61"/>
        <v/>
      </c>
      <c r="M100" s="173" t="str">
        <f t="shared" si="62"/>
        <v/>
      </c>
      <c r="O100" s="173" t="str">
        <f t="shared" si="63"/>
        <v/>
      </c>
      <c r="Q100" s="173" t="str">
        <f t="shared" si="64"/>
        <v/>
      </c>
      <c r="S100" s="173" t="str">
        <f t="shared" si="65"/>
        <v/>
      </c>
      <c r="U100" s="173" t="str">
        <f t="shared" si="66"/>
        <v/>
      </c>
      <c r="W100" s="173" t="str">
        <f t="shared" si="67"/>
        <v/>
      </c>
      <c r="Y100" s="173" t="str">
        <f t="shared" si="68"/>
        <v/>
      </c>
      <c r="AA100" s="173" t="str">
        <f t="shared" si="69"/>
        <v/>
      </c>
      <c r="AC100" s="173" t="str">
        <f t="shared" si="70"/>
        <v/>
      </c>
      <c r="AE100" s="173" t="str">
        <f t="shared" si="71"/>
        <v/>
      </c>
      <c r="AG100" s="173" t="str">
        <f t="shared" si="72"/>
        <v/>
      </c>
      <c r="AI100" s="173" t="str">
        <f t="shared" si="73"/>
        <v/>
      </c>
      <c r="AK100" s="173" t="str">
        <f t="shared" si="74"/>
        <v/>
      </c>
      <c r="AM100" s="173" t="str">
        <f t="shared" si="75"/>
        <v/>
      </c>
      <c r="AO100" s="173" t="str">
        <f t="shared" si="76"/>
        <v/>
      </c>
      <c r="AQ100" s="173" t="str">
        <f t="shared" si="77"/>
        <v/>
      </c>
      <c r="AU100" s="173" t="s">
        <v>468</v>
      </c>
    </row>
    <row r="101" spans="5:47" x14ac:dyDescent="0.25">
      <c r="E101" s="173" t="str">
        <f t="shared" si="40"/>
        <v/>
      </c>
      <c r="G101" s="173" t="str">
        <f t="shared" si="41"/>
        <v/>
      </c>
      <c r="I101" s="173" t="str">
        <f t="shared" si="60"/>
        <v/>
      </c>
      <c r="K101" s="173" t="str">
        <f t="shared" si="61"/>
        <v/>
      </c>
      <c r="M101" s="173" t="str">
        <f t="shared" si="62"/>
        <v/>
      </c>
      <c r="O101" s="173" t="str">
        <f t="shared" si="63"/>
        <v/>
      </c>
      <c r="Q101" s="173" t="str">
        <f t="shared" si="64"/>
        <v/>
      </c>
      <c r="S101" s="173" t="str">
        <f t="shared" si="65"/>
        <v/>
      </c>
      <c r="U101" s="173" t="str">
        <f t="shared" si="66"/>
        <v/>
      </c>
      <c r="W101" s="173" t="str">
        <f t="shared" si="67"/>
        <v/>
      </c>
      <c r="Y101" s="173" t="str">
        <f t="shared" si="68"/>
        <v/>
      </c>
      <c r="AA101" s="173" t="str">
        <f t="shared" si="69"/>
        <v/>
      </c>
      <c r="AC101" s="173" t="str">
        <f t="shared" si="70"/>
        <v/>
      </c>
      <c r="AE101" s="173" t="str">
        <f t="shared" si="71"/>
        <v/>
      </c>
      <c r="AG101" s="173" t="str">
        <f t="shared" si="72"/>
        <v/>
      </c>
      <c r="AI101" s="173" t="str">
        <f t="shared" si="73"/>
        <v/>
      </c>
      <c r="AK101" s="173" t="str">
        <f t="shared" si="74"/>
        <v/>
      </c>
      <c r="AM101" s="173" t="str">
        <f t="shared" si="75"/>
        <v/>
      </c>
      <c r="AO101" s="173" t="str">
        <f t="shared" si="76"/>
        <v/>
      </c>
      <c r="AQ101" s="173" t="str">
        <f t="shared" si="77"/>
        <v/>
      </c>
      <c r="AU101" s="173" t="s">
        <v>468</v>
      </c>
    </row>
    <row r="102" spans="5:47" x14ac:dyDescent="0.25">
      <c r="E102" s="173" t="str">
        <f t="shared" si="40"/>
        <v/>
      </c>
      <c r="G102" s="173" t="str">
        <f t="shared" si="41"/>
        <v/>
      </c>
      <c r="I102" s="173" t="str">
        <f t="shared" si="60"/>
        <v/>
      </c>
      <c r="K102" s="173" t="str">
        <f t="shared" si="61"/>
        <v/>
      </c>
      <c r="M102" s="173" t="str">
        <f t="shared" si="62"/>
        <v/>
      </c>
      <c r="O102" s="173" t="str">
        <f t="shared" si="63"/>
        <v/>
      </c>
      <c r="Q102" s="173" t="str">
        <f t="shared" si="64"/>
        <v/>
      </c>
      <c r="S102" s="173" t="str">
        <f t="shared" si="65"/>
        <v/>
      </c>
      <c r="U102" s="173" t="str">
        <f t="shared" si="66"/>
        <v/>
      </c>
      <c r="W102" s="173" t="str">
        <f t="shared" si="67"/>
        <v/>
      </c>
      <c r="Y102" s="173" t="str">
        <f t="shared" si="68"/>
        <v/>
      </c>
      <c r="AA102" s="173" t="str">
        <f t="shared" si="69"/>
        <v/>
      </c>
      <c r="AC102" s="173" t="str">
        <f t="shared" si="70"/>
        <v/>
      </c>
      <c r="AE102" s="173" t="str">
        <f t="shared" si="71"/>
        <v/>
      </c>
      <c r="AG102" s="173" t="str">
        <f t="shared" si="72"/>
        <v/>
      </c>
      <c r="AI102" s="173" t="str">
        <f t="shared" si="73"/>
        <v/>
      </c>
      <c r="AK102" s="173" t="str">
        <f t="shared" si="74"/>
        <v/>
      </c>
      <c r="AM102" s="173" t="str">
        <f t="shared" si="75"/>
        <v/>
      </c>
      <c r="AO102" s="173" t="str">
        <f t="shared" si="76"/>
        <v/>
      </c>
      <c r="AQ102" s="173" t="str">
        <f t="shared" si="77"/>
        <v/>
      </c>
      <c r="AU102" s="173" t="s">
        <v>468</v>
      </c>
    </row>
    <row r="103" spans="5:47" x14ac:dyDescent="0.25">
      <c r="E103" s="173" t="str">
        <f t="shared" si="40"/>
        <v/>
      </c>
      <c r="G103" s="173" t="str">
        <f t="shared" si="41"/>
        <v/>
      </c>
      <c r="I103" s="173" t="str">
        <f t="shared" si="60"/>
        <v/>
      </c>
      <c r="K103" s="173" t="str">
        <f t="shared" si="61"/>
        <v/>
      </c>
      <c r="M103" s="173" t="str">
        <f t="shared" si="62"/>
        <v/>
      </c>
      <c r="O103" s="173" t="str">
        <f t="shared" si="63"/>
        <v/>
      </c>
      <c r="Q103" s="173" t="str">
        <f t="shared" si="64"/>
        <v/>
      </c>
      <c r="S103" s="173" t="str">
        <f t="shared" si="65"/>
        <v/>
      </c>
      <c r="U103" s="173" t="str">
        <f t="shared" si="66"/>
        <v/>
      </c>
      <c r="W103" s="173" t="str">
        <f t="shared" si="67"/>
        <v/>
      </c>
      <c r="Y103" s="173" t="str">
        <f t="shared" si="68"/>
        <v/>
      </c>
      <c r="AA103" s="173" t="str">
        <f t="shared" si="69"/>
        <v/>
      </c>
      <c r="AC103" s="173" t="str">
        <f t="shared" si="70"/>
        <v/>
      </c>
      <c r="AE103" s="173" t="str">
        <f t="shared" si="71"/>
        <v/>
      </c>
      <c r="AG103" s="173" t="str">
        <f t="shared" si="72"/>
        <v/>
      </c>
      <c r="AI103" s="173" t="str">
        <f t="shared" si="73"/>
        <v/>
      </c>
      <c r="AK103" s="173" t="str">
        <f t="shared" si="74"/>
        <v/>
      </c>
      <c r="AM103" s="173" t="str">
        <f t="shared" si="75"/>
        <v/>
      </c>
      <c r="AO103" s="173" t="str">
        <f t="shared" si="76"/>
        <v/>
      </c>
      <c r="AQ103" s="173" t="str">
        <f t="shared" si="77"/>
        <v/>
      </c>
      <c r="AU103" s="173" t="s">
        <v>468</v>
      </c>
    </row>
    <row r="104" spans="5:47" x14ac:dyDescent="0.25">
      <c r="E104" s="173" t="str">
        <f t="shared" si="40"/>
        <v/>
      </c>
      <c r="G104" s="173" t="str">
        <f t="shared" si="41"/>
        <v/>
      </c>
      <c r="I104" s="173" t="str">
        <f t="shared" si="60"/>
        <v/>
      </c>
      <c r="K104" s="173" t="str">
        <f t="shared" si="61"/>
        <v/>
      </c>
      <c r="M104" s="173" t="str">
        <f t="shared" si="62"/>
        <v/>
      </c>
      <c r="O104" s="173" t="str">
        <f t="shared" si="63"/>
        <v/>
      </c>
      <c r="Q104" s="173" t="str">
        <f t="shared" si="64"/>
        <v/>
      </c>
      <c r="S104" s="173" t="str">
        <f t="shared" si="65"/>
        <v/>
      </c>
      <c r="U104" s="173" t="str">
        <f t="shared" si="66"/>
        <v/>
      </c>
      <c r="W104" s="173" t="str">
        <f t="shared" si="67"/>
        <v/>
      </c>
      <c r="Y104" s="173" t="str">
        <f t="shared" si="68"/>
        <v/>
      </c>
      <c r="AA104" s="173" t="str">
        <f t="shared" si="69"/>
        <v/>
      </c>
      <c r="AC104" s="173" t="str">
        <f t="shared" si="70"/>
        <v/>
      </c>
      <c r="AE104" s="173" t="str">
        <f t="shared" si="71"/>
        <v/>
      </c>
      <c r="AG104" s="173" t="str">
        <f t="shared" si="72"/>
        <v/>
      </c>
      <c r="AI104" s="173" t="str">
        <f t="shared" si="73"/>
        <v/>
      </c>
      <c r="AK104" s="173" t="str">
        <f t="shared" si="74"/>
        <v/>
      </c>
      <c r="AM104" s="173" t="str">
        <f t="shared" si="75"/>
        <v/>
      </c>
      <c r="AO104" s="173" t="str">
        <f t="shared" si="76"/>
        <v/>
      </c>
      <c r="AQ104" s="173" t="str">
        <f t="shared" si="77"/>
        <v/>
      </c>
      <c r="AU104" s="173" t="s">
        <v>468</v>
      </c>
    </row>
    <row r="105" spans="5:47" x14ac:dyDescent="0.25">
      <c r="E105" s="173" t="str">
        <f t="shared" si="40"/>
        <v/>
      </c>
      <c r="G105" s="173" t="str">
        <f t="shared" si="41"/>
        <v/>
      </c>
      <c r="I105" s="173" t="str">
        <f t="shared" si="60"/>
        <v/>
      </c>
      <c r="K105" s="173" t="str">
        <f t="shared" si="61"/>
        <v/>
      </c>
      <c r="M105" s="173" t="str">
        <f t="shared" si="62"/>
        <v/>
      </c>
      <c r="O105" s="173" t="str">
        <f t="shared" si="63"/>
        <v/>
      </c>
      <c r="Q105" s="173" t="str">
        <f t="shared" si="64"/>
        <v/>
      </c>
      <c r="S105" s="173" t="str">
        <f t="shared" si="65"/>
        <v/>
      </c>
      <c r="U105" s="173" t="str">
        <f t="shared" si="66"/>
        <v/>
      </c>
      <c r="W105" s="173" t="str">
        <f t="shared" si="67"/>
        <v/>
      </c>
      <c r="Y105" s="173" t="str">
        <f t="shared" si="68"/>
        <v/>
      </c>
      <c r="AA105" s="173" t="str">
        <f t="shared" si="69"/>
        <v/>
      </c>
      <c r="AC105" s="173" t="str">
        <f t="shared" si="70"/>
        <v/>
      </c>
      <c r="AE105" s="173" t="str">
        <f t="shared" si="71"/>
        <v/>
      </c>
      <c r="AG105" s="173" t="str">
        <f t="shared" si="72"/>
        <v/>
      </c>
      <c r="AI105" s="173" t="str">
        <f t="shared" si="73"/>
        <v/>
      </c>
      <c r="AK105" s="173" t="str">
        <f t="shared" si="74"/>
        <v/>
      </c>
      <c r="AM105" s="173" t="str">
        <f t="shared" si="75"/>
        <v/>
      </c>
      <c r="AO105" s="173" t="str">
        <f t="shared" si="76"/>
        <v/>
      </c>
      <c r="AQ105" s="173" t="str">
        <f t="shared" si="77"/>
        <v/>
      </c>
      <c r="AU105" s="173" t="s">
        <v>468</v>
      </c>
    </row>
    <row r="106" spans="5:47" x14ac:dyDescent="0.25">
      <c r="E106" s="173" t="str">
        <f t="shared" si="40"/>
        <v/>
      </c>
      <c r="G106" s="173" t="str">
        <f t="shared" si="41"/>
        <v/>
      </c>
      <c r="I106" s="173" t="str">
        <f t="shared" si="60"/>
        <v/>
      </c>
      <c r="K106" s="173" t="str">
        <f t="shared" si="61"/>
        <v/>
      </c>
      <c r="M106" s="173" t="str">
        <f t="shared" si="62"/>
        <v/>
      </c>
      <c r="O106" s="173" t="str">
        <f t="shared" si="63"/>
        <v/>
      </c>
      <c r="Q106" s="173" t="str">
        <f t="shared" si="64"/>
        <v/>
      </c>
      <c r="S106" s="173" t="str">
        <f t="shared" si="65"/>
        <v/>
      </c>
      <c r="U106" s="173" t="str">
        <f t="shared" si="66"/>
        <v/>
      </c>
      <c r="W106" s="173" t="str">
        <f t="shared" si="67"/>
        <v/>
      </c>
      <c r="Y106" s="173" t="str">
        <f t="shared" si="68"/>
        <v/>
      </c>
      <c r="AA106" s="173" t="str">
        <f t="shared" si="69"/>
        <v/>
      </c>
      <c r="AC106" s="173" t="str">
        <f t="shared" si="70"/>
        <v/>
      </c>
      <c r="AE106" s="173" t="str">
        <f t="shared" si="71"/>
        <v/>
      </c>
      <c r="AG106" s="173" t="str">
        <f t="shared" si="72"/>
        <v/>
      </c>
      <c r="AI106" s="173" t="str">
        <f t="shared" si="73"/>
        <v/>
      </c>
      <c r="AK106" s="173" t="str">
        <f t="shared" si="74"/>
        <v/>
      </c>
      <c r="AM106" s="173" t="str">
        <f t="shared" si="75"/>
        <v/>
      </c>
      <c r="AO106" s="173" t="str">
        <f t="shared" si="76"/>
        <v/>
      </c>
      <c r="AQ106" s="173" t="str">
        <f t="shared" si="77"/>
        <v/>
      </c>
      <c r="AU106" s="173" t="s">
        <v>468</v>
      </c>
    </row>
    <row r="107" spans="5:47" x14ac:dyDescent="0.25">
      <c r="E107" s="173" t="str">
        <f t="shared" si="40"/>
        <v/>
      </c>
      <c r="G107" s="173" t="str">
        <f t="shared" si="41"/>
        <v/>
      </c>
      <c r="I107" s="173" t="str">
        <f t="shared" si="60"/>
        <v/>
      </c>
      <c r="K107" s="173" t="str">
        <f t="shared" si="61"/>
        <v/>
      </c>
      <c r="M107" s="173" t="str">
        <f t="shared" si="62"/>
        <v/>
      </c>
      <c r="O107" s="173" t="str">
        <f t="shared" si="63"/>
        <v/>
      </c>
      <c r="Q107" s="173" t="str">
        <f t="shared" si="64"/>
        <v/>
      </c>
      <c r="S107" s="173" t="str">
        <f t="shared" si="65"/>
        <v/>
      </c>
      <c r="U107" s="173" t="str">
        <f t="shared" si="66"/>
        <v/>
      </c>
      <c r="W107" s="173" t="str">
        <f t="shared" si="67"/>
        <v/>
      </c>
      <c r="Y107" s="173" t="str">
        <f t="shared" si="68"/>
        <v/>
      </c>
      <c r="AA107" s="173" t="str">
        <f t="shared" si="69"/>
        <v/>
      </c>
      <c r="AC107" s="173" t="str">
        <f t="shared" si="70"/>
        <v/>
      </c>
      <c r="AE107" s="173" t="str">
        <f t="shared" si="71"/>
        <v/>
      </c>
      <c r="AG107" s="173" t="str">
        <f t="shared" si="72"/>
        <v/>
      </c>
      <c r="AI107" s="173" t="str">
        <f t="shared" si="73"/>
        <v/>
      </c>
      <c r="AK107" s="173" t="str">
        <f t="shared" si="74"/>
        <v/>
      </c>
      <c r="AM107" s="173" t="str">
        <f t="shared" si="75"/>
        <v/>
      </c>
      <c r="AO107" s="173" t="str">
        <f t="shared" si="76"/>
        <v/>
      </c>
      <c r="AQ107" s="173" t="str">
        <f t="shared" si="77"/>
        <v/>
      </c>
      <c r="AU107" s="173" t="s">
        <v>468</v>
      </c>
    </row>
    <row r="108" spans="5:47" x14ac:dyDescent="0.25">
      <c r="E108" s="173" t="str">
        <f t="shared" ref="E108:E134" si="78">IF(OR($B108=0,D108=0),"",D108/$B108)</f>
        <v/>
      </c>
      <c r="G108" s="173" t="str">
        <f t="shared" ref="G108:G134" si="79">IF(OR($B108=0,F108=0),"",F108/$B108)</f>
        <v/>
      </c>
      <c r="I108" s="173" t="str">
        <f t="shared" si="60"/>
        <v/>
      </c>
      <c r="K108" s="173" t="str">
        <f t="shared" si="61"/>
        <v/>
      </c>
      <c r="M108" s="173" t="str">
        <f t="shared" si="62"/>
        <v/>
      </c>
      <c r="O108" s="173" t="str">
        <f t="shared" si="63"/>
        <v/>
      </c>
      <c r="Q108" s="173" t="str">
        <f t="shared" si="64"/>
        <v/>
      </c>
      <c r="S108" s="173" t="str">
        <f t="shared" si="65"/>
        <v/>
      </c>
      <c r="U108" s="173" t="str">
        <f t="shared" si="66"/>
        <v/>
      </c>
      <c r="W108" s="173" t="str">
        <f t="shared" si="67"/>
        <v/>
      </c>
      <c r="Y108" s="173" t="str">
        <f t="shared" si="68"/>
        <v/>
      </c>
      <c r="AA108" s="173" t="str">
        <f t="shared" si="69"/>
        <v/>
      </c>
      <c r="AC108" s="173" t="str">
        <f t="shared" si="70"/>
        <v/>
      </c>
      <c r="AE108" s="173" t="str">
        <f t="shared" si="71"/>
        <v/>
      </c>
      <c r="AG108" s="173" t="str">
        <f t="shared" si="72"/>
        <v/>
      </c>
      <c r="AI108" s="173" t="str">
        <f t="shared" si="73"/>
        <v/>
      </c>
      <c r="AK108" s="173" t="str">
        <f t="shared" si="74"/>
        <v/>
      </c>
      <c r="AM108" s="173" t="str">
        <f t="shared" si="75"/>
        <v/>
      </c>
      <c r="AO108" s="173" t="str">
        <f t="shared" si="76"/>
        <v/>
      </c>
      <c r="AQ108" s="173" t="str">
        <f t="shared" si="77"/>
        <v/>
      </c>
      <c r="AU108" s="173" t="s">
        <v>468</v>
      </c>
    </row>
    <row r="109" spans="5:47" x14ac:dyDescent="0.25">
      <c r="E109" s="173" t="str">
        <f t="shared" si="78"/>
        <v/>
      </c>
      <c r="G109" s="173" t="str">
        <f t="shared" si="79"/>
        <v/>
      </c>
      <c r="I109" s="173" t="str">
        <f t="shared" si="60"/>
        <v/>
      </c>
      <c r="K109" s="173" t="str">
        <f t="shared" si="61"/>
        <v/>
      </c>
      <c r="M109" s="173" t="str">
        <f t="shared" si="62"/>
        <v/>
      </c>
      <c r="O109" s="173" t="str">
        <f t="shared" si="63"/>
        <v/>
      </c>
      <c r="Q109" s="173" t="str">
        <f t="shared" si="64"/>
        <v/>
      </c>
      <c r="S109" s="173" t="str">
        <f t="shared" si="65"/>
        <v/>
      </c>
      <c r="U109" s="173" t="str">
        <f t="shared" si="66"/>
        <v/>
      </c>
      <c r="W109" s="173" t="str">
        <f t="shared" si="67"/>
        <v/>
      </c>
      <c r="Y109" s="173" t="str">
        <f t="shared" si="68"/>
        <v/>
      </c>
      <c r="AA109" s="173" t="str">
        <f t="shared" si="69"/>
        <v/>
      </c>
      <c r="AC109" s="173" t="str">
        <f t="shared" si="70"/>
        <v/>
      </c>
      <c r="AE109" s="173" t="str">
        <f t="shared" si="71"/>
        <v/>
      </c>
      <c r="AG109" s="173" t="str">
        <f t="shared" si="72"/>
        <v/>
      </c>
      <c r="AI109" s="173" t="str">
        <f t="shared" si="73"/>
        <v/>
      </c>
      <c r="AK109" s="173" t="str">
        <f t="shared" si="74"/>
        <v/>
      </c>
      <c r="AM109" s="173" t="str">
        <f t="shared" si="75"/>
        <v/>
      </c>
      <c r="AO109" s="173" t="str">
        <f t="shared" si="76"/>
        <v/>
      </c>
      <c r="AQ109" s="173" t="str">
        <f t="shared" si="77"/>
        <v/>
      </c>
      <c r="AU109" s="173" t="s">
        <v>468</v>
      </c>
    </row>
    <row r="110" spans="5:47" x14ac:dyDescent="0.25">
      <c r="E110" s="173" t="str">
        <f t="shared" si="78"/>
        <v/>
      </c>
      <c r="G110" s="173" t="str">
        <f t="shared" si="79"/>
        <v/>
      </c>
      <c r="I110" s="173" t="str">
        <f t="shared" si="60"/>
        <v/>
      </c>
      <c r="K110" s="173" t="str">
        <f t="shared" si="61"/>
        <v/>
      </c>
      <c r="M110" s="173" t="str">
        <f t="shared" si="62"/>
        <v/>
      </c>
      <c r="O110" s="173" t="str">
        <f t="shared" si="63"/>
        <v/>
      </c>
      <c r="Q110" s="173" t="str">
        <f t="shared" si="64"/>
        <v/>
      </c>
      <c r="S110" s="173" t="str">
        <f t="shared" si="65"/>
        <v/>
      </c>
      <c r="U110" s="173" t="str">
        <f t="shared" si="66"/>
        <v/>
      </c>
      <c r="W110" s="173" t="str">
        <f t="shared" si="67"/>
        <v/>
      </c>
      <c r="Y110" s="173" t="str">
        <f t="shared" si="68"/>
        <v/>
      </c>
      <c r="AA110" s="173" t="str">
        <f t="shared" si="69"/>
        <v/>
      </c>
      <c r="AC110" s="173" t="str">
        <f t="shared" si="70"/>
        <v/>
      </c>
      <c r="AE110" s="173" t="str">
        <f t="shared" si="71"/>
        <v/>
      </c>
      <c r="AG110" s="173" t="str">
        <f t="shared" si="72"/>
        <v/>
      </c>
      <c r="AI110" s="173" t="str">
        <f t="shared" si="73"/>
        <v/>
      </c>
      <c r="AK110" s="173" t="str">
        <f t="shared" si="74"/>
        <v/>
      </c>
      <c r="AM110" s="173" t="str">
        <f t="shared" si="75"/>
        <v/>
      </c>
      <c r="AO110" s="173" t="str">
        <f t="shared" si="76"/>
        <v/>
      </c>
      <c r="AQ110" s="173" t="str">
        <f t="shared" si="77"/>
        <v/>
      </c>
      <c r="AU110" s="173" t="s">
        <v>468</v>
      </c>
    </row>
    <row r="111" spans="5:47" x14ac:dyDescent="0.25">
      <c r="E111" s="173" t="str">
        <f t="shared" si="78"/>
        <v/>
      </c>
      <c r="G111" s="173" t="str">
        <f t="shared" si="79"/>
        <v/>
      </c>
      <c r="I111" s="173" t="str">
        <f t="shared" si="60"/>
        <v/>
      </c>
      <c r="K111" s="173" t="str">
        <f t="shared" si="61"/>
        <v/>
      </c>
      <c r="M111" s="173" t="str">
        <f t="shared" si="62"/>
        <v/>
      </c>
      <c r="O111" s="173" t="str">
        <f t="shared" si="63"/>
        <v/>
      </c>
      <c r="Q111" s="173" t="str">
        <f t="shared" si="64"/>
        <v/>
      </c>
      <c r="S111" s="173" t="str">
        <f t="shared" si="65"/>
        <v/>
      </c>
      <c r="U111" s="173" t="str">
        <f t="shared" si="66"/>
        <v/>
      </c>
      <c r="W111" s="173" t="str">
        <f t="shared" si="67"/>
        <v/>
      </c>
      <c r="Y111" s="173" t="str">
        <f t="shared" si="68"/>
        <v/>
      </c>
      <c r="AA111" s="173" t="str">
        <f t="shared" si="69"/>
        <v/>
      </c>
      <c r="AC111" s="173" t="str">
        <f t="shared" si="70"/>
        <v/>
      </c>
      <c r="AE111" s="173" t="str">
        <f t="shared" si="71"/>
        <v/>
      </c>
      <c r="AG111" s="173" t="str">
        <f t="shared" si="72"/>
        <v/>
      </c>
      <c r="AI111" s="173" t="str">
        <f t="shared" si="73"/>
        <v/>
      </c>
      <c r="AK111" s="173" t="str">
        <f t="shared" si="74"/>
        <v/>
      </c>
      <c r="AM111" s="173" t="str">
        <f t="shared" si="75"/>
        <v/>
      </c>
      <c r="AO111" s="173" t="str">
        <f t="shared" si="76"/>
        <v/>
      </c>
      <c r="AQ111" s="173" t="str">
        <f t="shared" si="77"/>
        <v/>
      </c>
      <c r="AU111" s="173" t="s">
        <v>468</v>
      </c>
    </row>
    <row r="112" spans="5:47" x14ac:dyDescent="0.25">
      <c r="E112" s="173" t="str">
        <f t="shared" si="78"/>
        <v/>
      </c>
      <c r="G112" s="173" t="str">
        <f t="shared" si="79"/>
        <v/>
      </c>
      <c r="I112" s="173" t="str">
        <f t="shared" si="60"/>
        <v/>
      </c>
      <c r="K112" s="173" t="str">
        <f t="shared" si="61"/>
        <v/>
      </c>
      <c r="M112" s="173" t="str">
        <f t="shared" si="62"/>
        <v/>
      </c>
      <c r="O112" s="173" t="str">
        <f t="shared" si="63"/>
        <v/>
      </c>
      <c r="Q112" s="173" t="str">
        <f t="shared" si="64"/>
        <v/>
      </c>
      <c r="S112" s="173" t="str">
        <f t="shared" si="65"/>
        <v/>
      </c>
      <c r="U112" s="173" t="str">
        <f t="shared" si="66"/>
        <v/>
      </c>
      <c r="W112" s="173" t="str">
        <f t="shared" si="67"/>
        <v/>
      </c>
      <c r="Y112" s="173" t="str">
        <f t="shared" si="68"/>
        <v/>
      </c>
      <c r="AA112" s="173" t="str">
        <f t="shared" si="69"/>
        <v/>
      </c>
      <c r="AC112" s="173" t="str">
        <f t="shared" si="70"/>
        <v/>
      </c>
      <c r="AE112" s="173" t="str">
        <f t="shared" si="71"/>
        <v/>
      </c>
      <c r="AG112" s="173" t="str">
        <f t="shared" si="72"/>
        <v/>
      </c>
      <c r="AI112" s="173" t="str">
        <f t="shared" si="73"/>
        <v/>
      </c>
      <c r="AK112" s="173" t="str">
        <f t="shared" si="74"/>
        <v/>
      </c>
      <c r="AM112" s="173" t="str">
        <f t="shared" si="75"/>
        <v/>
      </c>
      <c r="AO112" s="173" t="str">
        <f t="shared" si="76"/>
        <v/>
      </c>
      <c r="AQ112" s="173" t="str">
        <f t="shared" si="77"/>
        <v/>
      </c>
      <c r="AU112" s="173" t="s">
        <v>468</v>
      </c>
    </row>
    <row r="113" spans="5:47" x14ac:dyDescent="0.25">
      <c r="E113" s="173" t="str">
        <f t="shared" si="78"/>
        <v/>
      </c>
      <c r="G113" s="173" t="str">
        <f t="shared" si="79"/>
        <v/>
      </c>
      <c r="I113" s="173" t="str">
        <f t="shared" si="60"/>
        <v/>
      </c>
      <c r="K113" s="173" t="str">
        <f t="shared" si="61"/>
        <v/>
      </c>
      <c r="M113" s="173" t="str">
        <f t="shared" si="62"/>
        <v/>
      </c>
      <c r="O113" s="173" t="str">
        <f t="shared" si="63"/>
        <v/>
      </c>
      <c r="Q113" s="173" t="str">
        <f t="shared" si="64"/>
        <v/>
      </c>
      <c r="S113" s="173" t="str">
        <f t="shared" si="65"/>
        <v/>
      </c>
      <c r="U113" s="173" t="str">
        <f t="shared" si="66"/>
        <v/>
      </c>
      <c r="W113" s="173" t="str">
        <f t="shared" si="67"/>
        <v/>
      </c>
      <c r="Y113" s="173" t="str">
        <f t="shared" si="68"/>
        <v/>
      </c>
      <c r="AA113" s="173" t="str">
        <f t="shared" si="69"/>
        <v/>
      </c>
      <c r="AC113" s="173" t="str">
        <f t="shared" si="70"/>
        <v/>
      </c>
      <c r="AE113" s="173" t="str">
        <f t="shared" si="71"/>
        <v/>
      </c>
      <c r="AG113" s="173" t="str">
        <f t="shared" si="72"/>
        <v/>
      </c>
      <c r="AI113" s="173" t="str">
        <f t="shared" si="73"/>
        <v/>
      </c>
      <c r="AK113" s="173" t="str">
        <f t="shared" si="74"/>
        <v/>
      </c>
      <c r="AM113" s="173" t="str">
        <f t="shared" si="75"/>
        <v/>
      </c>
      <c r="AO113" s="173" t="str">
        <f t="shared" si="76"/>
        <v/>
      </c>
      <c r="AQ113" s="173" t="str">
        <f t="shared" si="77"/>
        <v/>
      </c>
      <c r="AU113" s="173" t="s">
        <v>468</v>
      </c>
    </row>
    <row r="114" spans="5:47" x14ac:dyDescent="0.25">
      <c r="E114" s="173" t="str">
        <f t="shared" si="78"/>
        <v/>
      </c>
      <c r="G114" s="173" t="str">
        <f t="shared" si="79"/>
        <v/>
      </c>
      <c r="I114" s="173" t="str">
        <f t="shared" si="60"/>
        <v/>
      </c>
      <c r="K114" s="173" t="str">
        <f t="shared" si="61"/>
        <v/>
      </c>
      <c r="M114" s="173" t="str">
        <f t="shared" si="62"/>
        <v/>
      </c>
      <c r="O114" s="173" t="str">
        <f t="shared" si="63"/>
        <v/>
      </c>
      <c r="Q114" s="173" t="str">
        <f t="shared" si="64"/>
        <v/>
      </c>
      <c r="S114" s="173" t="str">
        <f t="shared" si="65"/>
        <v/>
      </c>
      <c r="U114" s="173" t="str">
        <f t="shared" si="66"/>
        <v/>
      </c>
      <c r="W114" s="173" t="str">
        <f t="shared" si="67"/>
        <v/>
      </c>
      <c r="Y114" s="173" t="str">
        <f t="shared" si="68"/>
        <v/>
      </c>
      <c r="AA114" s="173" t="str">
        <f t="shared" si="69"/>
        <v/>
      </c>
      <c r="AC114" s="173" t="str">
        <f t="shared" si="70"/>
        <v/>
      </c>
      <c r="AE114" s="173" t="str">
        <f t="shared" si="71"/>
        <v/>
      </c>
      <c r="AG114" s="173" t="str">
        <f t="shared" si="72"/>
        <v/>
      </c>
      <c r="AI114" s="173" t="str">
        <f t="shared" si="73"/>
        <v/>
      </c>
      <c r="AK114" s="173" t="str">
        <f t="shared" si="74"/>
        <v/>
      </c>
      <c r="AM114" s="173" t="str">
        <f t="shared" si="75"/>
        <v/>
      </c>
      <c r="AO114" s="173" t="str">
        <f t="shared" si="76"/>
        <v/>
      </c>
      <c r="AQ114" s="173" t="str">
        <f t="shared" si="77"/>
        <v/>
      </c>
      <c r="AU114" s="173" t="s">
        <v>468</v>
      </c>
    </row>
    <row r="115" spans="5:47" x14ac:dyDescent="0.25">
      <c r="E115" s="173" t="str">
        <f t="shared" si="78"/>
        <v/>
      </c>
      <c r="G115" s="173" t="str">
        <f t="shared" si="79"/>
        <v/>
      </c>
      <c r="I115" s="173" t="str">
        <f t="shared" si="60"/>
        <v/>
      </c>
      <c r="K115" s="173" t="str">
        <f t="shared" si="61"/>
        <v/>
      </c>
      <c r="M115" s="173" t="str">
        <f t="shared" si="62"/>
        <v/>
      </c>
      <c r="O115" s="173" t="str">
        <f t="shared" si="63"/>
        <v/>
      </c>
      <c r="Q115" s="173" t="str">
        <f t="shared" si="64"/>
        <v/>
      </c>
      <c r="S115" s="173" t="str">
        <f t="shared" si="65"/>
        <v/>
      </c>
      <c r="U115" s="173" t="str">
        <f t="shared" si="66"/>
        <v/>
      </c>
      <c r="W115" s="173" t="str">
        <f t="shared" si="67"/>
        <v/>
      </c>
      <c r="Y115" s="173" t="str">
        <f t="shared" si="68"/>
        <v/>
      </c>
      <c r="AA115" s="173" t="str">
        <f t="shared" si="69"/>
        <v/>
      </c>
      <c r="AC115" s="173" t="str">
        <f t="shared" si="70"/>
        <v/>
      </c>
      <c r="AE115" s="173" t="str">
        <f t="shared" si="71"/>
        <v/>
      </c>
      <c r="AG115" s="173" t="str">
        <f t="shared" si="72"/>
        <v/>
      </c>
      <c r="AI115" s="173" t="str">
        <f t="shared" si="73"/>
        <v/>
      </c>
      <c r="AK115" s="173" t="str">
        <f t="shared" si="74"/>
        <v/>
      </c>
      <c r="AM115" s="173" t="str">
        <f t="shared" si="75"/>
        <v/>
      </c>
      <c r="AO115" s="173" t="str">
        <f t="shared" si="76"/>
        <v/>
      </c>
      <c r="AQ115" s="173" t="str">
        <f t="shared" si="77"/>
        <v/>
      </c>
      <c r="AU115" s="173" t="s">
        <v>468</v>
      </c>
    </row>
    <row r="116" spans="5:47" x14ac:dyDescent="0.25">
      <c r="E116" s="173" t="str">
        <f t="shared" si="78"/>
        <v/>
      </c>
      <c r="G116" s="173" t="str">
        <f t="shared" si="79"/>
        <v/>
      </c>
      <c r="I116" s="173" t="str">
        <f t="shared" si="60"/>
        <v/>
      </c>
      <c r="K116" s="173" t="str">
        <f t="shared" si="61"/>
        <v/>
      </c>
      <c r="M116" s="173" t="str">
        <f t="shared" si="62"/>
        <v/>
      </c>
      <c r="O116" s="173" t="str">
        <f t="shared" si="63"/>
        <v/>
      </c>
      <c r="Q116" s="173" t="str">
        <f t="shared" si="64"/>
        <v/>
      </c>
      <c r="S116" s="173" t="str">
        <f t="shared" si="65"/>
        <v/>
      </c>
      <c r="U116" s="173" t="str">
        <f t="shared" si="66"/>
        <v/>
      </c>
      <c r="W116" s="173" t="str">
        <f t="shared" si="67"/>
        <v/>
      </c>
      <c r="Y116" s="173" t="str">
        <f t="shared" si="68"/>
        <v/>
      </c>
      <c r="AA116" s="173" t="str">
        <f t="shared" si="69"/>
        <v/>
      </c>
      <c r="AC116" s="173" t="str">
        <f t="shared" si="70"/>
        <v/>
      </c>
      <c r="AE116" s="173" t="str">
        <f t="shared" si="71"/>
        <v/>
      </c>
      <c r="AG116" s="173" t="str">
        <f t="shared" si="72"/>
        <v/>
      </c>
      <c r="AI116" s="173" t="str">
        <f t="shared" si="73"/>
        <v/>
      </c>
      <c r="AK116" s="173" t="str">
        <f t="shared" si="74"/>
        <v/>
      </c>
      <c r="AM116" s="173" t="str">
        <f t="shared" si="75"/>
        <v/>
      </c>
      <c r="AO116" s="173" t="str">
        <f t="shared" si="76"/>
        <v/>
      </c>
      <c r="AQ116" s="173" t="str">
        <f t="shared" si="77"/>
        <v/>
      </c>
      <c r="AU116" s="173" t="s">
        <v>468</v>
      </c>
    </row>
    <row r="117" spans="5:47" x14ac:dyDescent="0.25">
      <c r="E117" s="173" t="str">
        <f t="shared" si="78"/>
        <v/>
      </c>
      <c r="G117" s="173" t="str">
        <f t="shared" si="79"/>
        <v/>
      </c>
      <c r="I117" s="173" t="str">
        <f t="shared" si="60"/>
        <v/>
      </c>
      <c r="K117" s="173" t="str">
        <f t="shared" si="61"/>
        <v/>
      </c>
      <c r="M117" s="173" t="str">
        <f t="shared" si="62"/>
        <v/>
      </c>
      <c r="O117" s="173" t="str">
        <f t="shared" si="63"/>
        <v/>
      </c>
      <c r="Q117" s="173" t="str">
        <f t="shared" si="64"/>
        <v/>
      </c>
      <c r="S117" s="173" t="str">
        <f t="shared" si="65"/>
        <v/>
      </c>
      <c r="U117" s="173" t="str">
        <f t="shared" si="66"/>
        <v/>
      </c>
      <c r="W117" s="173" t="str">
        <f t="shared" si="67"/>
        <v/>
      </c>
      <c r="Y117" s="173" t="str">
        <f t="shared" si="68"/>
        <v/>
      </c>
      <c r="AA117" s="173" t="str">
        <f t="shared" si="69"/>
        <v/>
      </c>
      <c r="AC117" s="173" t="str">
        <f t="shared" si="70"/>
        <v/>
      </c>
      <c r="AE117" s="173" t="str">
        <f t="shared" si="71"/>
        <v/>
      </c>
      <c r="AG117" s="173" t="str">
        <f t="shared" si="72"/>
        <v/>
      </c>
      <c r="AI117" s="173" t="str">
        <f t="shared" si="73"/>
        <v/>
      </c>
      <c r="AK117" s="173" t="str">
        <f t="shared" si="74"/>
        <v/>
      </c>
      <c r="AM117" s="173" t="str">
        <f t="shared" si="75"/>
        <v/>
      </c>
      <c r="AO117" s="173" t="str">
        <f t="shared" si="76"/>
        <v/>
      </c>
      <c r="AQ117" s="173" t="str">
        <f t="shared" si="77"/>
        <v/>
      </c>
      <c r="AU117" s="173" t="s">
        <v>468</v>
      </c>
    </row>
    <row r="118" spans="5:47" x14ac:dyDescent="0.25">
      <c r="E118" s="173" t="str">
        <f t="shared" si="78"/>
        <v/>
      </c>
      <c r="G118" s="173" t="str">
        <f t="shared" si="79"/>
        <v/>
      </c>
      <c r="I118" s="173" t="str">
        <f t="shared" si="60"/>
        <v/>
      </c>
      <c r="K118" s="173" t="str">
        <f t="shared" si="61"/>
        <v/>
      </c>
      <c r="M118" s="173" t="str">
        <f t="shared" si="62"/>
        <v/>
      </c>
      <c r="O118" s="173" t="str">
        <f t="shared" si="63"/>
        <v/>
      </c>
      <c r="Q118" s="173" t="str">
        <f t="shared" si="64"/>
        <v/>
      </c>
      <c r="S118" s="173" t="str">
        <f t="shared" si="65"/>
        <v/>
      </c>
      <c r="U118" s="173" t="str">
        <f t="shared" si="66"/>
        <v/>
      </c>
      <c r="W118" s="173" t="str">
        <f t="shared" si="67"/>
        <v/>
      </c>
      <c r="Y118" s="173" t="str">
        <f t="shared" si="68"/>
        <v/>
      </c>
      <c r="AA118" s="173" t="str">
        <f t="shared" si="69"/>
        <v/>
      </c>
      <c r="AC118" s="173" t="str">
        <f t="shared" si="70"/>
        <v/>
      </c>
      <c r="AE118" s="173" t="str">
        <f t="shared" si="71"/>
        <v/>
      </c>
      <c r="AG118" s="173" t="str">
        <f t="shared" si="72"/>
        <v/>
      </c>
      <c r="AI118" s="173" t="str">
        <f t="shared" si="73"/>
        <v/>
      </c>
      <c r="AK118" s="173" t="str">
        <f t="shared" si="74"/>
        <v/>
      </c>
      <c r="AM118" s="173" t="str">
        <f t="shared" si="75"/>
        <v/>
      </c>
      <c r="AO118" s="173" t="str">
        <f t="shared" si="76"/>
        <v/>
      </c>
      <c r="AQ118" s="173" t="str">
        <f t="shared" si="77"/>
        <v/>
      </c>
      <c r="AU118" s="173" t="s">
        <v>468</v>
      </c>
    </row>
    <row r="119" spans="5:47" x14ac:dyDescent="0.25">
      <c r="E119" s="173" t="str">
        <f t="shared" si="78"/>
        <v/>
      </c>
      <c r="G119" s="173" t="str">
        <f t="shared" si="79"/>
        <v/>
      </c>
      <c r="I119" s="173" t="str">
        <f t="shared" si="60"/>
        <v/>
      </c>
      <c r="K119" s="173" t="str">
        <f t="shared" si="61"/>
        <v/>
      </c>
      <c r="M119" s="173" t="str">
        <f t="shared" si="62"/>
        <v/>
      </c>
      <c r="O119" s="173" t="str">
        <f t="shared" si="63"/>
        <v/>
      </c>
      <c r="Q119" s="173" t="str">
        <f t="shared" si="64"/>
        <v/>
      </c>
      <c r="S119" s="173" t="str">
        <f t="shared" si="65"/>
        <v/>
      </c>
      <c r="U119" s="173" t="str">
        <f t="shared" si="66"/>
        <v/>
      </c>
      <c r="W119" s="173" t="str">
        <f t="shared" si="67"/>
        <v/>
      </c>
      <c r="Y119" s="173" t="str">
        <f t="shared" si="68"/>
        <v/>
      </c>
      <c r="AA119" s="173" t="str">
        <f t="shared" si="69"/>
        <v/>
      </c>
      <c r="AC119" s="173" t="str">
        <f t="shared" si="70"/>
        <v/>
      </c>
      <c r="AE119" s="173" t="str">
        <f t="shared" si="71"/>
        <v/>
      </c>
      <c r="AG119" s="173" t="str">
        <f t="shared" si="72"/>
        <v/>
      </c>
      <c r="AI119" s="173" t="str">
        <f t="shared" si="73"/>
        <v/>
      </c>
      <c r="AK119" s="173" t="str">
        <f t="shared" si="74"/>
        <v/>
      </c>
      <c r="AM119" s="173" t="str">
        <f t="shared" si="75"/>
        <v/>
      </c>
      <c r="AO119" s="173" t="str">
        <f t="shared" si="76"/>
        <v/>
      </c>
      <c r="AQ119" s="173" t="str">
        <f t="shared" si="77"/>
        <v/>
      </c>
      <c r="AU119" s="173" t="s">
        <v>468</v>
      </c>
    </row>
    <row r="120" spans="5:47" x14ac:dyDescent="0.25">
      <c r="E120" s="173" t="str">
        <f t="shared" si="78"/>
        <v/>
      </c>
      <c r="G120" s="173" t="str">
        <f t="shared" si="79"/>
        <v/>
      </c>
      <c r="I120" s="173" t="str">
        <f t="shared" si="60"/>
        <v/>
      </c>
      <c r="K120" s="173" t="str">
        <f t="shared" si="61"/>
        <v/>
      </c>
      <c r="M120" s="173" t="str">
        <f t="shared" si="62"/>
        <v/>
      </c>
      <c r="O120" s="173" t="str">
        <f t="shared" si="63"/>
        <v/>
      </c>
      <c r="Q120" s="173" t="str">
        <f t="shared" si="64"/>
        <v/>
      </c>
      <c r="S120" s="173" t="str">
        <f t="shared" si="65"/>
        <v/>
      </c>
      <c r="U120" s="173" t="str">
        <f t="shared" si="66"/>
        <v/>
      </c>
      <c r="W120" s="173" t="str">
        <f t="shared" si="67"/>
        <v/>
      </c>
      <c r="Y120" s="173" t="str">
        <f t="shared" si="68"/>
        <v/>
      </c>
      <c r="AA120" s="173" t="str">
        <f t="shared" si="69"/>
        <v/>
      </c>
      <c r="AC120" s="173" t="str">
        <f t="shared" si="70"/>
        <v/>
      </c>
      <c r="AE120" s="173" t="str">
        <f t="shared" si="71"/>
        <v/>
      </c>
      <c r="AG120" s="173" t="str">
        <f t="shared" si="72"/>
        <v/>
      </c>
      <c r="AI120" s="173" t="str">
        <f t="shared" si="73"/>
        <v/>
      </c>
      <c r="AK120" s="173" t="str">
        <f t="shared" si="74"/>
        <v/>
      </c>
      <c r="AM120" s="173" t="str">
        <f t="shared" si="75"/>
        <v/>
      </c>
      <c r="AO120" s="173" t="str">
        <f t="shared" si="76"/>
        <v/>
      </c>
      <c r="AQ120" s="173" t="str">
        <f t="shared" si="77"/>
        <v/>
      </c>
      <c r="AU120" s="173" t="s">
        <v>468</v>
      </c>
    </row>
    <row r="121" spans="5:47" x14ac:dyDescent="0.25">
      <c r="E121" s="173" t="str">
        <f t="shared" si="78"/>
        <v/>
      </c>
      <c r="G121" s="173" t="str">
        <f t="shared" si="79"/>
        <v/>
      </c>
      <c r="I121" s="173" t="str">
        <f t="shared" si="60"/>
        <v/>
      </c>
      <c r="K121" s="173" t="str">
        <f t="shared" si="61"/>
        <v/>
      </c>
      <c r="M121" s="173" t="str">
        <f t="shared" si="62"/>
        <v/>
      </c>
      <c r="O121" s="173" t="str">
        <f t="shared" si="63"/>
        <v/>
      </c>
      <c r="Q121" s="173" t="str">
        <f t="shared" si="64"/>
        <v/>
      </c>
      <c r="S121" s="173" t="str">
        <f t="shared" si="65"/>
        <v/>
      </c>
      <c r="U121" s="173" t="str">
        <f t="shared" si="66"/>
        <v/>
      </c>
      <c r="W121" s="173" t="str">
        <f t="shared" si="67"/>
        <v/>
      </c>
      <c r="Y121" s="173" t="str">
        <f t="shared" si="68"/>
        <v/>
      </c>
      <c r="AA121" s="173" t="str">
        <f t="shared" si="69"/>
        <v/>
      </c>
      <c r="AC121" s="173" t="str">
        <f t="shared" si="70"/>
        <v/>
      </c>
      <c r="AE121" s="173" t="str">
        <f t="shared" si="71"/>
        <v/>
      </c>
      <c r="AG121" s="173" t="str">
        <f t="shared" si="72"/>
        <v/>
      </c>
      <c r="AI121" s="173" t="str">
        <f t="shared" si="73"/>
        <v/>
      </c>
      <c r="AK121" s="173" t="str">
        <f t="shared" si="74"/>
        <v/>
      </c>
      <c r="AM121" s="173" t="str">
        <f t="shared" si="75"/>
        <v/>
      </c>
      <c r="AO121" s="173" t="str">
        <f t="shared" si="76"/>
        <v/>
      </c>
      <c r="AQ121" s="173" t="str">
        <f t="shared" si="77"/>
        <v/>
      </c>
      <c r="AU121" s="173" t="s">
        <v>468</v>
      </c>
    </row>
    <row r="122" spans="5:47" x14ac:dyDescent="0.25">
      <c r="E122" s="173" t="str">
        <f t="shared" si="78"/>
        <v/>
      </c>
      <c r="G122" s="173" t="str">
        <f t="shared" si="79"/>
        <v/>
      </c>
      <c r="I122" s="173" t="str">
        <f t="shared" si="60"/>
        <v/>
      </c>
      <c r="K122" s="173" t="str">
        <f t="shared" si="61"/>
        <v/>
      </c>
      <c r="M122" s="173" t="str">
        <f t="shared" si="62"/>
        <v/>
      </c>
      <c r="O122" s="173" t="str">
        <f t="shared" si="63"/>
        <v/>
      </c>
      <c r="Q122" s="173" t="str">
        <f t="shared" si="64"/>
        <v/>
      </c>
      <c r="S122" s="173" t="str">
        <f t="shared" si="65"/>
        <v/>
      </c>
      <c r="U122" s="173" t="str">
        <f t="shared" si="66"/>
        <v/>
      </c>
      <c r="W122" s="173" t="str">
        <f t="shared" si="67"/>
        <v/>
      </c>
      <c r="Y122" s="173" t="str">
        <f t="shared" si="68"/>
        <v/>
      </c>
      <c r="AA122" s="173" t="str">
        <f t="shared" si="69"/>
        <v/>
      </c>
      <c r="AC122" s="173" t="str">
        <f t="shared" si="70"/>
        <v/>
      </c>
      <c r="AE122" s="173" t="str">
        <f t="shared" si="71"/>
        <v/>
      </c>
      <c r="AG122" s="173" t="str">
        <f t="shared" si="72"/>
        <v/>
      </c>
      <c r="AI122" s="173" t="str">
        <f t="shared" si="73"/>
        <v/>
      </c>
      <c r="AK122" s="173" t="str">
        <f t="shared" si="74"/>
        <v/>
      </c>
      <c r="AM122" s="173" t="str">
        <f t="shared" si="75"/>
        <v/>
      </c>
      <c r="AO122" s="173" t="str">
        <f t="shared" si="76"/>
        <v/>
      </c>
      <c r="AQ122" s="173" t="str">
        <f t="shared" si="77"/>
        <v/>
      </c>
      <c r="AU122" s="173" t="s">
        <v>468</v>
      </c>
    </row>
    <row r="123" spans="5:47" x14ac:dyDescent="0.25">
      <c r="E123" s="173" t="str">
        <f t="shared" si="78"/>
        <v/>
      </c>
      <c r="G123" s="173" t="str">
        <f t="shared" si="79"/>
        <v/>
      </c>
      <c r="I123" s="173" t="str">
        <f t="shared" si="60"/>
        <v/>
      </c>
      <c r="K123" s="173" t="str">
        <f t="shared" si="61"/>
        <v/>
      </c>
      <c r="M123" s="173" t="str">
        <f t="shared" si="62"/>
        <v/>
      </c>
      <c r="O123" s="173" t="str">
        <f t="shared" si="63"/>
        <v/>
      </c>
      <c r="Q123" s="173" t="str">
        <f t="shared" si="64"/>
        <v/>
      </c>
      <c r="S123" s="173" t="str">
        <f t="shared" si="65"/>
        <v/>
      </c>
      <c r="U123" s="173" t="str">
        <f t="shared" si="66"/>
        <v/>
      </c>
      <c r="W123" s="173" t="str">
        <f t="shared" si="67"/>
        <v/>
      </c>
      <c r="Y123" s="173" t="str">
        <f t="shared" si="68"/>
        <v/>
      </c>
      <c r="AA123" s="173" t="str">
        <f t="shared" si="69"/>
        <v/>
      </c>
      <c r="AC123" s="173" t="str">
        <f t="shared" si="70"/>
        <v/>
      </c>
      <c r="AE123" s="173" t="str">
        <f t="shared" si="71"/>
        <v/>
      </c>
      <c r="AG123" s="173" t="str">
        <f t="shared" si="72"/>
        <v/>
      </c>
      <c r="AI123" s="173" t="str">
        <f t="shared" si="73"/>
        <v/>
      </c>
      <c r="AK123" s="173" t="str">
        <f t="shared" si="74"/>
        <v/>
      </c>
      <c r="AM123" s="173" t="str">
        <f t="shared" si="75"/>
        <v/>
      </c>
      <c r="AO123" s="173" t="str">
        <f t="shared" si="76"/>
        <v/>
      </c>
      <c r="AQ123" s="173" t="str">
        <f t="shared" si="77"/>
        <v/>
      </c>
      <c r="AU123" s="173" t="s">
        <v>468</v>
      </c>
    </row>
    <row r="124" spans="5:47" x14ac:dyDescent="0.25">
      <c r="E124" s="173" t="str">
        <f t="shared" si="78"/>
        <v/>
      </c>
      <c r="G124" s="173" t="str">
        <f t="shared" si="79"/>
        <v/>
      </c>
      <c r="I124" s="173" t="str">
        <f t="shared" si="60"/>
        <v/>
      </c>
      <c r="K124" s="173" t="str">
        <f t="shared" si="61"/>
        <v/>
      </c>
      <c r="M124" s="173" t="str">
        <f t="shared" si="62"/>
        <v/>
      </c>
      <c r="O124" s="173" t="str">
        <f t="shared" si="63"/>
        <v/>
      </c>
      <c r="Q124" s="173" t="str">
        <f t="shared" si="64"/>
        <v/>
      </c>
      <c r="S124" s="173" t="str">
        <f t="shared" si="65"/>
        <v/>
      </c>
      <c r="U124" s="173" t="str">
        <f t="shared" si="66"/>
        <v/>
      </c>
      <c r="W124" s="173" t="str">
        <f t="shared" si="67"/>
        <v/>
      </c>
      <c r="Y124" s="173" t="str">
        <f t="shared" si="68"/>
        <v/>
      </c>
      <c r="AA124" s="173" t="str">
        <f t="shared" si="69"/>
        <v/>
      </c>
      <c r="AC124" s="173" t="str">
        <f t="shared" si="70"/>
        <v/>
      </c>
      <c r="AE124" s="173" t="str">
        <f t="shared" si="71"/>
        <v/>
      </c>
      <c r="AG124" s="173" t="str">
        <f t="shared" si="72"/>
        <v/>
      </c>
      <c r="AI124" s="173" t="str">
        <f t="shared" si="73"/>
        <v/>
      </c>
      <c r="AK124" s="173" t="str">
        <f t="shared" si="74"/>
        <v/>
      </c>
      <c r="AM124" s="173" t="str">
        <f t="shared" si="75"/>
        <v/>
      </c>
      <c r="AO124" s="173" t="str">
        <f t="shared" si="76"/>
        <v/>
      </c>
      <c r="AQ124" s="173" t="str">
        <f t="shared" si="77"/>
        <v/>
      </c>
      <c r="AU124" s="173" t="s">
        <v>468</v>
      </c>
    </row>
    <row r="125" spans="5:47" x14ac:dyDescent="0.25">
      <c r="E125" s="173" t="str">
        <f t="shared" si="78"/>
        <v/>
      </c>
      <c r="G125" s="173" t="str">
        <f t="shared" si="79"/>
        <v/>
      </c>
      <c r="I125" s="173" t="str">
        <f t="shared" si="60"/>
        <v/>
      </c>
      <c r="K125" s="173" t="str">
        <f t="shared" si="61"/>
        <v/>
      </c>
      <c r="M125" s="173" t="str">
        <f t="shared" si="62"/>
        <v/>
      </c>
      <c r="O125" s="173" t="str">
        <f t="shared" si="63"/>
        <v/>
      </c>
      <c r="Q125" s="173" t="str">
        <f t="shared" si="64"/>
        <v/>
      </c>
      <c r="S125" s="173" t="str">
        <f t="shared" si="65"/>
        <v/>
      </c>
      <c r="U125" s="173" t="str">
        <f t="shared" si="66"/>
        <v/>
      </c>
      <c r="W125" s="173" t="str">
        <f t="shared" si="67"/>
        <v/>
      </c>
      <c r="Y125" s="173" t="str">
        <f t="shared" si="68"/>
        <v/>
      </c>
      <c r="AA125" s="173" t="str">
        <f t="shared" si="69"/>
        <v/>
      </c>
      <c r="AC125" s="173" t="str">
        <f t="shared" si="70"/>
        <v/>
      </c>
      <c r="AE125" s="173" t="str">
        <f t="shared" si="71"/>
        <v/>
      </c>
      <c r="AG125" s="173" t="str">
        <f t="shared" si="72"/>
        <v/>
      </c>
      <c r="AI125" s="173" t="str">
        <f t="shared" si="73"/>
        <v/>
      </c>
      <c r="AK125" s="173" t="str">
        <f t="shared" si="74"/>
        <v/>
      </c>
      <c r="AM125" s="173" t="str">
        <f t="shared" si="75"/>
        <v/>
      </c>
      <c r="AO125" s="173" t="str">
        <f t="shared" si="76"/>
        <v/>
      </c>
      <c r="AQ125" s="173" t="str">
        <f t="shared" si="77"/>
        <v/>
      </c>
      <c r="AU125" s="173" t="s">
        <v>468</v>
      </c>
    </row>
    <row r="126" spans="5:47" x14ac:dyDescent="0.25">
      <c r="E126" s="173" t="str">
        <f t="shared" si="78"/>
        <v/>
      </c>
      <c r="G126" s="173" t="str">
        <f t="shared" si="79"/>
        <v/>
      </c>
      <c r="I126" s="173" t="str">
        <f t="shared" si="60"/>
        <v/>
      </c>
      <c r="K126" s="173" t="str">
        <f t="shared" si="61"/>
        <v/>
      </c>
      <c r="M126" s="173" t="str">
        <f t="shared" si="62"/>
        <v/>
      </c>
      <c r="O126" s="173" t="str">
        <f t="shared" si="63"/>
        <v/>
      </c>
      <c r="Q126" s="173" t="str">
        <f t="shared" si="64"/>
        <v/>
      </c>
      <c r="S126" s="173" t="str">
        <f t="shared" si="65"/>
        <v/>
      </c>
      <c r="U126" s="173" t="str">
        <f t="shared" si="66"/>
        <v/>
      </c>
      <c r="W126" s="173" t="str">
        <f t="shared" si="67"/>
        <v/>
      </c>
      <c r="Y126" s="173" t="str">
        <f t="shared" si="68"/>
        <v/>
      </c>
      <c r="AA126" s="173" t="str">
        <f t="shared" si="69"/>
        <v/>
      </c>
      <c r="AC126" s="173" t="str">
        <f t="shared" si="70"/>
        <v/>
      </c>
      <c r="AE126" s="173" t="str">
        <f t="shared" si="71"/>
        <v/>
      </c>
      <c r="AG126" s="173" t="str">
        <f t="shared" si="72"/>
        <v/>
      </c>
      <c r="AI126" s="173" t="str">
        <f t="shared" si="73"/>
        <v/>
      </c>
      <c r="AK126" s="173" t="str">
        <f t="shared" si="74"/>
        <v/>
      </c>
      <c r="AM126" s="173" t="str">
        <f t="shared" si="75"/>
        <v/>
      </c>
      <c r="AO126" s="173" t="str">
        <f t="shared" si="76"/>
        <v/>
      </c>
      <c r="AQ126" s="173" t="str">
        <f t="shared" si="77"/>
        <v/>
      </c>
      <c r="AU126" s="173" t="s">
        <v>468</v>
      </c>
    </row>
    <row r="127" spans="5:47" x14ac:dyDescent="0.25">
      <c r="E127" s="173" t="str">
        <f t="shared" si="78"/>
        <v/>
      </c>
      <c r="G127" s="173" t="str">
        <f t="shared" si="79"/>
        <v/>
      </c>
      <c r="I127" s="173" t="str">
        <f t="shared" si="60"/>
        <v/>
      </c>
      <c r="K127" s="173" t="str">
        <f t="shared" si="61"/>
        <v/>
      </c>
      <c r="M127" s="173" t="str">
        <f t="shared" si="62"/>
        <v/>
      </c>
      <c r="O127" s="173" t="str">
        <f t="shared" si="63"/>
        <v/>
      </c>
      <c r="Q127" s="173" t="str">
        <f t="shared" si="64"/>
        <v/>
      </c>
      <c r="S127" s="173" t="str">
        <f t="shared" si="65"/>
        <v/>
      </c>
      <c r="U127" s="173" t="str">
        <f t="shared" si="66"/>
        <v/>
      </c>
      <c r="W127" s="173" t="str">
        <f t="shared" si="67"/>
        <v/>
      </c>
      <c r="Y127" s="173" t="str">
        <f t="shared" si="68"/>
        <v/>
      </c>
      <c r="AA127" s="173" t="str">
        <f t="shared" si="69"/>
        <v/>
      </c>
      <c r="AC127" s="173" t="str">
        <f t="shared" si="70"/>
        <v/>
      </c>
      <c r="AE127" s="173" t="str">
        <f t="shared" si="71"/>
        <v/>
      </c>
      <c r="AG127" s="173" t="str">
        <f t="shared" si="72"/>
        <v/>
      </c>
      <c r="AI127" s="173" t="str">
        <f t="shared" si="73"/>
        <v/>
      </c>
      <c r="AK127" s="173" t="str">
        <f t="shared" si="74"/>
        <v/>
      </c>
      <c r="AM127" s="173" t="str">
        <f t="shared" si="75"/>
        <v/>
      </c>
      <c r="AO127" s="173" t="str">
        <f t="shared" si="76"/>
        <v/>
      </c>
      <c r="AQ127" s="173" t="str">
        <f t="shared" si="77"/>
        <v/>
      </c>
      <c r="AU127" s="173" t="s">
        <v>468</v>
      </c>
    </row>
    <row r="128" spans="5:47" x14ac:dyDescent="0.25">
      <c r="E128" s="173" t="str">
        <f t="shared" si="78"/>
        <v/>
      </c>
      <c r="G128" s="173" t="str">
        <f t="shared" si="79"/>
        <v/>
      </c>
      <c r="I128" s="173" t="str">
        <f t="shared" si="60"/>
        <v/>
      </c>
      <c r="K128" s="173" t="str">
        <f t="shared" si="61"/>
        <v/>
      </c>
      <c r="M128" s="173" t="str">
        <f t="shared" si="62"/>
        <v/>
      </c>
      <c r="O128" s="173" t="str">
        <f t="shared" si="63"/>
        <v/>
      </c>
      <c r="Q128" s="173" t="str">
        <f t="shared" si="64"/>
        <v/>
      </c>
      <c r="S128" s="173" t="str">
        <f t="shared" si="65"/>
        <v/>
      </c>
      <c r="U128" s="173" t="str">
        <f t="shared" si="66"/>
        <v/>
      </c>
      <c r="W128" s="173" t="str">
        <f t="shared" si="67"/>
        <v/>
      </c>
      <c r="Y128" s="173" t="str">
        <f t="shared" si="68"/>
        <v/>
      </c>
      <c r="AA128" s="173" t="str">
        <f t="shared" si="69"/>
        <v/>
      </c>
      <c r="AC128" s="173" t="str">
        <f t="shared" si="70"/>
        <v/>
      </c>
      <c r="AE128" s="173" t="str">
        <f t="shared" si="71"/>
        <v/>
      </c>
      <c r="AG128" s="173" t="str">
        <f t="shared" si="72"/>
        <v/>
      </c>
      <c r="AI128" s="173" t="str">
        <f t="shared" si="73"/>
        <v/>
      </c>
      <c r="AK128" s="173" t="str">
        <f t="shared" si="74"/>
        <v/>
      </c>
      <c r="AM128" s="173" t="str">
        <f t="shared" si="75"/>
        <v/>
      </c>
      <c r="AO128" s="173" t="str">
        <f t="shared" si="76"/>
        <v/>
      </c>
      <c r="AQ128" s="173" t="str">
        <f t="shared" si="77"/>
        <v/>
      </c>
      <c r="AU128" s="173" t="s">
        <v>468</v>
      </c>
    </row>
    <row r="129" spans="5:47" x14ac:dyDescent="0.25">
      <c r="E129" s="173" t="str">
        <f t="shared" si="78"/>
        <v/>
      </c>
      <c r="G129" s="173" t="str">
        <f t="shared" si="79"/>
        <v/>
      </c>
      <c r="I129" s="173" t="str">
        <f t="shared" si="60"/>
        <v/>
      </c>
      <c r="K129" s="173" t="str">
        <f t="shared" si="61"/>
        <v/>
      </c>
      <c r="M129" s="173" t="str">
        <f t="shared" si="62"/>
        <v/>
      </c>
      <c r="O129" s="173" t="str">
        <f t="shared" si="63"/>
        <v/>
      </c>
      <c r="Q129" s="173" t="str">
        <f t="shared" si="64"/>
        <v/>
      </c>
      <c r="S129" s="173" t="str">
        <f t="shared" si="65"/>
        <v/>
      </c>
      <c r="U129" s="173" t="str">
        <f t="shared" si="66"/>
        <v/>
      </c>
      <c r="W129" s="173" t="str">
        <f t="shared" si="67"/>
        <v/>
      </c>
      <c r="Y129" s="173" t="str">
        <f t="shared" si="68"/>
        <v/>
      </c>
      <c r="AA129" s="173" t="str">
        <f t="shared" si="69"/>
        <v/>
      </c>
      <c r="AC129" s="173" t="str">
        <f t="shared" si="70"/>
        <v/>
      </c>
      <c r="AE129" s="173" t="str">
        <f t="shared" si="71"/>
        <v/>
      </c>
      <c r="AG129" s="173" t="str">
        <f t="shared" si="72"/>
        <v/>
      </c>
      <c r="AI129" s="173" t="str">
        <f t="shared" si="73"/>
        <v/>
      </c>
      <c r="AK129" s="173" t="str">
        <f t="shared" si="74"/>
        <v/>
      </c>
      <c r="AM129" s="173" t="str">
        <f t="shared" si="75"/>
        <v/>
      </c>
      <c r="AO129" s="173" t="str">
        <f t="shared" si="76"/>
        <v/>
      </c>
      <c r="AQ129" s="173" t="str">
        <f t="shared" si="77"/>
        <v/>
      </c>
      <c r="AU129" s="173" t="s">
        <v>468</v>
      </c>
    </row>
    <row r="130" spans="5:47" x14ac:dyDescent="0.25">
      <c r="E130" s="173" t="str">
        <f t="shared" si="78"/>
        <v/>
      </c>
      <c r="G130" s="173" t="str">
        <f t="shared" si="79"/>
        <v/>
      </c>
      <c r="I130" s="173" t="str">
        <f t="shared" si="60"/>
        <v/>
      </c>
      <c r="K130" s="173" t="str">
        <f t="shared" si="61"/>
        <v/>
      </c>
      <c r="M130" s="173" t="str">
        <f t="shared" si="62"/>
        <v/>
      </c>
      <c r="O130" s="173" t="str">
        <f t="shared" si="63"/>
        <v/>
      </c>
      <c r="Q130" s="173" t="str">
        <f t="shared" si="64"/>
        <v/>
      </c>
      <c r="S130" s="173" t="str">
        <f t="shared" si="65"/>
        <v/>
      </c>
      <c r="U130" s="173" t="str">
        <f t="shared" si="66"/>
        <v/>
      </c>
      <c r="W130" s="173" t="str">
        <f t="shared" si="67"/>
        <v/>
      </c>
      <c r="Y130" s="173" t="str">
        <f t="shared" si="68"/>
        <v/>
      </c>
      <c r="AA130" s="173" t="str">
        <f t="shared" si="69"/>
        <v/>
      </c>
      <c r="AC130" s="173" t="str">
        <f t="shared" si="70"/>
        <v/>
      </c>
      <c r="AE130" s="173" t="str">
        <f t="shared" si="71"/>
        <v/>
      </c>
      <c r="AG130" s="173" t="str">
        <f t="shared" si="72"/>
        <v/>
      </c>
      <c r="AI130" s="173" t="str">
        <f t="shared" si="73"/>
        <v/>
      </c>
      <c r="AK130" s="173" t="str">
        <f t="shared" si="74"/>
        <v/>
      </c>
      <c r="AM130" s="173" t="str">
        <f t="shared" si="75"/>
        <v/>
      </c>
      <c r="AO130" s="173" t="str">
        <f t="shared" si="76"/>
        <v/>
      </c>
      <c r="AQ130" s="173" t="str">
        <f t="shared" si="77"/>
        <v/>
      </c>
      <c r="AU130" s="173" t="s">
        <v>468</v>
      </c>
    </row>
    <row r="131" spans="5:47" x14ac:dyDescent="0.25">
      <c r="E131" s="173" t="str">
        <f t="shared" si="78"/>
        <v/>
      </c>
      <c r="G131" s="173" t="str">
        <f t="shared" si="79"/>
        <v/>
      </c>
      <c r="I131" s="173" t="str">
        <f t="shared" si="60"/>
        <v/>
      </c>
      <c r="K131" s="173" t="str">
        <f t="shared" si="61"/>
        <v/>
      </c>
      <c r="M131" s="173" t="str">
        <f t="shared" si="62"/>
        <v/>
      </c>
      <c r="O131" s="173" t="str">
        <f t="shared" si="63"/>
        <v/>
      </c>
      <c r="Q131" s="173" t="str">
        <f t="shared" si="64"/>
        <v/>
      </c>
      <c r="S131" s="173" t="str">
        <f t="shared" si="65"/>
        <v/>
      </c>
      <c r="U131" s="173" t="str">
        <f t="shared" si="66"/>
        <v/>
      </c>
      <c r="W131" s="173" t="str">
        <f t="shared" si="67"/>
        <v/>
      </c>
      <c r="Y131" s="173" t="str">
        <f t="shared" si="68"/>
        <v/>
      </c>
      <c r="AA131" s="173" t="str">
        <f t="shared" si="69"/>
        <v/>
      </c>
      <c r="AC131" s="173" t="str">
        <f t="shared" si="70"/>
        <v/>
      </c>
      <c r="AE131" s="173" t="str">
        <f t="shared" si="71"/>
        <v/>
      </c>
      <c r="AG131" s="173" t="str">
        <f t="shared" si="72"/>
        <v/>
      </c>
      <c r="AI131" s="173" t="str">
        <f t="shared" si="73"/>
        <v/>
      </c>
      <c r="AK131" s="173" t="str">
        <f t="shared" si="74"/>
        <v/>
      </c>
      <c r="AM131" s="173" t="str">
        <f t="shared" si="75"/>
        <v/>
      </c>
      <c r="AO131" s="173" t="str">
        <f t="shared" si="76"/>
        <v/>
      </c>
      <c r="AQ131" s="173" t="str">
        <f t="shared" si="77"/>
        <v/>
      </c>
      <c r="AU131" s="173" t="s">
        <v>468</v>
      </c>
    </row>
    <row r="132" spans="5:47" x14ac:dyDescent="0.25">
      <c r="E132" s="173" t="str">
        <f t="shared" si="78"/>
        <v/>
      </c>
      <c r="G132" s="173" t="str">
        <f t="shared" si="79"/>
        <v/>
      </c>
      <c r="I132" s="173" t="str">
        <f t="shared" si="60"/>
        <v/>
      </c>
      <c r="K132" s="173" t="str">
        <f t="shared" si="61"/>
        <v/>
      </c>
      <c r="M132" s="173" t="str">
        <f t="shared" si="62"/>
        <v/>
      </c>
      <c r="O132" s="173" t="str">
        <f t="shared" si="63"/>
        <v/>
      </c>
      <c r="Q132" s="173" t="str">
        <f t="shared" si="64"/>
        <v/>
      </c>
      <c r="S132" s="173" t="str">
        <f t="shared" si="65"/>
        <v/>
      </c>
      <c r="U132" s="173" t="str">
        <f t="shared" si="66"/>
        <v/>
      </c>
      <c r="W132" s="173" t="str">
        <f t="shared" si="67"/>
        <v/>
      </c>
      <c r="Y132" s="173" t="str">
        <f t="shared" si="68"/>
        <v/>
      </c>
      <c r="AA132" s="173" t="str">
        <f t="shared" si="69"/>
        <v/>
      </c>
      <c r="AC132" s="173" t="str">
        <f t="shared" si="70"/>
        <v/>
      </c>
      <c r="AE132" s="173" t="str">
        <f t="shared" si="71"/>
        <v/>
      </c>
      <c r="AG132" s="173" t="str">
        <f t="shared" si="72"/>
        <v/>
      </c>
      <c r="AI132" s="173" t="str">
        <f t="shared" si="73"/>
        <v/>
      </c>
      <c r="AK132" s="173" t="str">
        <f t="shared" si="74"/>
        <v/>
      </c>
      <c r="AM132" s="173" t="str">
        <f t="shared" si="75"/>
        <v/>
      </c>
      <c r="AO132" s="173" t="str">
        <f t="shared" si="76"/>
        <v/>
      </c>
      <c r="AQ132" s="173" t="str">
        <f t="shared" si="77"/>
        <v/>
      </c>
      <c r="AU132" s="173" t="s">
        <v>468</v>
      </c>
    </row>
    <row r="133" spans="5:47" x14ac:dyDescent="0.25">
      <c r="E133" s="173" t="str">
        <f t="shared" si="78"/>
        <v/>
      </c>
      <c r="G133" s="173" t="str">
        <f t="shared" si="79"/>
        <v/>
      </c>
      <c r="I133" s="173" t="str">
        <f t="shared" si="60"/>
        <v/>
      </c>
      <c r="K133" s="173" t="str">
        <f t="shared" si="61"/>
        <v/>
      </c>
      <c r="M133" s="173" t="str">
        <f t="shared" si="62"/>
        <v/>
      </c>
      <c r="O133" s="173" t="str">
        <f t="shared" si="63"/>
        <v/>
      </c>
      <c r="Q133" s="173" t="str">
        <f t="shared" si="64"/>
        <v/>
      </c>
      <c r="S133" s="173" t="str">
        <f t="shared" si="65"/>
        <v/>
      </c>
      <c r="U133" s="173" t="str">
        <f t="shared" si="66"/>
        <v/>
      </c>
      <c r="W133" s="173" t="str">
        <f t="shared" si="67"/>
        <v/>
      </c>
      <c r="Y133" s="173" t="str">
        <f t="shared" si="68"/>
        <v/>
      </c>
      <c r="AA133" s="173" t="str">
        <f t="shared" si="69"/>
        <v/>
      </c>
      <c r="AC133" s="173" t="str">
        <f t="shared" si="70"/>
        <v/>
      </c>
      <c r="AE133" s="173" t="str">
        <f t="shared" si="71"/>
        <v/>
      </c>
      <c r="AG133" s="173" t="str">
        <f t="shared" si="72"/>
        <v/>
      </c>
      <c r="AI133" s="173" t="str">
        <f t="shared" si="73"/>
        <v/>
      </c>
      <c r="AK133" s="173" t="str">
        <f t="shared" si="74"/>
        <v/>
      </c>
      <c r="AM133" s="173" t="str">
        <f t="shared" si="75"/>
        <v/>
      </c>
      <c r="AO133" s="173" t="str">
        <f t="shared" si="76"/>
        <v/>
      </c>
      <c r="AQ133" s="173" t="str">
        <f t="shared" si="77"/>
        <v/>
      </c>
      <c r="AU133" s="173" t="s">
        <v>468</v>
      </c>
    </row>
    <row r="134" spans="5:47" x14ac:dyDescent="0.25">
      <c r="E134" s="173" t="str">
        <f t="shared" si="78"/>
        <v/>
      </c>
      <c r="G134" s="173" t="str">
        <f t="shared" si="79"/>
        <v/>
      </c>
      <c r="I134" s="173" t="str">
        <f t="shared" si="60"/>
        <v/>
      </c>
      <c r="K134" s="173" t="str">
        <f t="shared" si="61"/>
        <v/>
      </c>
      <c r="M134" s="173" t="str">
        <f t="shared" si="62"/>
        <v/>
      </c>
      <c r="O134" s="173" t="str">
        <f t="shared" si="63"/>
        <v/>
      </c>
      <c r="Q134" s="173" t="str">
        <f t="shared" si="64"/>
        <v/>
      </c>
      <c r="S134" s="173" t="str">
        <f t="shared" si="65"/>
        <v/>
      </c>
      <c r="U134" s="173" t="str">
        <f t="shared" si="66"/>
        <v/>
      </c>
      <c r="W134" s="173" t="str">
        <f t="shared" si="67"/>
        <v/>
      </c>
      <c r="Y134" s="173" t="str">
        <f t="shared" si="68"/>
        <v/>
      </c>
      <c r="AA134" s="173" t="str">
        <f t="shared" si="69"/>
        <v/>
      </c>
      <c r="AC134" s="173" t="str">
        <f t="shared" si="70"/>
        <v/>
      </c>
      <c r="AE134" s="173" t="str">
        <f t="shared" si="71"/>
        <v/>
      </c>
      <c r="AG134" s="173" t="str">
        <f t="shared" si="72"/>
        <v/>
      </c>
      <c r="AI134" s="173" t="str">
        <f t="shared" si="73"/>
        <v/>
      </c>
      <c r="AK134" s="173" t="str">
        <f t="shared" si="74"/>
        <v/>
      </c>
      <c r="AM134" s="173" t="str">
        <f t="shared" si="75"/>
        <v/>
      </c>
      <c r="AO134" s="173" t="str">
        <f t="shared" si="76"/>
        <v/>
      </c>
      <c r="AQ134" s="173" t="str">
        <f t="shared" si="77"/>
        <v/>
      </c>
      <c r="AU134" s="173" t="s">
        <v>468</v>
      </c>
    </row>
    <row r="135" spans="5:47" x14ac:dyDescent="0.25">
      <c r="E135" s="173" t="str">
        <f t="shared" ref="E135:G198" si="80">IF(OR($B135=0,D135=0),"",D135/$B135)</f>
        <v/>
      </c>
      <c r="G135" s="173" t="str">
        <f t="shared" si="80"/>
        <v/>
      </c>
      <c r="I135" s="173" t="str">
        <f t="shared" si="60"/>
        <v/>
      </c>
      <c r="K135" s="173" t="str">
        <f t="shared" si="61"/>
        <v/>
      </c>
      <c r="M135" s="173" t="str">
        <f t="shared" si="62"/>
        <v/>
      </c>
      <c r="O135" s="173" t="str">
        <f t="shared" si="63"/>
        <v/>
      </c>
      <c r="Q135" s="173" t="str">
        <f t="shared" si="64"/>
        <v/>
      </c>
      <c r="S135" s="173" t="str">
        <f t="shared" si="65"/>
        <v/>
      </c>
      <c r="U135" s="173" t="str">
        <f t="shared" si="66"/>
        <v/>
      </c>
      <c r="W135" s="173" t="str">
        <f t="shared" si="67"/>
        <v/>
      </c>
      <c r="Y135" s="173" t="str">
        <f t="shared" si="68"/>
        <v/>
      </c>
      <c r="AA135" s="173" t="str">
        <f t="shared" si="69"/>
        <v/>
      </c>
      <c r="AC135" s="173" t="str">
        <f t="shared" si="70"/>
        <v/>
      </c>
      <c r="AE135" s="173" t="str">
        <f t="shared" si="71"/>
        <v/>
      </c>
      <c r="AG135" s="173" t="str">
        <f t="shared" si="72"/>
        <v/>
      </c>
      <c r="AI135" s="173" t="str">
        <f t="shared" si="73"/>
        <v/>
      </c>
      <c r="AK135" s="173" t="str">
        <f t="shared" si="74"/>
        <v/>
      </c>
      <c r="AM135" s="173" t="str">
        <f t="shared" si="75"/>
        <v/>
      </c>
      <c r="AO135" s="173" t="str">
        <f t="shared" si="76"/>
        <v/>
      </c>
      <c r="AQ135" s="173" t="str">
        <f t="shared" si="77"/>
        <v/>
      </c>
      <c r="AU135" s="173" t="s">
        <v>468</v>
      </c>
    </row>
    <row r="136" spans="5:47" x14ac:dyDescent="0.25">
      <c r="E136" s="173" t="str">
        <f t="shared" si="80"/>
        <v/>
      </c>
      <c r="G136" s="173" t="str">
        <f t="shared" si="80"/>
        <v/>
      </c>
      <c r="I136" s="173" t="str">
        <f t="shared" si="60"/>
        <v/>
      </c>
      <c r="K136" s="173" t="str">
        <f t="shared" si="61"/>
        <v/>
      </c>
      <c r="M136" s="173" t="str">
        <f t="shared" si="62"/>
        <v/>
      </c>
      <c r="O136" s="173" t="str">
        <f t="shared" si="63"/>
        <v/>
      </c>
      <c r="Q136" s="173" t="str">
        <f t="shared" si="64"/>
        <v/>
      </c>
      <c r="S136" s="173" t="str">
        <f t="shared" si="65"/>
        <v/>
      </c>
      <c r="U136" s="173" t="str">
        <f t="shared" si="66"/>
        <v/>
      </c>
      <c r="W136" s="173" t="str">
        <f t="shared" si="67"/>
        <v/>
      </c>
      <c r="Y136" s="173" t="str">
        <f t="shared" si="68"/>
        <v/>
      </c>
      <c r="AA136" s="173" t="str">
        <f t="shared" si="69"/>
        <v/>
      </c>
      <c r="AC136" s="173" t="str">
        <f t="shared" si="70"/>
        <v/>
      </c>
      <c r="AE136" s="173" t="str">
        <f t="shared" si="71"/>
        <v/>
      </c>
      <c r="AG136" s="173" t="str">
        <f t="shared" si="72"/>
        <v/>
      </c>
      <c r="AI136" s="173" t="str">
        <f t="shared" si="73"/>
        <v/>
      </c>
      <c r="AK136" s="173" t="str">
        <f t="shared" si="74"/>
        <v/>
      </c>
      <c r="AM136" s="173" t="str">
        <f t="shared" si="75"/>
        <v/>
      </c>
      <c r="AO136" s="173" t="str">
        <f t="shared" si="76"/>
        <v/>
      </c>
      <c r="AQ136" s="173" t="str">
        <f t="shared" si="77"/>
        <v/>
      </c>
      <c r="AU136" s="173" t="s">
        <v>468</v>
      </c>
    </row>
    <row r="137" spans="5:47" x14ac:dyDescent="0.25">
      <c r="E137" s="173" t="str">
        <f t="shared" si="80"/>
        <v/>
      </c>
      <c r="G137" s="173" t="str">
        <f t="shared" si="80"/>
        <v/>
      </c>
      <c r="I137" s="173" t="str">
        <f t="shared" si="60"/>
        <v/>
      </c>
      <c r="K137" s="173" t="str">
        <f t="shared" si="61"/>
        <v/>
      </c>
      <c r="M137" s="173" t="str">
        <f t="shared" si="62"/>
        <v/>
      </c>
      <c r="O137" s="173" t="str">
        <f t="shared" si="63"/>
        <v/>
      </c>
      <c r="Q137" s="173" t="str">
        <f t="shared" si="64"/>
        <v/>
      </c>
      <c r="S137" s="173" t="str">
        <f t="shared" si="65"/>
        <v/>
      </c>
      <c r="U137" s="173" t="str">
        <f t="shared" si="66"/>
        <v/>
      </c>
      <c r="W137" s="173" t="str">
        <f t="shared" si="67"/>
        <v/>
      </c>
      <c r="Y137" s="173" t="str">
        <f t="shared" si="68"/>
        <v/>
      </c>
      <c r="AA137" s="173" t="str">
        <f t="shared" si="69"/>
        <v/>
      </c>
      <c r="AC137" s="173" t="str">
        <f t="shared" si="70"/>
        <v/>
      </c>
      <c r="AE137" s="173" t="str">
        <f t="shared" si="71"/>
        <v/>
      </c>
      <c r="AG137" s="173" t="str">
        <f t="shared" si="72"/>
        <v/>
      </c>
      <c r="AI137" s="173" t="str">
        <f t="shared" si="73"/>
        <v/>
      </c>
      <c r="AK137" s="173" t="str">
        <f t="shared" si="74"/>
        <v/>
      </c>
      <c r="AM137" s="173" t="str">
        <f t="shared" si="75"/>
        <v/>
      </c>
      <c r="AO137" s="173" t="str">
        <f t="shared" si="76"/>
        <v/>
      </c>
      <c r="AQ137" s="173" t="str">
        <f t="shared" si="77"/>
        <v/>
      </c>
      <c r="AU137" s="173" t="s">
        <v>468</v>
      </c>
    </row>
    <row r="138" spans="5:47" x14ac:dyDescent="0.25">
      <c r="E138" s="173" t="str">
        <f t="shared" si="80"/>
        <v/>
      </c>
      <c r="G138" s="173" t="str">
        <f t="shared" si="80"/>
        <v/>
      </c>
      <c r="I138" s="173" t="str">
        <f t="shared" si="60"/>
        <v/>
      </c>
      <c r="K138" s="173" t="str">
        <f t="shared" si="61"/>
        <v/>
      </c>
      <c r="M138" s="173" t="str">
        <f t="shared" si="62"/>
        <v/>
      </c>
      <c r="O138" s="173" t="str">
        <f t="shared" si="63"/>
        <v/>
      </c>
      <c r="Q138" s="173" t="str">
        <f t="shared" si="64"/>
        <v/>
      </c>
      <c r="S138" s="173" t="str">
        <f t="shared" si="65"/>
        <v/>
      </c>
      <c r="U138" s="173" t="str">
        <f t="shared" si="66"/>
        <v/>
      </c>
      <c r="W138" s="173" t="str">
        <f t="shared" si="67"/>
        <v/>
      </c>
      <c r="Y138" s="173" t="str">
        <f t="shared" si="68"/>
        <v/>
      </c>
      <c r="AA138" s="173" t="str">
        <f t="shared" si="69"/>
        <v/>
      </c>
      <c r="AC138" s="173" t="str">
        <f t="shared" si="70"/>
        <v/>
      </c>
      <c r="AE138" s="173" t="str">
        <f t="shared" si="71"/>
        <v/>
      </c>
      <c r="AG138" s="173" t="str">
        <f t="shared" si="72"/>
        <v/>
      </c>
      <c r="AI138" s="173" t="str">
        <f t="shared" si="73"/>
        <v/>
      </c>
      <c r="AK138" s="173" t="str">
        <f t="shared" si="74"/>
        <v/>
      </c>
      <c r="AM138" s="173" t="str">
        <f t="shared" si="75"/>
        <v/>
      </c>
      <c r="AO138" s="173" t="str">
        <f t="shared" si="76"/>
        <v/>
      </c>
      <c r="AQ138" s="173" t="str">
        <f t="shared" si="77"/>
        <v/>
      </c>
      <c r="AU138" s="173" t="s">
        <v>468</v>
      </c>
    </row>
    <row r="139" spans="5:47" x14ac:dyDescent="0.25">
      <c r="E139" s="173" t="str">
        <f t="shared" si="80"/>
        <v/>
      </c>
      <c r="G139" s="173" t="str">
        <f t="shared" si="80"/>
        <v/>
      </c>
      <c r="I139" s="173" t="str">
        <f t="shared" si="60"/>
        <v/>
      </c>
      <c r="K139" s="173" t="str">
        <f t="shared" si="61"/>
        <v/>
      </c>
      <c r="M139" s="173" t="str">
        <f t="shared" si="62"/>
        <v/>
      </c>
      <c r="O139" s="173" t="str">
        <f t="shared" si="63"/>
        <v/>
      </c>
      <c r="Q139" s="173" t="str">
        <f t="shared" si="64"/>
        <v/>
      </c>
      <c r="S139" s="173" t="str">
        <f t="shared" si="65"/>
        <v/>
      </c>
      <c r="U139" s="173" t="str">
        <f t="shared" si="66"/>
        <v/>
      </c>
      <c r="W139" s="173" t="str">
        <f t="shared" si="67"/>
        <v/>
      </c>
      <c r="Y139" s="173" t="str">
        <f t="shared" si="68"/>
        <v/>
      </c>
      <c r="AA139" s="173" t="str">
        <f t="shared" si="69"/>
        <v/>
      </c>
      <c r="AC139" s="173" t="str">
        <f t="shared" si="70"/>
        <v/>
      </c>
      <c r="AE139" s="173" t="str">
        <f t="shared" si="71"/>
        <v/>
      </c>
      <c r="AG139" s="173" t="str">
        <f t="shared" si="72"/>
        <v/>
      </c>
      <c r="AI139" s="173" t="str">
        <f t="shared" si="73"/>
        <v/>
      </c>
      <c r="AK139" s="173" t="str">
        <f t="shared" si="74"/>
        <v/>
      </c>
      <c r="AM139" s="173" t="str">
        <f t="shared" si="75"/>
        <v/>
      </c>
      <c r="AO139" s="173" t="str">
        <f t="shared" si="76"/>
        <v/>
      </c>
      <c r="AQ139" s="173" t="str">
        <f t="shared" si="77"/>
        <v/>
      </c>
      <c r="AU139" s="173" t="s">
        <v>468</v>
      </c>
    </row>
    <row r="140" spans="5:47" x14ac:dyDescent="0.25">
      <c r="E140" s="173" t="str">
        <f t="shared" si="80"/>
        <v/>
      </c>
      <c r="G140" s="173" t="str">
        <f t="shared" si="80"/>
        <v/>
      </c>
      <c r="I140" s="173" t="str">
        <f t="shared" si="60"/>
        <v/>
      </c>
      <c r="K140" s="173" t="str">
        <f t="shared" si="61"/>
        <v/>
      </c>
      <c r="M140" s="173" t="str">
        <f t="shared" si="62"/>
        <v/>
      </c>
      <c r="O140" s="173" t="str">
        <f t="shared" si="63"/>
        <v/>
      </c>
      <c r="Q140" s="173" t="str">
        <f t="shared" si="64"/>
        <v/>
      </c>
      <c r="S140" s="173" t="str">
        <f t="shared" si="65"/>
        <v/>
      </c>
      <c r="U140" s="173" t="str">
        <f t="shared" si="66"/>
        <v/>
      </c>
      <c r="W140" s="173" t="str">
        <f t="shared" si="67"/>
        <v/>
      </c>
      <c r="Y140" s="173" t="str">
        <f t="shared" si="68"/>
        <v/>
      </c>
      <c r="AA140" s="173" t="str">
        <f t="shared" si="69"/>
        <v/>
      </c>
      <c r="AC140" s="173" t="str">
        <f t="shared" si="70"/>
        <v/>
      </c>
      <c r="AE140" s="173" t="str">
        <f t="shared" si="71"/>
        <v/>
      </c>
      <c r="AG140" s="173" t="str">
        <f t="shared" si="72"/>
        <v/>
      </c>
      <c r="AI140" s="173" t="str">
        <f t="shared" si="73"/>
        <v/>
      </c>
      <c r="AK140" s="173" t="str">
        <f t="shared" si="74"/>
        <v/>
      </c>
      <c r="AM140" s="173" t="str">
        <f t="shared" si="75"/>
        <v/>
      </c>
      <c r="AO140" s="173" t="str">
        <f t="shared" si="76"/>
        <v/>
      </c>
      <c r="AQ140" s="173" t="str">
        <f t="shared" si="77"/>
        <v/>
      </c>
      <c r="AU140" s="173" t="s">
        <v>468</v>
      </c>
    </row>
    <row r="141" spans="5:47" x14ac:dyDescent="0.25">
      <c r="E141" s="173" t="str">
        <f t="shared" si="80"/>
        <v/>
      </c>
      <c r="G141" s="173" t="str">
        <f t="shared" si="80"/>
        <v/>
      </c>
      <c r="I141" s="173" t="str">
        <f t="shared" si="60"/>
        <v/>
      </c>
      <c r="K141" s="173" t="str">
        <f t="shared" si="61"/>
        <v/>
      </c>
      <c r="M141" s="173" t="str">
        <f t="shared" si="62"/>
        <v/>
      </c>
      <c r="O141" s="173" t="str">
        <f t="shared" si="63"/>
        <v/>
      </c>
      <c r="Q141" s="173" t="str">
        <f t="shared" si="64"/>
        <v/>
      </c>
      <c r="S141" s="173" t="str">
        <f t="shared" si="65"/>
        <v/>
      </c>
      <c r="U141" s="173" t="str">
        <f t="shared" si="66"/>
        <v/>
      </c>
      <c r="W141" s="173" t="str">
        <f t="shared" si="67"/>
        <v/>
      </c>
      <c r="Y141" s="173" t="str">
        <f t="shared" si="68"/>
        <v/>
      </c>
      <c r="AA141" s="173" t="str">
        <f t="shared" si="69"/>
        <v/>
      </c>
      <c r="AC141" s="173" t="str">
        <f t="shared" si="70"/>
        <v/>
      </c>
      <c r="AE141" s="173" t="str">
        <f t="shared" si="71"/>
        <v/>
      </c>
      <c r="AG141" s="173" t="str">
        <f t="shared" si="72"/>
        <v/>
      </c>
      <c r="AI141" s="173" t="str">
        <f t="shared" si="73"/>
        <v/>
      </c>
      <c r="AK141" s="173" t="str">
        <f t="shared" si="74"/>
        <v/>
      </c>
      <c r="AM141" s="173" t="str">
        <f t="shared" si="75"/>
        <v/>
      </c>
      <c r="AO141" s="173" t="str">
        <f t="shared" si="76"/>
        <v/>
      </c>
      <c r="AQ141" s="173" t="str">
        <f t="shared" si="77"/>
        <v/>
      </c>
      <c r="AU141" s="173" t="s">
        <v>468</v>
      </c>
    </row>
    <row r="142" spans="5:47" x14ac:dyDescent="0.25">
      <c r="E142" s="173" t="str">
        <f t="shared" si="80"/>
        <v/>
      </c>
      <c r="G142" s="173" t="str">
        <f t="shared" si="80"/>
        <v/>
      </c>
      <c r="I142" s="173" t="str">
        <f t="shared" si="60"/>
        <v/>
      </c>
      <c r="K142" s="173" t="str">
        <f t="shared" si="61"/>
        <v/>
      </c>
      <c r="M142" s="173" t="str">
        <f t="shared" si="62"/>
        <v/>
      </c>
      <c r="O142" s="173" t="str">
        <f t="shared" si="63"/>
        <v/>
      </c>
      <c r="Q142" s="173" t="str">
        <f t="shared" si="64"/>
        <v/>
      </c>
      <c r="S142" s="173" t="str">
        <f t="shared" si="65"/>
        <v/>
      </c>
      <c r="U142" s="173" t="str">
        <f t="shared" si="66"/>
        <v/>
      </c>
      <c r="W142" s="173" t="str">
        <f t="shared" si="67"/>
        <v/>
      </c>
      <c r="Y142" s="173" t="str">
        <f t="shared" si="68"/>
        <v/>
      </c>
      <c r="AA142" s="173" t="str">
        <f t="shared" si="69"/>
        <v/>
      </c>
      <c r="AC142" s="173" t="str">
        <f t="shared" si="70"/>
        <v/>
      </c>
      <c r="AE142" s="173" t="str">
        <f t="shared" si="71"/>
        <v/>
      </c>
      <c r="AG142" s="173" t="str">
        <f t="shared" si="72"/>
        <v/>
      </c>
      <c r="AI142" s="173" t="str">
        <f t="shared" si="73"/>
        <v/>
      </c>
      <c r="AK142" s="173" t="str">
        <f t="shared" si="74"/>
        <v/>
      </c>
      <c r="AM142" s="173" t="str">
        <f t="shared" si="75"/>
        <v/>
      </c>
      <c r="AO142" s="173" t="str">
        <f t="shared" si="76"/>
        <v/>
      </c>
      <c r="AQ142" s="173" t="str">
        <f t="shared" si="77"/>
        <v/>
      </c>
      <c r="AU142" s="173" t="s">
        <v>468</v>
      </c>
    </row>
    <row r="143" spans="5:47" x14ac:dyDescent="0.25">
      <c r="E143" s="173" t="str">
        <f t="shared" si="80"/>
        <v/>
      </c>
      <c r="G143" s="173" t="str">
        <f t="shared" si="80"/>
        <v/>
      </c>
      <c r="I143" s="173" t="str">
        <f t="shared" si="60"/>
        <v/>
      </c>
      <c r="K143" s="173" t="str">
        <f t="shared" si="61"/>
        <v/>
      </c>
      <c r="M143" s="173" t="str">
        <f t="shared" si="62"/>
        <v/>
      </c>
      <c r="O143" s="173" t="str">
        <f t="shared" si="63"/>
        <v/>
      </c>
      <c r="Q143" s="173" t="str">
        <f t="shared" si="64"/>
        <v/>
      </c>
      <c r="S143" s="173" t="str">
        <f t="shared" si="65"/>
        <v/>
      </c>
      <c r="U143" s="173" t="str">
        <f t="shared" si="66"/>
        <v/>
      </c>
      <c r="W143" s="173" t="str">
        <f t="shared" si="67"/>
        <v/>
      </c>
      <c r="Y143" s="173" t="str">
        <f t="shared" si="68"/>
        <v/>
      </c>
      <c r="AA143" s="173" t="str">
        <f t="shared" si="69"/>
        <v/>
      </c>
      <c r="AC143" s="173" t="str">
        <f t="shared" si="70"/>
        <v/>
      </c>
      <c r="AE143" s="173" t="str">
        <f t="shared" si="71"/>
        <v/>
      </c>
      <c r="AG143" s="173" t="str">
        <f t="shared" si="72"/>
        <v/>
      </c>
      <c r="AI143" s="173" t="str">
        <f t="shared" si="73"/>
        <v/>
      </c>
      <c r="AK143" s="173" t="str">
        <f t="shared" si="74"/>
        <v/>
      </c>
      <c r="AM143" s="173" t="str">
        <f t="shared" si="75"/>
        <v/>
      </c>
      <c r="AO143" s="173" t="str">
        <f t="shared" si="76"/>
        <v/>
      </c>
      <c r="AQ143" s="173" t="str">
        <f t="shared" si="77"/>
        <v/>
      </c>
      <c r="AU143" s="173" t="s">
        <v>468</v>
      </c>
    </row>
    <row r="144" spans="5:47" x14ac:dyDescent="0.25">
      <c r="E144" s="173" t="str">
        <f t="shared" si="80"/>
        <v/>
      </c>
      <c r="G144" s="173" t="str">
        <f t="shared" si="80"/>
        <v/>
      </c>
      <c r="I144" s="173" t="str">
        <f t="shared" si="60"/>
        <v/>
      </c>
      <c r="K144" s="173" t="str">
        <f t="shared" si="61"/>
        <v/>
      </c>
      <c r="M144" s="173" t="str">
        <f t="shared" si="62"/>
        <v/>
      </c>
      <c r="O144" s="173" t="str">
        <f t="shared" si="63"/>
        <v/>
      </c>
      <c r="Q144" s="173" t="str">
        <f t="shared" si="64"/>
        <v/>
      </c>
      <c r="S144" s="173" t="str">
        <f t="shared" si="65"/>
        <v/>
      </c>
      <c r="U144" s="173" t="str">
        <f t="shared" si="66"/>
        <v/>
      </c>
      <c r="W144" s="173" t="str">
        <f t="shared" si="67"/>
        <v/>
      </c>
      <c r="Y144" s="173" t="str">
        <f t="shared" si="68"/>
        <v/>
      </c>
      <c r="AA144" s="173" t="str">
        <f t="shared" si="69"/>
        <v/>
      </c>
      <c r="AC144" s="173" t="str">
        <f t="shared" si="70"/>
        <v/>
      </c>
      <c r="AE144" s="173" t="str">
        <f t="shared" si="71"/>
        <v/>
      </c>
      <c r="AG144" s="173" t="str">
        <f t="shared" si="72"/>
        <v/>
      </c>
      <c r="AI144" s="173" t="str">
        <f t="shared" si="73"/>
        <v/>
      </c>
      <c r="AK144" s="173" t="str">
        <f t="shared" si="74"/>
        <v/>
      </c>
      <c r="AM144" s="173" t="str">
        <f t="shared" si="75"/>
        <v/>
      </c>
      <c r="AO144" s="173" t="str">
        <f t="shared" si="76"/>
        <v/>
      </c>
      <c r="AQ144" s="173" t="str">
        <f t="shared" si="77"/>
        <v/>
      </c>
      <c r="AU144" s="173" t="s">
        <v>468</v>
      </c>
    </row>
    <row r="145" spans="5:47" x14ac:dyDescent="0.25">
      <c r="E145" s="173" t="str">
        <f t="shared" si="80"/>
        <v/>
      </c>
      <c r="G145" s="173" t="str">
        <f t="shared" si="80"/>
        <v/>
      </c>
      <c r="I145" s="173" t="str">
        <f t="shared" si="60"/>
        <v/>
      </c>
      <c r="K145" s="173" t="str">
        <f t="shared" si="61"/>
        <v/>
      </c>
      <c r="M145" s="173" t="str">
        <f t="shared" si="62"/>
        <v/>
      </c>
      <c r="O145" s="173" t="str">
        <f t="shared" si="63"/>
        <v/>
      </c>
      <c r="Q145" s="173" t="str">
        <f t="shared" si="64"/>
        <v/>
      </c>
      <c r="S145" s="173" t="str">
        <f t="shared" si="65"/>
        <v/>
      </c>
      <c r="U145" s="173" t="str">
        <f t="shared" si="66"/>
        <v/>
      </c>
      <c r="W145" s="173" t="str">
        <f t="shared" si="67"/>
        <v/>
      </c>
      <c r="Y145" s="173" t="str">
        <f t="shared" si="68"/>
        <v/>
      </c>
      <c r="AA145" s="173" t="str">
        <f t="shared" si="69"/>
        <v/>
      </c>
      <c r="AC145" s="173" t="str">
        <f t="shared" si="70"/>
        <v/>
      </c>
      <c r="AE145" s="173" t="str">
        <f t="shared" si="71"/>
        <v/>
      </c>
      <c r="AG145" s="173" t="str">
        <f t="shared" si="72"/>
        <v/>
      </c>
      <c r="AI145" s="173" t="str">
        <f t="shared" si="73"/>
        <v/>
      </c>
      <c r="AK145" s="173" t="str">
        <f t="shared" si="74"/>
        <v/>
      </c>
      <c r="AM145" s="173" t="str">
        <f t="shared" si="75"/>
        <v/>
      </c>
      <c r="AO145" s="173" t="str">
        <f t="shared" si="76"/>
        <v/>
      </c>
      <c r="AQ145" s="173" t="str">
        <f t="shared" si="77"/>
        <v/>
      </c>
      <c r="AU145" s="173" t="s">
        <v>468</v>
      </c>
    </row>
    <row r="146" spans="5:47" x14ac:dyDescent="0.25">
      <c r="E146" s="173" t="str">
        <f t="shared" si="80"/>
        <v/>
      </c>
      <c r="G146" s="173" t="str">
        <f t="shared" si="80"/>
        <v/>
      </c>
      <c r="I146" s="173" t="str">
        <f t="shared" si="60"/>
        <v/>
      </c>
      <c r="K146" s="173" t="str">
        <f t="shared" si="61"/>
        <v/>
      </c>
      <c r="M146" s="173" t="str">
        <f t="shared" si="62"/>
        <v/>
      </c>
      <c r="O146" s="173" t="str">
        <f t="shared" si="63"/>
        <v/>
      </c>
      <c r="Q146" s="173" t="str">
        <f t="shared" si="64"/>
        <v/>
      </c>
      <c r="S146" s="173" t="str">
        <f t="shared" si="65"/>
        <v/>
      </c>
      <c r="U146" s="173" t="str">
        <f t="shared" si="66"/>
        <v/>
      </c>
      <c r="W146" s="173" t="str">
        <f t="shared" si="67"/>
        <v/>
      </c>
      <c r="Y146" s="173" t="str">
        <f t="shared" si="68"/>
        <v/>
      </c>
      <c r="AA146" s="173" t="str">
        <f t="shared" si="69"/>
        <v/>
      </c>
      <c r="AC146" s="173" t="str">
        <f t="shared" si="70"/>
        <v/>
      </c>
      <c r="AE146" s="173" t="str">
        <f t="shared" si="71"/>
        <v/>
      </c>
      <c r="AG146" s="173" t="str">
        <f t="shared" si="72"/>
        <v/>
      </c>
      <c r="AI146" s="173" t="str">
        <f t="shared" si="73"/>
        <v/>
      </c>
      <c r="AK146" s="173" t="str">
        <f t="shared" si="74"/>
        <v/>
      </c>
      <c r="AM146" s="173" t="str">
        <f t="shared" si="75"/>
        <v/>
      </c>
      <c r="AO146" s="173" t="str">
        <f t="shared" si="76"/>
        <v/>
      </c>
      <c r="AQ146" s="173" t="str">
        <f t="shared" si="77"/>
        <v/>
      </c>
      <c r="AU146" s="173" t="s">
        <v>468</v>
      </c>
    </row>
    <row r="147" spans="5:47" x14ac:dyDescent="0.25">
      <c r="E147" s="173" t="str">
        <f t="shared" si="80"/>
        <v/>
      </c>
      <c r="G147" s="173" t="str">
        <f t="shared" si="80"/>
        <v/>
      </c>
      <c r="I147" s="173" t="str">
        <f t="shared" si="60"/>
        <v/>
      </c>
      <c r="K147" s="173" t="str">
        <f t="shared" si="61"/>
        <v/>
      </c>
      <c r="M147" s="173" t="str">
        <f t="shared" si="62"/>
        <v/>
      </c>
      <c r="O147" s="173" t="str">
        <f t="shared" si="63"/>
        <v/>
      </c>
      <c r="Q147" s="173" t="str">
        <f t="shared" si="64"/>
        <v/>
      </c>
      <c r="S147" s="173" t="str">
        <f t="shared" si="65"/>
        <v/>
      </c>
      <c r="U147" s="173" t="str">
        <f t="shared" si="66"/>
        <v/>
      </c>
      <c r="W147" s="173" t="str">
        <f t="shared" si="67"/>
        <v/>
      </c>
      <c r="Y147" s="173" t="str">
        <f t="shared" si="68"/>
        <v/>
      </c>
      <c r="AA147" s="173" t="str">
        <f t="shared" si="69"/>
        <v/>
      </c>
      <c r="AC147" s="173" t="str">
        <f t="shared" si="70"/>
        <v/>
      </c>
      <c r="AE147" s="173" t="str">
        <f t="shared" si="71"/>
        <v/>
      </c>
      <c r="AG147" s="173" t="str">
        <f t="shared" si="72"/>
        <v/>
      </c>
      <c r="AI147" s="173" t="str">
        <f t="shared" si="73"/>
        <v/>
      </c>
      <c r="AK147" s="173" t="str">
        <f t="shared" si="74"/>
        <v/>
      </c>
      <c r="AM147" s="173" t="str">
        <f t="shared" si="75"/>
        <v/>
      </c>
      <c r="AO147" s="173" t="str">
        <f t="shared" si="76"/>
        <v/>
      </c>
      <c r="AQ147" s="173" t="str">
        <f t="shared" si="77"/>
        <v/>
      </c>
      <c r="AU147" s="173" t="s">
        <v>468</v>
      </c>
    </row>
    <row r="148" spans="5:47" x14ac:dyDescent="0.25">
      <c r="E148" s="173" t="str">
        <f t="shared" si="80"/>
        <v/>
      </c>
      <c r="G148" s="173" t="str">
        <f t="shared" si="80"/>
        <v/>
      </c>
      <c r="I148" s="173" t="str">
        <f t="shared" si="60"/>
        <v/>
      </c>
      <c r="K148" s="173" t="str">
        <f t="shared" si="61"/>
        <v/>
      </c>
      <c r="M148" s="173" t="str">
        <f t="shared" si="62"/>
        <v/>
      </c>
      <c r="O148" s="173" t="str">
        <f t="shared" si="63"/>
        <v/>
      </c>
      <c r="Q148" s="173" t="str">
        <f t="shared" si="64"/>
        <v/>
      </c>
      <c r="S148" s="173" t="str">
        <f t="shared" si="65"/>
        <v/>
      </c>
      <c r="U148" s="173" t="str">
        <f t="shared" si="66"/>
        <v/>
      </c>
      <c r="W148" s="173" t="str">
        <f t="shared" si="67"/>
        <v/>
      </c>
      <c r="Y148" s="173" t="str">
        <f t="shared" si="68"/>
        <v/>
      </c>
      <c r="AA148" s="173" t="str">
        <f t="shared" si="69"/>
        <v/>
      </c>
      <c r="AC148" s="173" t="str">
        <f t="shared" si="70"/>
        <v/>
      </c>
      <c r="AE148" s="173" t="str">
        <f t="shared" si="71"/>
        <v/>
      </c>
      <c r="AG148" s="173" t="str">
        <f t="shared" si="72"/>
        <v/>
      </c>
      <c r="AI148" s="173" t="str">
        <f t="shared" si="73"/>
        <v/>
      </c>
      <c r="AK148" s="173" t="str">
        <f t="shared" si="74"/>
        <v/>
      </c>
      <c r="AM148" s="173" t="str">
        <f t="shared" si="75"/>
        <v/>
      </c>
      <c r="AO148" s="173" t="str">
        <f t="shared" si="76"/>
        <v/>
      </c>
      <c r="AQ148" s="173" t="str">
        <f t="shared" si="77"/>
        <v/>
      </c>
      <c r="AU148" s="173" t="s">
        <v>468</v>
      </c>
    </row>
    <row r="149" spans="5:47" x14ac:dyDescent="0.25">
      <c r="E149" s="173" t="str">
        <f t="shared" si="80"/>
        <v/>
      </c>
      <c r="G149" s="173" t="str">
        <f t="shared" si="80"/>
        <v/>
      </c>
      <c r="I149" s="173" t="str">
        <f t="shared" si="60"/>
        <v/>
      </c>
      <c r="K149" s="173" t="str">
        <f t="shared" si="61"/>
        <v/>
      </c>
      <c r="M149" s="173" t="str">
        <f t="shared" si="62"/>
        <v/>
      </c>
      <c r="O149" s="173" t="str">
        <f t="shared" si="63"/>
        <v/>
      </c>
      <c r="Q149" s="173" t="str">
        <f t="shared" si="64"/>
        <v/>
      </c>
      <c r="S149" s="173" t="str">
        <f t="shared" si="65"/>
        <v/>
      </c>
      <c r="U149" s="173" t="str">
        <f t="shared" si="66"/>
        <v/>
      </c>
      <c r="W149" s="173" t="str">
        <f t="shared" si="67"/>
        <v/>
      </c>
      <c r="Y149" s="173" t="str">
        <f t="shared" si="68"/>
        <v/>
      </c>
      <c r="AA149" s="173" t="str">
        <f t="shared" si="69"/>
        <v/>
      </c>
      <c r="AC149" s="173" t="str">
        <f t="shared" si="70"/>
        <v/>
      </c>
      <c r="AE149" s="173" t="str">
        <f t="shared" si="71"/>
        <v/>
      </c>
      <c r="AG149" s="173" t="str">
        <f t="shared" si="72"/>
        <v/>
      </c>
      <c r="AI149" s="173" t="str">
        <f t="shared" si="73"/>
        <v/>
      </c>
      <c r="AK149" s="173" t="str">
        <f t="shared" si="74"/>
        <v/>
      </c>
      <c r="AM149" s="173" t="str">
        <f t="shared" si="75"/>
        <v/>
      </c>
      <c r="AO149" s="173" t="str">
        <f t="shared" si="76"/>
        <v/>
      </c>
      <c r="AQ149" s="173" t="str">
        <f t="shared" si="77"/>
        <v/>
      </c>
      <c r="AU149" s="173" t="s">
        <v>468</v>
      </c>
    </row>
    <row r="150" spans="5:47" x14ac:dyDescent="0.25">
      <c r="E150" s="173" t="str">
        <f t="shared" si="80"/>
        <v/>
      </c>
      <c r="G150" s="173" t="str">
        <f t="shared" si="80"/>
        <v/>
      </c>
      <c r="I150" s="173" t="str">
        <f t="shared" si="60"/>
        <v/>
      </c>
      <c r="K150" s="173" t="str">
        <f t="shared" si="61"/>
        <v/>
      </c>
      <c r="M150" s="173" t="str">
        <f t="shared" si="62"/>
        <v/>
      </c>
      <c r="O150" s="173" t="str">
        <f t="shared" si="63"/>
        <v/>
      </c>
      <c r="Q150" s="173" t="str">
        <f t="shared" si="64"/>
        <v/>
      </c>
      <c r="S150" s="173" t="str">
        <f t="shared" si="65"/>
        <v/>
      </c>
      <c r="U150" s="173" t="str">
        <f t="shared" si="66"/>
        <v/>
      </c>
      <c r="W150" s="173" t="str">
        <f t="shared" si="67"/>
        <v/>
      </c>
      <c r="Y150" s="173" t="str">
        <f t="shared" si="68"/>
        <v/>
      </c>
      <c r="AA150" s="173" t="str">
        <f t="shared" si="69"/>
        <v/>
      </c>
      <c r="AC150" s="173" t="str">
        <f t="shared" si="70"/>
        <v/>
      </c>
      <c r="AE150" s="173" t="str">
        <f t="shared" si="71"/>
        <v/>
      </c>
      <c r="AG150" s="173" t="str">
        <f t="shared" si="72"/>
        <v/>
      </c>
      <c r="AI150" s="173" t="str">
        <f t="shared" si="73"/>
        <v/>
      </c>
      <c r="AK150" s="173" t="str">
        <f t="shared" si="74"/>
        <v/>
      </c>
      <c r="AM150" s="173" t="str">
        <f t="shared" si="75"/>
        <v/>
      </c>
      <c r="AO150" s="173" t="str">
        <f t="shared" si="76"/>
        <v/>
      </c>
      <c r="AQ150" s="173" t="str">
        <f t="shared" si="77"/>
        <v/>
      </c>
      <c r="AU150" s="173" t="s">
        <v>468</v>
      </c>
    </row>
    <row r="151" spans="5:47" x14ac:dyDescent="0.25">
      <c r="E151" s="173" t="str">
        <f t="shared" si="80"/>
        <v/>
      </c>
      <c r="G151" s="173" t="str">
        <f t="shared" si="80"/>
        <v/>
      </c>
      <c r="I151" s="173" t="str">
        <f t="shared" si="60"/>
        <v/>
      </c>
      <c r="K151" s="173" t="str">
        <f t="shared" si="61"/>
        <v/>
      </c>
      <c r="M151" s="173" t="str">
        <f t="shared" si="62"/>
        <v/>
      </c>
      <c r="O151" s="173" t="str">
        <f t="shared" si="63"/>
        <v/>
      </c>
      <c r="Q151" s="173" t="str">
        <f t="shared" si="64"/>
        <v/>
      </c>
      <c r="S151" s="173" t="str">
        <f t="shared" si="65"/>
        <v/>
      </c>
      <c r="U151" s="173" t="str">
        <f t="shared" si="66"/>
        <v/>
      </c>
      <c r="W151" s="173" t="str">
        <f t="shared" si="67"/>
        <v/>
      </c>
      <c r="Y151" s="173" t="str">
        <f t="shared" si="68"/>
        <v/>
      </c>
      <c r="AA151" s="173" t="str">
        <f t="shared" si="69"/>
        <v/>
      </c>
      <c r="AC151" s="173" t="str">
        <f t="shared" si="70"/>
        <v/>
      </c>
      <c r="AE151" s="173" t="str">
        <f t="shared" si="71"/>
        <v/>
      </c>
      <c r="AG151" s="173" t="str">
        <f t="shared" si="72"/>
        <v/>
      </c>
      <c r="AI151" s="173" t="str">
        <f t="shared" si="73"/>
        <v/>
      </c>
      <c r="AK151" s="173" t="str">
        <f t="shared" si="74"/>
        <v/>
      </c>
      <c r="AM151" s="173" t="str">
        <f t="shared" si="75"/>
        <v/>
      </c>
      <c r="AO151" s="173" t="str">
        <f t="shared" si="76"/>
        <v/>
      </c>
      <c r="AQ151" s="173" t="str">
        <f t="shared" si="77"/>
        <v/>
      </c>
      <c r="AU151" s="173" t="s">
        <v>468</v>
      </c>
    </row>
    <row r="152" spans="5:47" x14ac:dyDescent="0.25">
      <c r="E152" s="173" t="str">
        <f t="shared" si="80"/>
        <v/>
      </c>
      <c r="G152" s="173" t="str">
        <f t="shared" si="80"/>
        <v/>
      </c>
      <c r="I152" s="173" t="str">
        <f t="shared" si="60"/>
        <v/>
      </c>
      <c r="K152" s="173" t="str">
        <f t="shared" si="61"/>
        <v/>
      </c>
      <c r="M152" s="173" t="str">
        <f t="shared" si="62"/>
        <v/>
      </c>
      <c r="O152" s="173" t="str">
        <f t="shared" si="63"/>
        <v/>
      </c>
      <c r="Q152" s="173" t="str">
        <f t="shared" si="64"/>
        <v/>
      </c>
      <c r="S152" s="173" t="str">
        <f t="shared" si="65"/>
        <v/>
      </c>
      <c r="U152" s="173" t="str">
        <f t="shared" si="66"/>
        <v/>
      </c>
      <c r="W152" s="173" t="str">
        <f t="shared" si="67"/>
        <v/>
      </c>
      <c r="Y152" s="173" t="str">
        <f t="shared" si="68"/>
        <v/>
      </c>
      <c r="AA152" s="173" t="str">
        <f t="shared" si="69"/>
        <v/>
      </c>
      <c r="AC152" s="173" t="str">
        <f t="shared" si="70"/>
        <v/>
      </c>
      <c r="AE152" s="173" t="str">
        <f t="shared" si="71"/>
        <v/>
      </c>
      <c r="AG152" s="173" t="str">
        <f t="shared" si="72"/>
        <v/>
      </c>
      <c r="AI152" s="173" t="str">
        <f t="shared" si="73"/>
        <v/>
      </c>
      <c r="AK152" s="173" t="str">
        <f t="shared" si="74"/>
        <v/>
      </c>
      <c r="AM152" s="173" t="str">
        <f t="shared" si="75"/>
        <v/>
      </c>
      <c r="AO152" s="173" t="str">
        <f t="shared" si="76"/>
        <v/>
      </c>
      <c r="AQ152" s="173" t="str">
        <f t="shared" si="77"/>
        <v/>
      </c>
      <c r="AU152" s="173" t="s">
        <v>468</v>
      </c>
    </row>
    <row r="153" spans="5:47" x14ac:dyDescent="0.25">
      <c r="E153" s="173" t="str">
        <f t="shared" si="80"/>
        <v/>
      </c>
      <c r="G153" s="173" t="str">
        <f t="shared" si="80"/>
        <v/>
      </c>
      <c r="I153" s="173" t="str">
        <f t="shared" si="60"/>
        <v/>
      </c>
      <c r="K153" s="173" t="str">
        <f t="shared" si="61"/>
        <v/>
      </c>
      <c r="M153" s="173" t="str">
        <f t="shared" si="62"/>
        <v/>
      </c>
      <c r="O153" s="173" t="str">
        <f t="shared" si="63"/>
        <v/>
      </c>
      <c r="Q153" s="173" t="str">
        <f t="shared" si="64"/>
        <v/>
      </c>
      <c r="S153" s="173" t="str">
        <f t="shared" si="65"/>
        <v/>
      </c>
      <c r="U153" s="173" t="str">
        <f t="shared" si="66"/>
        <v/>
      </c>
      <c r="W153" s="173" t="str">
        <f t="shared" si="67"/>
        <v/>
      </c>
      <c r="Y153" s="173" t="str">
        <f t="shared" si="68"/>
        <v/>
      </c>
      <c r="AA153" s="173" t="str">
        <f t="shared" si="69"/>
        <v/>
      </c>
      <c r="AC153" s="173" t="str">
        <f t="shared" si="70"/>
        <v/>
      </c>
      <c r="AE153" s="173" t="str">
        <f t="shared" si="71"/>
        <v/>
      </c>
      <c r="AG153" s="173" t="str">
        <f t="shared" si="72"/>
        <v/>
      </c>
      <c r="AI153" s="173" t="str">
        <f t="shared" si="73"/>
        <v/>
      </c>
      <c r="AK153" s="173" t="str">
        <f t="shared" si="74"/>
        <v/>
      </c>
      <c r="AM153" s="173" t="str">
        <f t="shared" si="75"/>
        <v/>
      </c>
      <c r="AO153" s="173" t="str">
        <f t="shared" si="76"/>
        <v/>
      </c>
      <c r="AQ153" s="173" t="str">
        <f t="shared" si="77"/>
        <v/>
      </c>
      <c r="AU153" s="173" t="s">
        <v>468</v>
      </c>
    </row>
    <row r="154" spans="5:47" x14ac:dyDescent="0.25">
      <c r="E154" s="173" t="str">
        <f t="shared" si="80"/>
        <v/>
      </c>
      <c r="G154" s="173" t="str">
        <f t="shared" si="80"/>
        <v/>
      </c>
      <c r="I154" s="173" t="str">
        <f t="shared" si="60"/>
        <v/>
      </c>
      <c r="K154" s="173" t="str">
        <f t="shared" si="61"/>
        <v/>
      </c>
      <c r="M154" s="173" t="str">
        <f t="shared" si="62"/>
        <v/>
      </c>
      <c r="O154" s="173" t="str">
        <f t="shared" si="63"/>
        <v/>
      </c>
      <c r="Q154" s="173" t="str">
        <f t="shared" si="64"/>
        <v/>
      </c>
      <c r="S154" s="173" t="str">
        <f t="shared" si="65"/>
        <v/>
      </c>
      <c r="U154" s="173" t="str">
        <f t="shared" si="66"/>
        <v/>
      </c>
      <c r="W154" s="173" t="str">
        <f t="shared" si="67"/>
        <v/>
      </c>
      <c r="Y154" s="173" t="str">
        <f t="shared" si="68"/>
        <v/>
      </c>
      <c r="AA154" s="173" t="str">
        <f t="shared" si="69"/>
        <v/>
      </c>
      <c r="AC154" s="173" t="str">
        <f t="shared" si="70"/>
        <v/>
      </c>
      <c r="AE154" s="173" t="str">
        <f t="shared" si="71"/>
        <v/>
      </c>
      <c r="AG154" s="173" t="str">
        <f t="shared" si="72"/>
        <v/>
      </c>
      <c r="AI154" s="173" t="str">
        <f t="shared" si="73"/>
        <v/>
      </c>
      <c r="AK154" s="173" t="str">
        <f t="shared" si="74"/>
        <v/>
      </c>
      <c r="AM154" s="173" t="str">
        <f t="shared" si="75"/>
        <v/>
      </c>
      <c r="AO154" s="173" t="str">
        <f t="shared" si="76"/>
        <v/>
      </c>
      <c r="AQ154" s="173" t="str">
        <f t="shared" si="77"/>
        <v/>
      </c>
      <c r="AU154" s="173" t="s">
        <v>468</v>
      </c>
    </row>
    <row r="155" spans="5:47" x14ac:dyDescent="0.25">
      <c r="E155" s="173" t="str">
        <f t="shared" si="80"/>
        <v/>
      </c>
      <c r="G155" s="173" t="str">
        <f t="shared" si="80"/>
        <v/>
      </c>
      <c r="I155" s="173" t="str">
        <f t="shared" si="60"/>
        <v/>
      </c>
      <c r="K155" s="173" t="str">
        <f t="shared" si="61"/>
        <v/>
      </c>
      <c r="M155" s="173" t="str">
        <f t="shared" si="62"/>
        <v/>
      </c>
      <c r="O155" s="173" t="str">
        <f t="shared" si="63"/>
        <v/>
      </c>
      <c r="Q155" s="173" t="str">
        <f t="shared" si="64"/>
        <v/>
      </c>
      <c r="S155" s="173" t="str">
        <f t="shared" si="65"/>
        <v/>
      </c>
      <c r="U155" s="173" t="str">
        <f t="shared" si="66"/>
        <v/>
      </c>
      <c r="W155" s="173" t="str">
        <f t="shared" si="67"/>
        <v/>
      </c>
      <c r="Y155" s="173" t="str">
        <f t="shared" si="68"/>
        <v/>
      </c>
      <c r="AA155" s="173" t="str">
        <f t="shared" si="69"/>
        <v/>
      </c>
      <c r="AC155" s="173" t="str">
        <f t="shared" si="70"/>
        <v/>
      </c>
      <c r="AE155" s="173" t="str">
        <f t="shared" si="71"/>
        <v/>
      </c>
      <c r="AG155" s="173" t="str">
        <f t="shared" si="72"/>
        <v/>
      </c>
      <c r="AI155" s="173" t="str">
        <f t="shared" si="73"/>
        <v/>
      </c>
      <c r="AK155" s="173" t="str">
        <f t="shared" si="74"/>
        <v/>
      </c>
      <c r="AM155" s="173" t="str">
        <f t="shared" si="75"/>
        <v/>
      </c>
      <c r="AO155" s="173" t="str">
        <f t="shared" si="76"/>
        <v/>
      </c>
      <c r="AQ155" s="173" t="str">
        <f t="shared" si="77"/>
        <v/>
      </c>
      <c r="AU155" s="173" t="s">
        <v>468</v>
      </c>
    </row>
    <row r="156" spans="5:47" x14ac:dyDescent="0.25">
      <c r="E156" s="173" t="str">
        <f t="shared" si="80"/>
        <v/>
      </c>
      <c r="G156" s="173" t="str">
        <f t="shared" si="80"/>
        <v/>
      </c>
      <c r="I156" s="173" t="str">
        <f t="shared" si="60"/>
        <v/>
      </c>
      <c r="K156" s="173" t="str">
        <f t="shared" si="61"/>
        <v/>
      </c>
      <c r="M156" s="173" t="str">
        <f t="shared" si="62"/>
        <v/>
      </c>
      <c r="O156" s="173" t="str">
        <f t="shared" si="63"/>
        <v/>
      </c>
      <c r="Q156" s="173" t="str">
        <f t="shared" si="64"/>
        <v/>
      </c>
      <c r="S156" s="173" t="str">
        <f t="shared" si="65"/>
        <v/>
      </c>
      <c r="U156" s="173" t="str">
        <f t="shared" si="66"/>
        <v/>
      </c>
      <c r="W156" s="173" t="str">
        <f t="shared" si="67"/>
        <v/>
      </c>
      <c r="Y156" s="173" t="str">
        <f t="shared" si="68"/>
        <v/>
      </c>
      <c r="AA156" s="173" t="str">
        <f t="shared" si="69"/>
        <v/>
      </c>
      <c r="AC156" s="173" t="str">
        <f t="shared" si="70"/>
        <v/>
      </c>
      <c r="AE156" s="173" t="str">
        <f t="shared" si="71"/>
        <v/>
      </c>
      <c r="AG156" s="173" t="str">
        <f t="shared" si="72"/>
        <v/>
      </c>
      <c r="AI156" s="173" t="str">
        <f t="shared" si="73"/>
        <v/>
      </c>
      <c r="AK156" s="173" t="str">
        <f t="shared" si="74"/>
        <v/>
      </c>
      <c r="AM156" s="173" t="str">
        <f t="shared" si="75"/>
        <v/>
      </c>
      <c r="AO156" s="173" t="str">
        <f t="shared" si="76"/>
        <v/>
      </c>
      <c r="AQ156" s="173" t="str">
        <f t="shared" si="77"/>
        <v/>
      </c>
      <c r="AU156" s="173" t="s">
        <v>468</v>
      </c>
    </row>
    <row r="157" spans="5:47" x14ac:dyDescent="0.25">
      <c r="E157" s="173" t="str">
        <f t="shared" si="80"/>
        <v/>
      </c>
      <c r="G157" s="173" t="str">
        <f t="shared" si="80"/>
        <v/>
      </c>
      <c r="I157" s="173" t="str">
        <f t="shared" si="60"/>
        <v/>
      </c>
      <c r="K157" s="173" t="str">
        <f t="shared" si="61"/>
        <v/>
      </c>
      <c r="M157" s="173" t="str">
        <f t="shared" si="62"/>
        <v/>
      </c>
      <c r="O157" s="173" t="str">
        <f t="shared" si="63"/>
        <v/>
      </c>
      <c r="Q157" s="173" t="str">
        <f t="shared" si="64"/>
        <v/>
      </c>
      <c r="S157" s="173" t="str">
        <f t="shared" si="65"/>
        <v/>
      </c>
      <c r="U157" s="173" t="str">
        <f t="shared" si="66"/>
        <v/>
      </c>
      <c r="W157" s="173" t="str">
        <f t="shared" si="67"/>
        <v/>
      </c>
      <c r="Y157" s="173" t="str">
        <f t="shared" si="68"/>
        <v/>
      </c>
      <c r="AA157" s="173" t="str">
        <f t="shared" si="69"/>
        <v/>
      </c>
      <c r="AC157" s="173" t="str">
        <f t="shared" si="70"/>
        <v/>
      </c>
      <c r="AE157" s="173" t="str">
        <f t="shared" si="71"/>
        <v/>
      </c>
      <c r="AG157" s="173" t="str">
        <f t="shared" si="72"/>
        <v/>
      </c>
      <c r="AI157" s="173" t="str">
        <f t="shared" si="73"/>
        <v/>
      </c>
      <c r="AK157" s="173" t="str">
        <f t="shared" si="74"/>
        <v/>
      </c>
      <c r="AM157" s="173" t="str">
        <f t="shared" si="75"/>
        <v/>
      </c>
      <c r="AO157" s="173" t="str">
        <f t="shared" si="76"/>
        <v/>
      </c>
      <c r="AQ157" s="173" t="str">
        <f t="shared" si="77"/>
        <v/>
      </c>
      <c r="AU157" s="173" t="s">
        <v>468</v>
      </c>
    </row>
    <row r="158" spans="5:47" x14ac:dyDescent="0.25">
      <c r="E158" s="173" t="str">
        <f t="shared" si="80"/>
        <v/>
      </c>
      <c r="G158" s="173" t="str">
        <f t="shared" si="80"/>
        <v/>
      </c>
      <c r="I158" s="173" t="str">
        <f t="shared" ref="I158:I221" si="81">IF(OR($B158=0,H158=0),"",H158/$B158)</f>
        <v/>
      </c>
      <c r="K158" s="173" t="str">
        <f t="shared" ref="K158:K221" si="82">IF(OR($B158=0,J158=0),"",J158/$B158)</f>
        <v/>
      </c>
      <c r="M158" s="173" t="str">
        <f t="shared" ref="M158:M221" si="83">IF(OR($B158=0,L158=0),"",L158/$B158)</f>
        <v/>
      </c>
      <c r="O158" s="173" t="str">
        <f t="shared" ref="O158:O221" si="84">IF(OR($B158=0,N158=0),"",N158/$B158)</f>
        <v/>
      </c>
      <c r="Q158" s="173" t="str">
        <f t="shared" ref="Q158:Q221" si="85">IF(OR($B158=0,P158=0),"",P158/$B158)</f>
        <v/>
      </c>
      <c r="S158" s="173" t="str">
        <f t="shared" ref="S158:S221" si="86">IF(OR($B158=0,R158=0),"",R158/$B158)</f>
        <v/>
      </c>
      <c r="U158" s="173" t="str">
        <f t="shared" ref="U158:U221" si="87">IF(OR($B158=0,T158=0),"",T158/$B158)</f>
        <v/>
      </c>
      <c r="W158" s="173" t="str">
        <f t="shared" ref="W158:W221" si="88">IF(OR($B158=0,V158=0),"",V158/$B158)</f>
        <v/>
      </c>
      <c r="Y158" s="173" t="str">
        <f t="shared" ref="Y158:Y221" si="89">IF(OR($B158=0,X158=0),"",X158/$B158)</f>
        <v/>
      </c>
      <c r="AA158" s="173" t="str">
        <f t="shared" ref="AA158:AA221" si="90">IF(OR($B158=0,Z158=0),"",Z158/$B158)</f>
        <v/>
      </c>
      <c r="AC158" s="173" t="str">
        <f t="shared" ref="AC158:AC221" si="91">IF(OR($B158=0,AB158=0),"",AB158/$B158)</f>
        <v/>
      </c>
      <c r="AE158" s="173" t="str">
        <f t="shared" ref="AE158:AE221" si="92">IF(OR($B158=0,AD158=0),"",AD158/$B158)</f>
        <v/>
      </c>
      <c r="AG158" s="173" t="str">
        <f t="shared" ref="AG158:AG221" si="93">IF(OR($B158=0,AF158=0),"",AF158/$B158)</f>
        <v/>
      </c>
      <c r="AI158" s="173" t="str">
        <f t="shared" ref="AI158:AI221" si="94">IF(OR($B158=0,AH158=0),"",AH158/$B158)</f>
        <v/>
      </c>
      <c r="AK158" s="173" t="str">
        <f t="shared" ref="AK158:AK221" si="95">IF(OR($B158=0,AJ158=0),"",AJ158/$B158)</f>
        <v/>
      </c>
      <c r="AM158" s="173" t="str">
        <f t="shared" ref="AM158:AM221" si="96">IF(OR($B158=0,AL158=0),"",AL158/$B158)</f>
        <v/>
      </c>
      <c r="AO158" s="173" t="str">
        <f t="shared" ref="AO158:AO221" si="97">IF(OR($B158=0,AN158=0),"",AN158/$B158)</f>
        <v/>
      </c>
      <c r="AQ158" s="173" t="str">
        <f t="shared" ref="AQ158:AQ221" si="98">IF(OR($B158=0,AP158=0),"",AP158/$B158)</f>
        <v/>
      </c>
      <c r="AU158" s="173" t="s">
        <v>468</v>
      </c>
    </row>
    <row r="159" spans="5:47" x14ac:dyDescent="0.25">
      <c r="E159" s="173" t="str">
        <f t="shared" si="80"/>
        <v/>
      </c>
      <c r="G159" s="173" t="str">
        <f t="shared" si="80"/>
        <v/>
      </c>
      <c r="I159" s="173" t="str">
        <f t="shared" si="81"/>
        <v/>
      </c>
      <c r="K159" s="173" t="str">
        <f t="shared" si="82"/>
        <v/>
      </c>
      <c r="M159" s="173" t="str">
        <f t="shared" si="83"/>
        <v/>
      </c>
      <c r="O159" s="173" t="str">
        <f t="shared" si="84"/>
        <v/>
      </c>
      <c r="Q159" s="173" t="str">
        <f t="shared" si="85"/>
        <v/>
      </c>
      <c r="S159" s="173" t="str">
        <f t="shared" si="86"/>
        <v/>
      </c>
      <c r="U159" s="173" t="str">
        <f t="shared" si="87"/>
        <v/>
      </c>
      <c r="W159" s="173" t="str">
        <f t="shared" si="88"/>
        <v/>
      </c>
      <c r="Y159" s="173" t="str">
        <f t="shared" si="89"/>
        <v/>
      </c>
      <c r="AA159" s="173" t="str">
        <f t="shared" si="90"/>
        <v/>
      </c>
      <c r="AC159" s="173" t="str">
        <f t="shared" si="91"/>
        <v/>
      </c>
      <c r="AE159" s="173" t="str">
        <f t="shared" si="92"/>
        <v/>
      </c>
      <c r="AG159" s="173" t="str">
        <f t="shared" si="93"/>
        <v/>
      </c>
      <c r="AI159" s="173" t="str">
        <f t="shared" si="94"/>
        <v/>
      </c>
      <c r="AK159" s="173" t="str">
        <f t="shared" si="95"/>
        <v/>
      </c>
      <c r="AM159" s="173" t="str">
        <f t="shared" si="96"/>
        <v/>
      </c>
      <c r="AO159" s="173" t="str">
        <f t="shared" si="97"/>
        <v/>
      </c>
      <c r="AQ159" s="173" t="str">
        <f t="shared" si="98"/>
        <v/>
      </c>
      <c r="AU159" s="173" t="s">
        <v>468</v>
      </c>
    </row>
    <row r="160" spans="5:47" x14ac:dyDescent="0.25">
      <c r="E160" s="173" t="str">
        <f t="shared" si="80"/>
        <v/>
      </c>
      <c r="G160" s="173" t="str">
        <f t="shared" si="80"/>
        <v/>
      </c>
      <c r="I160" s="173" t="str">
        <f t="shared" si="81"/>
        <v/>
      </c>
      <c r="K160" s="173" t="str">
        <f t="shared" si="82"/>
        <v/>
      </c>
      <c r="M160" s="173" t="str">
        <f t="shared" si="83"/>
        <v/>
      </c>
      <c r="O160" s="173" t="str">
        <f t="shared" si="84"/>
        <v/>
      </c>
      <c r="Q160" s="173" t="str">
        <f t="shared" si="85"/>
        <v/>
      </c>
      <c r="S160" s="173" t="str">
        <f t="shared" si="86"/>
        <v/>
      </c>
      <c r="U160" s="173" t="str">
        <f t="shared" si="87"/>
        <v/>
      </c>
      <c r="W160" s="173" t="str">
        <f t="shared" si="88"/>
        <v/>
      </c>
      <c r="Y160" s="173" t="str">
        <f t="shared" si="89"/>
        <v/>
      </c>
      <c r="AA160" s="173" t="str">
        <f t="shared" si="90"/>
        <v/>
      </c>
      <c r="AC160" s="173" t="str">
        <f t="shared" si="91"/>
        <v/>
      </c>
      <c r="AE160" s="173" t="str">
        <f t="shared" si="92"/>
        <v/>
      </c>
      <c r="AG160" s="173" t="str">
        <f t="shared" si="93"/>
        <v/>
      </c>
      <c r="AI160" s="173" t="str">
        <f t="shared" si="94"/>
        <v/>
      </c>
      <c r="AK160" s="173" t="str">
        <f t="shared" si="95"/>
        <v/>
      </c>
      <c r="AM160" s="173" t="str">
        <f t="shared" si="96"/>
        <v/>
      </c>
      <c r="AO160" s="173" t="str">
        <f t="shared" si="97"/>
        <v/>
      </c>
      <c r="AQ160" s="173" t="str">
        <f t="shared" si="98"/>
        <v/>
      </c>
      <c r="AU160" s="173" t="s">
        <v>468</v>
      </c>
    </row>
    <row r="161" spans="5:47" x14ac:dyDescent="0.25">
      <c r="E161" s="173" t="str">
        <f t="shared" si="80"/>
        <v/>
      </c>
      <c r="G161" s="173" t="str">
        <f t="shared" si="80"/>
        <v/>
      </c>
      <c r="I161" s="173" t="str">
        <f t="shared" si="81"/>
        <v/>
      </c>
      <c r="K161" s="173" t="str">
        <f t="shared" si="82"/>
        <v/>
      </c>
      <c r="M161" s="173" t="str">
        <f t="shared" si="83"/>
        <v/>
      </c>
      <c r="O161" s="173" t="str">
        <f t="shared" si="84"/>
        <v/>
      </c>
      <c r="Q161" s="173" t="str">
        <f t="shared" si="85"/>
        <v/>
      </c>
      <c r="S161" s="173" t="str">
        <f t="shared" si="86"/>
        <v/>
      </c>
      <c r="U161" s="173" t="str">
        <f t="shared" si="87"/>
        <v/>
      </c>
      <c r="W161" s="173" t="str">
        <f t="shared" si="88"/>
        <v/>
      </c>
      <c r="Y161" s="173" t="str">
        <f t="shared" si="89"/>
        <v/>
      </c>
      <c r="AA161" s="173" t="str">
        <f t="shared" si="90"/>
        <v/>
      </c>
      <c r="AC161" s="173" t="str">
        <f t="shared" si="91"/>
        <v/>
      </c>
      <c r="AE161" s="173" t="str">
        <f t="shared" si="92"/>
        <v/>
      </c>
      <c r="AG161" s="173" t="str">
        <f t="shared" si="93"/>
        <v/>
      </c>
      <c r="AI161" s="173" t="str">
        <f t="shared" si="94"/>
        <v/>
      </c>
      <c r="AK161" s="173" t="str">
        <f t="shared" si="95"/>
        <v/>
      </c>
      <c r="AM161" s="173" t="str">
        <f t="shared" si="96"/>
        <v/>
      </c>
      <c r="AO161" s="173" t="str">
        <f t="shared" si="97"/>
        <v/>
      </c>
      <c r="AQ161" s="173" t="str">
        <f t="shared" si="98"/>
        <v/>
      </c>
      <c r="AU161" s="173" t="s">
        <v>468</v>
      </c>
    </row>
    <row r="162" spans="5:47" x14ac:dyDescent="0.25">
      <c r="E162" s="173" t="str">
        <f t="shared" si="80"/>
        <v/>
      </c>
      <c r="G162" s="173" t="str">
        <f t="shared" si="80"/>
        <v/>
      </c>
      <c r="I162" s="173" t="str">
        <f t="shared" si="81"/>
        <v/>
      </c>
      <c r="K162" s="173" t="str">
        <f t="shared" si="82"/>
        <v/>
      </c>
      <c r="M162" s="173" t="str">
        <f t="shared" si="83"/>
        <v/>
      </c>
      <c r="O162" s="173" t="str">
        <f t="shared" si="84"/>
        <v/>
      </c>
      <c r="Q162" s="173" t="str">
        <f t="shared" si="85"/>
        <v/>
      </c>
      <c r="S162" s="173" t="str">
        <f t="shared" si="86"/>
        <v/>
      </c>
      <c r="U162" s="173" t="str">
        <f t="shared" si="87"/>
        <v/>
      </c>
      <c r="W162" s="173" t="str">
        <f t="shared" si="88"/>
        <v/>
      </c>
      <c r="Y162" s="173" t="str">
        <f t="shared" si="89"/>
        <v/>
      </c>
      <c r="AA162" s="173" t="str">
        <f t="shared" si="90"/>
        <v/>
      </c>
      <c r="AC162" s="173" t="str">
        <f t="shared" si="91"/>
        <v/>
      </c>
      <c r="AE162" s="173" t="str">
        <f t="shared" si="92"/>
        <v/>
      </c>
      <c r="AG162" s="173" t="str">
        <f t="shared" si="93"/>
        <v/>
      </c>
      <c r="AI162" s="173" t="str">
        <f t="shared" si="94"/>
        <v/>
      </c>
      <c r="AK162" s="173" t="str">
        <f t="shared" si="95"/>
        <v/>
      </c>
      <c r="AM162" s="173" t="str">
        <f t="shared" si="96"/>
        <v/>
      </c>
      <c r="AO162" s="173" t="str">
        <f t="shared" si="97"/>
        <v/>
      </c>
      <c r="AQ162" s="173" t="str">
        <f t="shared" si="98"/>
        <v/>
      </c>
      <c r="AU162" s="173" t="s">
        <v>468</v>
      </c>
    </row>
    <row r="163" spans="5:47" x14ac:dyDescent="0.25">
      <c r="E163" s="173" t="str">
        <f t="shared" si="80"/>
        <v/>
      </c>
      <c r="G163" s="173" t="str">
        <f t="shared" si="80"/>
        <v/>
      </c>
      <c r="I163" s="173" t="str">
        <f t="shared" si="81"/>
        <v/>
      </c>
      <c r="K163" s="173" t="str">
        <f t="shared" si="82"/>
        <v/>
      </c>
      <c r="M163" s="173" t="str">
        <f t="shared" si="83"/>
        <v/>
      </c>
      <c r="O163" s="173" t="str">
        <f t="shared" si="84"/>
        <v/>
      </c>
      <c r="Q163" s="173" t="str">
        <f t="shared" si="85"/>
        <v/>
      </c>
      <c r="S163" s="173" t="str">
        <f t="shared" si="86"/>
        <v/>
      </c>
      <c r="U163" s="173" t="str">
        <f t="shared" si="87"/>
        <v/>
      </c>
      <c r="W163" s="173" t="str">
        <f t="shared" si="88"/>
        <v/>
      </c>
      <c r="Y163" s="173" t="str">
        <f t="shared" si="89"/>
        <v/>
      </c>
      <c r="AA163" s="173" t="str">
        <f t="shared" si="90"/>
        <v/>
      </c>
      <c r="AC163" s="173" t="str">
        <f t="shared" si="91"/>
        <v/>
      </c>
      <c r="AE163" s="173" t="str">
        <f t="shared" si="92"/>
        <v/>
      </c>
      <c r="AG163" s="173" t="str">
        <f t="shared" si="93"/>
        <v/>
      </c>
      <c r="AI163" s="173" t="str">
        <f t="shared" si="94"/>
        <v/>
      </c>
      <c r="AK163" s="173" t="str">
        <f t="shared" si="95"/>
        <v/>
      </c>
      <c r="AM163" s="173" t="str">
        <f t="shared" si="96"/>
        <v/>
      </c>
      <c r="AO163" s="173" t="str">
        <f t="shared" si="97"/>
        <v/>
      </c>
      <c r="AQ163" s="173" t="str">
        <f t="shared" si="98"/>
        <v/>
      </c>
      <c r="AU163" s="173" t="s">
        <v>468</v>
      </c>
    </row>
    <row r="164" spans="5:47" x14ac:dyDescent="0.25">
      <c r="E164" s="173" t="str">
        <f t="shared" si="80"/>
        <v/>
      </c>
      <c r="G164" s="173" t="str">
        <f t="shared" si="80"/>
        <v/>
      </c>
      <c r="I164" s="173" t="str">
        <f t="shared" si="81"/>
        <v/>
      </c>
      <c r="K164" s="173" t="str">
        <f t="shared" si="82"/>
        <v/>
      </c>
      <c r="M164" s="173" t="str">
        <f t="shared" si="83"/>
        <v/>
      </c>
      <c r="O164" s="173" t="str">
        <f t="shared" si="84"/>
        <v/>
      </c>
      <c r="Q164" s="173" t="str">
        <f t="shared" si="85"/>
        <v/>
      </c>
      <c r="S164" s="173" t="str">
        <f t="shared" si="86"/>
        <v/>
      </c>
      <c r="U164" s="173" t="str">
        <f t="shared" si="87"/>
        <v/>
      </c>
      <c r="W164" s="173" t="str">
        <f t="shared" si="88"/>
        <v/>
      </c>
      <c r="Y164" s="173" t="str">
        <f t="shared" si="89"/>
        <v/>
      </c>
      <c r="AA164" s="173" t="str">
        <f t="shared" si="90"/>
        <v/>
      </c>
      <c r="AC164" s="173" t="str">
        <f t="shared" si="91"/>
        <v/>
      </c>
      <c r="AE164" s="173" t="str">
        <f t="shared" si="92"/>
        <v/>
      </c>
      <c r="AG164" s="173" t="str">
        <f t="shared" si="93"/>
        <v/>
      </c>
      <c r="AI164" s="173" t="str">
        <f t="shared" si="94"/>
        <v/>
      </c>
      <c r="AK164" s="173" t="str">
        <f t="shared" si="95"/>
        <v/>
      </c>
      <c r="AM164" s="173" t="str">
        <f t="shared" si="96"/>
        <v/>
      </c>
      <c r="AO164" s="173" t="str">
        <f t="shared" si="97"/>
        <v/>
      </c>
      <c r="AQ164" s="173" t="str">
        <f t="shared" si="98"/>
        <v/>
      </c>
      <c r="AU164" s="173" t="s">
        <v>468</v>
      </c>
    </row>
    <row r="165" spans="5:47" x14ac:dyDescent="0.25">
      <c r="E165" s="173" t="str">
        <f t="shared" si="80"/>
        <v/>
      </c>
      <c r="G165" s="173" t="str">
        <f t="shared" si="80"/>
        <v/>
      </c>
      <c r="I165" s="173" t="str">
        <f t="shared" si="81"/>
        <v/>
      </c>
      <c r="K165" s="173" t="str">
        <f t="shared" si="82"/>
        <v/>
      </c>
      <c r="M165" s="173" t="str">
        <f t="shared" si="83"/>
        <v/>
      </c>
      <c r="O165" s="173" t="str">
        <f t="shared" si="84"/>
        <v/>
      </c>
      <c r="Q165" s="173" t="str">
        <f t="shared" si="85"/>
        <v/>
      </c>
      <c r="S165" s="173" t="str">
        <f t="shared" si="86"/>
        <v/>
      </c>
      <c r="U165" s="173" t="str">
        <f t="shared" si="87"/>
        <v/>
      </c>
      <c r="W165" s="173" t="str">
        <f t="shared" si="88"/>
        <v/>
      </c>
      <c r="Y165" s="173" t="str">
        <f t="shared" si="89"/>
        <v/>
      </c>
      <c r="AA165" s="173" t="str">
        <f t="shared" si="90"/>
        <v/>
      </c>
      <c r="AC165" s="173" t="str">
        <f t="shared" si="91"/>
        <v/>
      </c>
      <c r="AE165" s="173" t="str">
        <f t="shared" si="92"/>
        <v/>
      </c>
      <c r="AG165" s="173" t="str">
        <f t="shared" si="93"/>
        <v/>
      </c>
      <c r="AI165" s="173" t="str">
        <f t="shared" si="94"/>
        <v/>
      </c>
      <c r="AK165" s="173" t="str">
        <f t="shared" si="95"/>
        <v/>
      </c>
      <c r="AM165" s="173" t="str">
        <f t="shared" si="96"/>
        <v/>
      </c>
      <c r="AO165" s="173" t="str">
        <f t="shared" si="97"/>
        <v/>
      </c>
      <c r="AQ165" s="173" t="str">
        <f t="shared" si="98"/>
        <v/>
      </c>
      <c r="AU165" s="173" t="s">
        <v>468</v>
      </c>
    </row>
    <row r="166" spans="5:47" x14ac:dyDescent="0.25">
      <c r="E166" s="173" t="str">
        <f t="shared" si="80"/>
        <v/>
      </c>
      <c r="G166" s="173" t="str">
        <f t="shared" si="80"/>
        <v/>
      </c>
      <c r="I166" s="173" t="str">
        <f t="shared" si="81"/>
        <v/>
      </c>
      <c r="K166" s="173" t="str">
        <f t="shared" si="82"/>
        <v/>
      </c>
      <c r="M166" s="173" t="str">
        <f t="shared" si="83"/>
        <v/>
      </c>
      <c r="O166" s="173" t="str">
        <f t="shared" si="84"/>
        <v/>
      </c>
      <c r="Q166" s="173" t="str">
        <f t="shared" si="85"/>
        <v/>
      </c>
      <c r="S166" s="173" t="str">
        <f t="shared" si="86"/>
        <v/>
      </c>
      <c r="U166" s="173" t="str">
        <f t="shared" si="87"/>
        <v/>
      </c>
      <c r="W166" s="173" t="str">
        <f t="shared" si="88"/>
        <v/>
      </c>
      <c r="Y166" s="173" t="str">
        <f t="shared" si="89"/>
        <v/>
      </c>
      <c r="AA166" s="173" t="str">
        <f t="shared" si="90"/>
        <v/>
      </c>
      <c r="AC166" s="173" t="str">
        <f t="shared" si="91"/>
        <v/>
      </c>
      <c r="AE166" s="173" t="str">
        <f t="shared" si="92"/>
        <v/>
      </c>
      <c r="AG166" s="173" t="str">
        <f t="shared" si="93"/>
        <v/>
      </c>
      <c r="AI166" s="173" t="str">
        <f t="shared" si="94"/>
        <v/>
      </c>
      <c r="AK166" s="173" t="str">
        <f t="shared" si="95"/>
        <v/>
      </c>
      <c r="AM166" s="173" t="str">
        <f t="shared" si="96"/>
        <v/>
      </c>
      <c r="AO166" s="173" t="str">
        <f t="shared" si="97"/>
        <v/>
      </c>
      <c r="AQ166" s="173" t="str">
        <f t="shared" si="98"/>
        <v/>
      </c>
      <c r="AU166" s="173" t="s">
        <v>468</v>
      </c>
    </row>
    <row r="167" spans="5:47" x14ac:dyDescent="0.25">
      <c r="E167" s="173" t="str">
        <f t="shared" si="80"/>
        <v/>
      </c>
      <c r="G167" s="173" t="str">
        <f t="shared" si="80"/>
        <v/>
      </c>
      <c r="I167" s="173" t="str">
        <f t="shared" si="81"/>
        <v/>
      </c>
      <c r="K167" s="173" t="str">
        <f t="shared" si="82"/>
        <v/>
      </c>
      <c r="M167" s="173" t="str">
        <f t="shared" si="83"/>
        <v/>
      </c>
      <c r="O167" s="173" t="str">
        <f t="shared" si="84"/>
        <v/>
      </c>
      <c r="Q167" s="173" t="str">
        <f t="shared" si="85"/>
        <v/>
      </c>
      <c r="S167" s="173" t="str">
        <f t="shared" si="86"/>
        <v/>
      </c>
      <c r="U167" s="173" t="str">
        <f t="shared" si="87"/>
        <v/>
      </c>
      <c r="W167" s="173" t="str">
        <f t="shared" si="88"/>
        <v/>
      </c>
      <c r="Y167" s="173" t="str">
        <f t="shared" si="89"/>
        <v/>
      </c>
      <c r="AA167" s="173" t="str">
        <f t="shared" si="90"/>
        <v/>
      </c>
      <c r="AC167" s="173" t="str">
        <f t="shared" si="91"/>
        <v/>
      </c>
      <c r="AE167" s="173" t="str">
        <f t="shared" si="92"/>
        <v/>
      </c>
      <c r="AG167" s="173" t="str">
        <f t="shared" si="93"/>
        <v/>
      </c>
      <c r="AI167" s="173" t="str">
        <f t="shared" si="94"/>
        <v/>
      </c>
      <c r="AK167" s="173" t="str">
        <f t="shared" si="95"/>
        <v/>
      </c>
      <c r="AM167" s="173" t="str">
        <f t="shared" si="96"/>
        <v/>
      </c>
      <c r="AO167" s="173" t="str">
        <f t="shared" si="97"/>
        <v/>
      </c>
      <c r="AQ167" s="173" t="str">
        <f t="shared" si="98"/>
        <v/>
      </c>
      <c r="AU167" s="173" t="s">
        <v>468</v>
      </c>
    </row>
    <row r="168" spans="5:47" x14ac:dyDescent="0.25">
      <c r="E168" s="173" t="str">
        <f t="shared" si="80"/>
        <v/>
      </c>
      <c r="G168" s="173" t="str">
        <f t="shared" si="80"/>
        <v/>
      </c>
      <c r="I168" s="173" t="str">
        <f t="shared" si="81"/>
        <v/>
      </c>
      <c r="K168" s="173" t="str">
        <f t="shared" si="82"/>
        <v/>
      </c>
      <c r="M168" s="173" t="str">
        <f t="shared" si="83"/>
        <v/>
      </c>
      <c r="O168" s="173" t="str">
        <f t="shared" si="84"/>
        <v/>
      </c>
      <c r="Q168" s="173" t="str">
        <f t="shared" si="85"/>
        <v/>
      </c>
      <c r="S168" s="173" t="str">
        <f t="shared" si="86"/>
        <v/>
      </c>
      <c r="U168" s="173" t="str">
        <f t="shared" si="87"/>
        <v/>
      </c>
      <c r="W168" s="173" t="str">
        <f t="shared" si="88"/>
        <v/>
      </c>
      <c r="Y168" s="173" t="str">
        <f t="shared" si="89"/>
        <v/>
      </c>
      <c r="AA168" s="173" t="str">
        <f t="shared" si="90"/>
        <v/>
      </c>
      <c r="AC168" s="173" t="str">
        <f t="shared" si="91"/>
        <v/>
      </c>
      <c r="AE168" s="173" t="str">
        <f t="shared" si="92"/>
        <v/>
      </c>
      <c r="AG168" s="173" t="str">
        <f t="shared" si="93"/>
        <v/>
      </c>
      <c r="AI168" s="173" t="str">
        <f t="shared" si="94"/>
        <v/>
      </c>
      <c r="AK168" s="173" t="str">
        <f t="shared" si="95"/>
        <v/>
      </c>
      <c r="AM168" s="173" t="str">
        <f t="shared" si="96"/>
        <v/>
      </c>
      <c r="AO168" s="173" t="str">
        <f t="shared" si="97"/>
        <v/>
      </c>
      <c r="AQ168" s="173" t="str">
        <f t="shared" si="98"/>
        <v/>
      </c>
      <c r="AU168" s="173" t="s">
        <v>468</v>
      </c>
    </row>
    <row r="169" spans="5:47" x14ac:dyDescent="0.25">
      <c r="E169" s="173" t="str">
        <f t="shared" si="80"/>
        <v/>
      </c>
      <c r="G169" s="173" t="str">
        <f t="shared" si="80"/>
        <v/>
      </c>
      <c r="I169" s="173" t="str">
        <f t="shared" si="81"/>
        <v/>
      </c>
      <c r="K169" s="173" t="str">
        <f t="shared" si="82"/>
        <v/>
      </c>
      <c r="M169" s="173" t="str">
        <f t="shared" si="83"/>
        <v/>
      </c>
      <c r="O169" s="173" t="str">
        <f t="shared" si="84"/>
        <v/>
      </c>
      <c r="Q169" s="173" t="str">
        <f t="shared" si="85"/>
        <v/>
      </c>
      <c r="S169" s="173" t="str">
        <f t="shared" si="86"/>
        <v/>
      </c>
      <c r="U169" s="173" t="str">
        <f t="shared" si="87"/>
        <v/>
      </c>
      <c r="W169" s="173" t="str">
        <f t="shared" si="88"/>
        <v/>
      </c>
      <c r="Y169" s="173" t="str">
        <f t="shared" si="89"/>
        <v/>
      </c>
      <c r="AA169" s="173" t="str">
        <f t="shared" si="90"/>
        <v/>
      </c>
      <c r="AC169" s="173" t="str">
        <f t="shared" si="91"/>
        <v/>
      </c>
      <c r="AE169" s="173" t="str">
        <f t="shared" si="92"/>
        <v/>
      </c>
      <c r="AG169" s="173" t="str">
        <f t="shared" si="93"/>
        <v/>
      </c>
      <c r="AI169" s="173" t="str">
        <f t="shared" si="94"/>
        <v/>
      </c>
      <c r="AK169" s="173" t="str">
        <f t="shared" si="95"/>
        <v/>
      </c>
      <c r="AM169" s="173" t="str">
        <f t="shared" si="96"/>
        <v/>
      </c>
      <c r="AO169" s="173" t="str">
        <f t="shared" si="97"/>
        <v/>
      </c>
      <c r="AQ169" s="173" t="str">
        <f t="shared" si="98"/>
        <v/>
      </c>
      <c r="AU169" s="173" t="s">
        <v>468</v>
      </c>
    </row>
    <row r="170" spans="5:47" x14ac:dyDescent="0.25">
      <c r="E170" s="173" t="str">
        <f t="shared" si="80"/>
        <v/>
      </c>
      <c r="G170" s="173" t="str">
        <f t="shared" si="80"/>
        <v/>
      </c>
      <c r="I170" s="173" t="str">
        <f t="shared" si="81"/>
        <v/>
      </c>
      <c r="K170" s="173" t="str">
        <f t="shared" si="82"/>
        <v/>
      </c>
      <c r="M170" s="173" t="str">
        <f t="shared" si="83"/>
        <v/>
      </c>
      <c r="O170" s="173" t="str">
        <f t="shared" si="84"/>
        <v/>
      </c>
      <c r="Q170" s="173" t="str">
        <f t="shared" si="85"/>
        <v/>
      </c>
      <c r="S170" s="173" t="str">
        <f t="shared" si="86"/>
        <v/>
      </c>
      <c r="U170" s="173" t="str">
        <f t="shared" si="87"/>
        <v/>
      </c>
      <c r="W170" s="173" t="str">
        <f t="shared" si="88"/>
        <v/>
      </c>
      <c r="Y170" s="173" t="str">
        <f t="shared" si="89"/>
        <v/>
      </c>
      <c r="AA170" s="173" t="str">
        <f t="shared" si="90"/>
        <v/>
      </c>
      <c r="AC170" s="173" t="str">
        <f t="shared" si="91"/>
        <v/>
      </c>
      <c r="AE170" s="173" t="str">
        <f t="shared" si="92"/>
        <v/>
      </c>
      <c r="AG170" s="173" t="str">
        <f t="shared" si="93"/>
        <v/>
      </c>
      <c r="AI170" s="173" t="str">
        <f t="shared" si="94"/>
        <v/>
      </c>
      <c r="AK170" s="173" t="str">
        <f t="shared" si="95"/>
        <v/>
      </c>
      <c r="AM170" s="173" t="str">
        <f t="shared" si="96"/>
        <v/>
      </c>
      <c r="AO170" s="173" t="str">
        <f t="shared" si="97"/>
        <v/>
      </c>
      <c r="AQ170" s="173" t="str">
        <f t="shared" si="98"/>
        <v/>
      </c>
      <c r="AU170" s="173" t="s">
        <v>468</v>
      </c>
    </row>
    <row r="171" spans="5:47" x14ac:dyDescent="0.25">
      <c r="E171" s="173" t="str">
        <f t="shared" si="80"/>
        <v/>
      </c>
      <c r="G171" s="173" t="str">
        <f t="shared" si="80"/>
        <v/>
      </c>
      <c r="I171" s="173" t="str">
        <f t="shared" si="81"/>
        <v/>
      </c>
      <c r="K171" s="173" t="str">
        <f t="shared" si="82"/>
        <v/>
      </c>
      <c r="M171" s="173" t="str">
        <f t="shared" si="83"/>
        <v/>
      </c>
      <c r="O171" s="173" t="str">
        <f t="shared" si="84"/>
        <v/>
      </c>
      <c r="Q171" s="173" t="str">
        <f t="shared" si="85"/>
        <v/>
      </c>
      <c r="S171" s="173" t="str">
        <f t="shared" si="86"/>
        <v/>
      </c>
      <c r="U171" s="173" t="str">
        <f t="shared" si="87"/>
        <v/>
      </c>
      <c r="W171" s="173" t="str">
        <f t="shared" si="88"/>
        <v/>
      </c>
      <c r="Y171" s="173" t="str">
        <f t="shared" si="89"/>
        <v/>
      </c>
      <c r="AA171" s="173" t="str">
        <f t="shared" si="90"/>
        <v/>
      </c>
      <c r="AC171" s="173" t="str">
        <f t="shared" si="91"/>
        <v/>
      </c>
      <c r="AE171" s="173" t="str">
        <f t="shared" si="92"/>
        <v/>
      </c>
      <c r="AG171" s="173" t="str">
        <f t="shared" si="93"/>
        <v/>
      </c>
      <c r="AI171" s="173" t="str">
        <f t="shared" si="94"/>
        <v/>
      </c>
      <c r="AK171" s="173" t="str">
        <f t="shared" si="95"/>
        <v/>
      </c>
      <c r="AM171" s="173" t="str">
        <f t="shared" si="96"/>
        <v/>
      </c>
      <c r="AO171" s="173" t="str">
        <f t="shared" si="97"/>
        <v/>
      </c>
      <c r="AQ171" s="173" t="str">
        <f t="shared" si="98"/>
        <v/>
      </c>
      <c r="AU171" s="173" t="s">
        <v>468</v>
      </c>
    </row>
    <row r="172" spans="5:47" x14ac:dyDescent="0.25">
      <c r="E172" s="173" t="str">
        <f t="shared" si="80"/>
        <v/>
      </c>
      <c r="G172" s="173" t="str">
        <f t="shared" si="80"/>
        <v/>
      </c>
      <c r="I172" s="173" t="str">
        <f t="shared" si="81"/>
        <v/>
      </c>
      <c r="K172" s="173" t="str">
        <f t="shared" si="82"/>
        <v/>
      </c>
      <c r="M172" s="173" t="str">
        <f t="shared" si="83"/>
        <v/>
      </c>
      <c r="O172" s="173" t="str">
        <f t="shared" si="84"/>
        <v/>
      </c>
      <c r="Q172" s="173" t="str">
        <f t="shared" si="85"/>
        <v/>
      </c>
      <c r="S172" s="173" t="str">
        <f t="shared" si="86"/>
        <v/>
      </c>
      <c r="U172" s="173" t="str">
        <f t="shared" si="87"/>
        <v/>
      </c>
      <c r="W172" s="173" t="str">
        <f t="shared" si="88"/>
        <v/>
      </c>
      <c r="Y172" s="173" t="str">
        <f t="shared" si="89"/>
        <v/>
      </c>
      <c r="AA172" s="173" t="str">
        <f t="shared" si="90"/>
        <v/>
      </c>
      <c r="AC172" s="173" t="str">
        <f t="shared" si="91"/>
        <v/>
      </c>
      <c r="AE172" s="173" t="str">
        <f t="shared" si="92"/>
        <v/>
      </c>
      <c r="AG172" s="173" t="str">
        <f t="shared" si="93"/>
        <v/>
      </c>
      <c r="AI172" s="173" t="str">
        <f t="shared" si="94"/>
        <v/>
      </c>
      <c r="AK172" s="173" t="str">
        <f t="shared" si="95"/>
        <v/>
      </c>
      <c r="AM172" s="173" t="str">
        <f t="shared" si="96"/>
        <v/>
      </c>
      <c r="AO172" s="173" t="str">
        <f t="shared" si="97"/>
        <v/>
      </c>
      <c r="AQ172" s="173" t="str">
        <f t="shared" si="98"/>
        <v/>
      </c>
      <c r="AU172" s="173" t="s">
        <v>468</v>
      </c>
    </row>
    <row r="173" spans="5:47" x14ac:dyDescent="0.25">
      <c r="E173" s="173" t="str">
        <f t="shared" si="80"/>
        <v/>
      </c>
      <c r="G173" s="173" t="str">
        <f t="shared" si="80"/>
        <v/>
      </c>
      <c r="I173" s="173" t="str">
        <f t="shared" si="81"/>
        <v/>
      </c>
      <c r="K173" s="173" t="str">
        <f t="shared" si="82"/>
        <v/>
      </c>
      <c r="M173" s="173" t="str">
        <f t="shared" si="83"/>
        <v/>
      </c>
      <c r="O173" s="173" t="str">
        <f t="shared" si="84"/>
        <v/>
      </c>
      <c r="Q173" s="173" t="str">
        <f t="shared" si="85"/>
        <v/>
      </c>
      <c r="S173" s="173" t="str">
        <f t="shared" si="86"/>
        <v/>
      </c>
      <c r="U173" s="173" t="str">
        <f t="shared" si="87"/>
        <v/>
      </c>
      <c r="W173" s="173" t="str">
        <f t="shared" si="88"/>
        <v/>
      </c>
      <c r="Y173" s="173" t="str">
        <f t="shared" si="89"/>
        <v/>
      </c>
      <c r="AA173" s="173" t="str">
        <f t="shared" si="90"/>
        <v/>
      </c>
      <c r="AC173" s="173" t="str">
        <f t="shared" si="91"/>
        <v/>
      </c>
      <c r="AE173" s="173" t="str">
        <f t="shared" si="92"/>
        <v/>
      </c>
      <c r="AG173" s="173" t="str">
        <f t="shared" si="93"/>
        <v/>
      </c>
      <c r="AI173" s="173" t="str">
        <f t="shared" si="94"/>
        <v/>
      </c>
      <c r="AK173" s="173" t="str">
        <f t="shared" si="95"/>
        <v/>
      </c>
      <c r="AM173" s="173" t="str">
        <f t="shared" si="96"/>
        <v/>
      </c>
      <c r="AO173" s="173" t="str">
        <f t="shared" si="97"/>
        <v/>
      </c>
      <c r="AQ173" s="173" t="str">
        <f t="shared" si="98"/>
        <v/>
      </c>
      <c r="AU173" s="173" t="s">
        <v>468</v>
      </c>
    </row>
    <row r="174" spans="5:47" x14ac:dyDescent="0.25">
      <c r="E174" s="173" t="str">
        <f t="shared" si="80"/>
        <v/>
      </c>
      <c r="G174" s="173" t="str">
        <f t="shared" si="80"/>
        <v/>
      </c>
      <c r="I174" s="173" t="str">
        <f t="shared" si="81"/>
        <v/>
      </c>
      <c r="K174" s="173" t="str">
        <f t="shared" si="82"/>
        <v/>
      </c>
      <c r="M174" s="173" t="str">
        <f t="shared" si="83"/>
        <v/>
      </c>
      <c r="O174" s="173" t="str">
        <f t="shared" si="84"/>
        <v/>
      </c>
      <c r="Q174" s="173" t="str">
        <f t="shared" si="85"/>
        <v/>
      </c>
      <c r="S174" s="173" t="str">
        <f t="shared" si="86"/>
        <v/>
      </c>
      <c r="U174" s="173" t="str">
        <f t="shared" si="87"/>
        <v/>
      </c>
      <c r="W174" s="173" t="str">
        <f t="shared" si="88"/>
        <v/>
      </c>
      <c r="Y174" s="173" t="str">
        <f t="shared" si="89"/>
        <v/>
      </c>
      <c r="AA174" s="173" t="str">
        <f t="shared" si="90"/>
        <v/>
      </c>
      <c r="AC174" s="173" t="str">
        <f t="shared" si="91"/>
        <v/>
      </c>
      <c r="AE174" s="173" t="str">
        <f t="shared" si="92"/>
        <v/>
      </c>
      <c r="AG174" s="173" t="str">
        <f t="shared" si="93"/>
        <v/>
      </c>
      <c r="AI174" s="173" t="str">
        <f t="shared" si="94"/>
        <v/>
      </c>
      <c r="AK174" s="173" t="str">
        <f t="shared" si="95"/>
        <v/>
      </c>
      <c r="AM174" s="173" t="str">
        <f t="shared" si="96"/>
        <v/>
      </c>
      <c r="AO174" s="173" t="str">
        <f t="shared" si="97"/>
        <v/>
      </c>
      <c r="AQ174" s="173" t="str">
        <f t="shared" si="98"/>
        <v/>
      </c>
      <c r="AU174" s="173" t="s">
        <v>468</v>
      </c>
    </row>
    <row r="175" spans="5:47" x14ac:dyDescent="0.25">
      <c r="E175" s="173" t="str">
        <f t="shared" si="80"/>
        <v/>
      </c>
      <c r="G175" s="173" t="str">
        <f t="shared" si="80"/>
        <v/>
      </c>
      <c r="I175" s="173" t="str">
        <f t="shared" si="81"/>
        <v/>
      </c>
      <c r="K175" s="173" t="str">
        <f t="shared" si="82"/>
        <v/>
      </c>
      <c r="M175" s="173" t="str">
        <f t="shared" si="83"/>
        <v/>
      </c>
      <c r="O175" s="173" t="str">
        <f t="shared" si="84"/>
        <v/>
      </c>
      <c r="Q175" s="173" t="str">
        <f t="shared" si="85"/>
        <v/>
      </c>
      <c r="S175" s="173" t="str">
        <f t="shared" si="86"/>
        <v/>
      </c>
      <c r="U175" s="173" t="str">
        <f t="shared" si="87"/>
        <v/>
      </c>
      <c r="W175" s="173" t="str">
        <f t="shared" si="88"/>
        <v/>
      </c>
      <c r="Y175" s="173" t="str">
        <f t="shared" si="89"/>
        <v/>
      </c>
      <c r="AA175" s="173" t="str">
        <f t="shared" si="90"/>
        <v/>
      </c>
      <c r="AC175" s="173" t="str">
        <f t="shared" si="91"/>
        <v/>
      </c>
      <c r="AE175" s="173" t="str">
        <f t="shared" si="92"/>
        <v/>
      </c>
      <c r="AG175" s="173" t="str">
        <f t="shared" si="93"/>
        <v/>
      </c>
      <c r="AI175" s="173" t="str">
        <f t="shared" si="94"/>
        <v/>
      </c>
      <c r="AK175" s="173" t="str">
        <f t="shared" si="95"/>
        <v/>
      </c>
      <c r="AM175" s="173" t="str">
        <f t="shared" si="96"/>
        <v/>
      </c>
      <c r="AO175" s="173" t="str">
        <f t="shared" si="97"/>
        <v/>
      </c>
      <c r="AQ175" s="173" t="str">
        <f t="shared" si="98"/>
        <v/>
      </c>
      <c r="AU175" s="173" t="s">
        <v>468</v>
      </c>
    </row>
    <row r="176" spans="5:47" x14ac:dyDescent="0.25">
      <c r="E176" s="173" t="str">
        <f t="shared" si="80"/>
        <v/>
      </c>
      <c r="G176" s="173" t="str">
        <f t="shared" si="80"/>
        <v/>
      </c>
      <c r="I176" s="173" t="str">
        <f t="shared" si="81"/>
        <v/>
      </c>
      <c r="K176" s="173" t="str">
        <f t="shared" si="82"/>
        <v/>
      </c>
      <c r="M176" s="173" t="str">
        <f t="shared" si="83"/>
        <v/>
      </c>
      <c r="O176" s="173" t="str">
        <f t="shared" si="84"/>
        <v/>
      </c>
      <c r="Q176" s="173" t="str">
        <f t="shared" si="85"/>
        <v/>
      </c>
      <c r="S176" s="173" t="str">
        <f t="shared" si="86"/>
        <v/>
      </c>
      <c r="U176" s="173" t="str">
        <f t="shared" si="87"/>
        <v/>
      </c>
      <c r="W176" s="173" t="str">
        <f t="shared" si="88"/>
        <v/>
      </c>
      <c r="Y176" s="173" t="str">
        <f t="shared" si="89"/>
        <v/>
      </c>
      <c r="AA176" s="173" t="str">
        <f t="shared" si="90"/>
        <v/>
      </c>
      <c r="AC176" s="173" t="str">
        <f t="shared" si="91"/>
        <v/>
      </c>
      <c r="AE176" s="173" t="str">
        <f t="shared" si="92"/>
        <v/>
      </c>
      <c r="AG176" s="173" t="str">
        <f t="shared" si="93"/>
        <v/>
      </c>
      <c r="AI176" s="173" t="str">
        <f t="shared" si="94"/>
        <v/>
      </c>
      <c r="AK176" s="173" t="str">
        <f t="shared" si="95"/>
        <v/>
      </c>
      <c r="AM176" s="173" t="str">
        <f t="shared" si="96"/>
        <v/>
      </c>
      <c r="AO176" s="173" t="str">
        <f t="shared" si="97"/>
        <v/>
      </c>
      <c r="AQ176" s="173" t="str">
        <f t="shared" si="98"/>
        <v/>
      </c>
      <c r="AU176" s="173" t="s">
        <v>468</v>
      </c>
    </row>
    <row r="177" spans="5:47" x14ac:dyDescent="0.25">
      <c r="E177" s="173" t="str">
        <f t="shared" si="80"/>
        <v/>
      </c>
      <c r="G177" s="173" t="str">
        <f t="shared" si="80"/>
        <v/>
      </c>
      <c r="I177" s="173" t="str">
        <f t="shared" si="81"/>
        <v/>
      </c>
      <c r="K177" s="173" t="str">
        <f t="shared" si="82"/>
        <v/>
      </c>
      <c r="M177" s="173" t="str">
        <f t="shared" si="83"/>
        <v/>
      </c>
      <c r="O177" s="173" t="str">
        <f t="shared" si="84"/>
        <v/>
      </c>
      <c r="Q177" s="173" t="str">
        <f t="shared" si="85"/>
        <v/>
      </c>
      <c r="S177" s="173" t="str">
        <f t="shared" si="86"/>
        <v/>
      </c>
      <c r="U177" s="173" t="str">
        <f t="shared" si="87"/>
        <v/>
      </c>
      <c r="W177" s="173" t="str">
        <f t="shared" si="88"/>
        <v/>
      </c>
      <c r="Y177" s="173" t="str">
        <f t="shared" si="89"/>
        <v/>
      </c>
      <c r="AA177" s="173" t="str">
        <f t="shared" si="90"/>
        <v/>
      </c>
      <c r="AC177" s="173" t="str">
        <f t="shared" si="91"/>
        <v/>
      </c>
      <c r="AE177" s="173" t="str">
        <f t="shared" si="92"/>
        <v/>
      </c>
      <c r="AG177" s="173" t="str">
        <f t="shared" si="93"/>
        <v/>
      </c>
      <c r="AI177" s="173" t="str">
        <f t="shared" si="94"/>
        <v/>
      </c>
      <c r="AK177" s="173" t="str">
        <f t="shared" si="95"/>
        <v/>
      </c>
      <c r="AM177" s="173" t="str">
        <f t="shared" si="96"/>
        <v/>
      </c>
      <c r="AO177" s="173" t="str">
        <f t="shared" si="97"/>
        <v/>
      </c>
      <c r="AQ177" s="173" t="str">
        <f t="shared" si="98"/>
        <v/>
      </c>
      <c r="AU177" s="173" t="s">
        <v>468</v>
      </c>
    </row>
    <row r="178" spans="5:47" x14ac:dyDescent="0.25">
      <c r="E178" s="173" t="str">
        <f t="shared" si="80"/>
        <v/>
      </c>
      <c r="G178" s="173" t="str">
        <f t="shared" si="80"/>
        <v/>
      </c>
      <c r="I178" s="173" t="str">
        <f t="shared" si="81"/>
        <v/>
      </c>
      <c r="K178" s="173" t="str">
        <f t="shared" si="82"/>
        <v/>
      </c>
      <c r="M178" s="173" t="str">
        <f t="shared" si="83"/>
        <v/>
      </c>
      <c r="O178" s="173" t="str">
        <f t="shared" si="84"/>
        <v/>
      </c>
      <c r="Q178" s="173" t="str">
        <f t="shared" si="85"/>
        <v/>
      </c>
      <c r="S178" s="173" t="str">
        <f t="shared" si="86"/>
        <v/>
      </c>
      <c r="U178" s="173" t="str">
        <f t="shared" si="87"/>
        <v/>
      </c>
      <c r="W178" s="173" t="str">
        <f t="shared" si="88"/>
        <v/>
      </c>
      <c r="Y178" s="173" t="str">
        <f t="shared" si="89"/>
        <v/>
      </c>
      <c r="AA178" s="173" t="str">
        <f t="shared" si="90"/>
        <v/>
      </c>
      <c r="AC178" s="173" t="str">
        <f t="shared" si="91"/>
        <v/>
      </c>
      <c r="AE178" s="173" t="str">
        <f t="shared" si="92"/>
        <v/>
      </c>
      <c r="AG178" s="173" t="str">
        <f t="shared" si="93"/>
        <v/>
      </c>
      <c r="AI178" s="173" t="str">
        <f t="shared" si="94"/>
        <v/>
      </c>
      <c r="AK178" s="173" t="str">
        <f t="shared" si="95"/>
        <v/>
      </c>
      <c r="AM178" s="173" t="str">
        <f t="shared" si="96"/>
        <v/>
      </c>
      <c r="AO178" s="173" t="str">
        <f t="shared" si="97"/>
        <v/>
      </c>
      <c r="AQ178" s="173" t="str">
        <f t="shared" si="98"/>
        <v/>
      </c>
      <c r="AU178" s="173" t="s">
        <v>468</v>
      </c>
    </row>
    <row r="179" spans="5:47" x14ac:dyDescent="0.25">
      <c r="E179" s="173" t="str">
        <f t="shared" si="80"/>
        <v/>
      </c>
      <c r="G179" s="173" t="str">
        <f t="shared" si="80"/>
        <v/>
      </c>
      <c r="I179" s="173" t="str">
        <f t="shared" si="81"/>
        <v/>
      </c>
      <c r="K179" s="173" t="str">
        <f t="shared" si="82"/>
        <v/>
      </c>
      <c r="M179" s="173" t="str">
        <f t="shared" si="83"/>
        <v/>
      </c>
      <c r="O179" s="173" t="str">
        <f t="shared" si="84"/>
        <v/>
      </c>
      <c r="Q179" s="173" t="str">
        <f t="shared" si="85"/>
        <v/>
      </c>
      <c r="S179" s="173" t="str">
        <f t="shared" si="86"/>
        <v/>
      </c>
      <c r="U179" s="173" t="str">
        <f t="shared" si="87"/>
        <v/>
      </c>
      <c r="W179" s="173" t="str">
        <f t="shared" si="88"/>
        <v/>
      </c>
      <c r="Y179" s="173" t="str">
        <f t="shared" si="89"/>
        <v/>
      </c>
      <c r="AA179" s="173" t="str">
        <f t="shared" si="90"/>
        <v/>
      </c>
      <c r="AC179" s="173" t="str">
        <f t="shared" si="91"/>
        <v/>
      </c>
      <c r="AE179" s="173" t="str">
        <f t="shared" si="92"/>
        <v/>
      </c>
      <c r="AG179" s="173" t="str">
        <f t="shared" si="93"/>
        <v/>
      </c>
      <c r="AI179" s="173" t="str">
        <f t="shared" si="94"/>
        <v/>
      </c>
      <c r="AK179" s="173" t="str">
        <f t="shared" si="95"/>
        <v/>
      </c>
      <c r="AM179" s="173" t="str">
        <f t="shared" si="96"/>
        <v/>
      </c>
      <c r="AO179" s="173" t="str">
        <f t="shared" si="97"/>
        <v/>
      </c>
      <c r="AQ179" s="173" t="str">
        <f t="shared" si="98"/>
        <v/>
      </c>
      <c r="AU179" s="173" t="s">
        <v>468</v>
      </c>
    </row>
    <row r="180" spans="5:47" x14ac:dyDescent="0.25">
      <c r="E180" s="173" t="str">
        <f t="shared" si="80"/>
        <v/>
      </c>
      <c r="G180" s="173" t="str">
        <f t="shared" si="80"/>
        <v/>
      </c>
      <c r="I180" s="173" t="str">
        <f t="shared" si="81"/>
        <v/>
      </c>
      <c r="K180" s="173" t="str">
        <f t="shared" si="82"/>
        <v/>
      </c>
      <c r="M180" s="173" t="str">
        <f t="shared" si="83"/>
        <v/>
      </c>
      <c r="O180" s="173" t="str">
        <f t="shared" si="84"/>
        <v/>
      </c>
      <c r="Q180" s="173" t="str">
        <f t="shared" si="85"/>
        <v/>
      </c>
      <c r="S180" s="173" t="str">
        <f t="shared" si="86"/>
        <v/>
      </c>
      <c r="U180" s="173" t="str">
        <f t="shared" si="87"/>
        <v/>
      </c>
      <c r="W180" s="173" t="str">
        <f t="shared" si="88"/>
        <v/>
      </c>
      <c r="Y180" s="173" t="str">
        <f t="shared" si="89"/>
        <v/>
      </c>
      <c r="AA180" s="173" t="str">
        <f t="shared" si="90"/>
        <v/>
      </c>
      <c r="AC180" s="173" t="str">
        <f t="shared" si="91"/>
        <v/>
      </c>
      <c r="AE180" s="173" t="str">
        <f t="shared" si="92"/>
        <v/>
      </c>
      <c r="AG180" s="173" t="str">
        <f t="shared" si="93"/>
        <v/>
      </c>
      <c r="AI180" s="173" t="str">
        <f t="shared" si="94"/>
        <v/>
      </c>
      <c r="AK180" s="173" t="str">
        <f t="shared" si="95"/>
        <v/>
      </c>
      <c r="AM180" s="173" t="str">
        <f t="shared" si="96"/>
        <v/>
      </c>
      <c r="AO180" s="173" t="str">
        <f t="shared" si="97"/>
        <v/>
      </c>
      <c r="AQ180" s="173" t="str">
        <f t="shared" si="98"/>
        <v/>
      </c>
      <c r="AU180" s="173" t="s">
        <v>468</v>
      </c>
    </row>
    <row r="181" spans="5:47" x14ac:dyDescent="0.25">
      <c r="E181" s="173" t="str">
        <f t="shared" si="80"/>
        <v/>
      </c>
      <c r="G181" s="173" t="str">
        <f t="shared" si="80"/>
        <v/>
      </c>
      <c r="I181" s="173" t="str">
        <f t="shared" si="81"/>
        <v/>
      </c>
      <c r="K181" s="173" t="str">
        <f t="shared" si="82"/>
        <v/>
      </c>
      <c r="M181" s="173" t="str">
        <f t="shared" si="83"/>
        <v/>
      </c>
      <c r="O181" s="173" t="str">
        <f t="shared" si="84"/>
        <v/>
      </c>
      <c r="Q181" s="173" t="str">
        <f t="shared" si="85"/>
        <v/>
      </c>
      <c r="S181" s="173" t="str">
        <f t="shared" si="86"/>
        <v/>
      </c>
      <c r="U181" s="173" t="str">
        <f t="shared" si="87"/>
        <v/>
      </c>
      <c r="W181" s="173" t="str">
        <f t="shared" si="88"/>
        <v/>
      </c>
      <c r="Y181" s="173" t="str">
        <f t="shared" si="89"/>
        <v/>
      </c>
      <c r="AA181" s="173" t="str">
        <f t="shared" si="90"/>
        <v/>
      </c>
      <c r="AC181" s="173" t="str">
        <f t="shared" si="91"/>
        <v/>
      </c>
      <c r="AE181" s="173" t="str">
        <f t="shared" si="92"/>
        <v/>
      </c>
      <c r="AG181" s="173" t="str">
        <f t="shared" si="93"/>
        <v/>
      </c>
      <c r="AI181" s="173" t="str">
        <f t="shared" si="94"/>
        <v/>
      </c>
      <c r="AK181" s="173" t="str">
        <f t="shared" si="95"/>
        <v/>
      </c>
      <c r="AM181" s="173" t="str">
        <f t="shared" si="96"/>
        <v/>
      </c>
      <c r="AO181" s="173" t="str">
        <f t="shared" si="97"/>
        <v/>
      </c>
      <c r="AQ181" s="173" t="str">
        <f t="shared" si="98"/>
        <v/>
      </c>
      <c r="AU181" s="173" t="s">
        <v>468</v>
      </c>
    </row>
    <row r="182" spans="5:47" x14ac:dyDescent="0.25">
      <c r="E182" s="173" t="str">
        <f t="shared" si="80"/>
        <v/>
      </c>
      <c r="G182" s="173" t="str">
        <f t="shared" si="80"/>
        <v/>
      </c>
      <c r="I182" s="173" t="str">
        <f t="shared" si="81"/>
        <v/>
      </c>
      <c r="K182" s="173" t="str">
        <f t="shared" si="82"/>
        <v/>
      </c>
      <c r="M182" s="173" t="str">
        <f t="shared" si="83"/>
        <v/>
      </c>
      <c r="O182" s="173" t="str">
        <f t="shared" si="84"/>
        <v/>
      </c>
      <c r="Q182" s="173" t="str">
        <f t="shared" si="85"/>
        <v/>
      </c>
      <c r="S182" s="173" t="str">
        <f t="shared" si="86"/>
        <v/>
      </c>
      <c r="U182" s="173" t="str">
        <f t="shared" si="87"/>
        <v/>
      </c>
      <c r="W182" s="173" t="str">
        <f t="shared" si="88"/>
        <v/>
      </c>
      <c r="Y182" s="173" t="str">
        <f t="shared" si="89"/>
        <v/>
      </c>
      <c r="AA182" s="173" t="str">
        <f t="shared" si="90"/>
        <v/>
      </c>
      <c r="AC182" s="173" t="str">
        <f t="shared" si="91"/>
        <v/>
      </c>
      <c r="AE182" s="173" t="str">
        <f t="shared" si="92"/>
        <v/>
      </c>
      <c r="AG182" s="173" t="str">
        <f t="shared" si="93"/>
        <v/>
      </c>
      <c r="AI182" s="173" t="str">
        <f t="shared" si="94"/>
        <v/>
      </c>
      <c r="AK182" s="173" t="str">
        <f t="shared" si="95"/>
        <v/>
      </c>
      <c r="AM182" s="173" t="str">
        <f t="shared" si="96"/>
        <v/>
      </c>
      <c r="AO182" s="173" t="str">
        <f t="shared" si="97"/>
        <v/>
      </c>
      <c r="AQ182" s="173" t="str">
        <f t="shared" si="98"/>
        <v/>
      </c>
      <c r="AU182" s="173" t="s">
        <v>468</v>
      </c>
    </row>
    <row r="183" spans="5:47" x14ac:dyDescent="0.25">
      <c r="E183" s="173" t="str">
        <f t="shared" si="80"/>
        <v/>
      </c>
      <c r="G183" s="173" t="str">
        <f t="shared" si="80"/>
        <v/>
      </c>
      <c r="I183" s="173" t="str">
        <f t="shared" si="81"/>
        <v/>
      </c>
      <c r="K183" s="173" t="str">
        <f t="shared" si="82"/>
        <v/>
      </c>
      <c r="M183" s="173" t="str">
        <f t="shared" si="83"/>
        <v/>
      </c>
      <c r="O183" s="173" t="str">
        <f t="shared" si="84"/>
        <v/>
      </c>
      <c r="Q183" s="173" t="str">
        <f t="shared" si="85"/>
        <v/>
      </c>
      <c r="S183" s="173" t="str">
        <f t="shared" si="86"/>
        <v/>
      </c>
      <c r="U183" s="173" t="str">
        <f t="shared" si="87"/>
        <v/>
      </c>
      <c r="W183" s="173" t="str">
        <f t="shared" si="88"/>
        <v/>
      </c>
      <c r="Y183" s="173" t="str">
        <f t="shared" si="89"/>
        <v/>
      </c>
      <c r="AA183" s="173" t="str">
        <f t="shared" si="90"/>
        <v/>
      </c>
      <c r="AC183" s="173" t="str">
        <f t="shared" si="91"/>
        <v/>
      </c>
      <c r="AE183" s="173" t="str">
        <f t="shared" si="92"/>
        <v/>
      </c>
      <c r="AG183" s="173" t="str">
        <f t="shared" si="93"/>
        <v/>
      </c>
      <c r="AI183" s="173" t="str">
        <f t="shared" si="94"/>
        <v/>
      </c>
      <c r="AK183" s="173" t="str">
        <f t="shared" si="95"/>
        <v/>
      </c>
      <c r="AM183" s="173" t="str">
        <f t="shared" si="96"/>
        <v/>
      </c>
      <c r="AO183" s="173" t="str">
        <f t="shared" si="97"/>
        <v/>
      </c>
      <c r="AQ183" s="173" t="str">
        <f t="shared" si="98"/>
        <v/>
      </c>
      <c r="AU183" s="173" t="s">
        <v>468</v>
      </c>
    </row>
    <row r="184" spans="5:47" x14ac:dyDescent="0.25">
      <c r="E184" s="173" t="str">
        <f t="shared" si="80"/>
        <v/>
      </c>
      <c r="G184" s="173" t="str">
        <f t="shared" si="80"/>
        <v/>
      </c>
      <c r="I184" s="173" t="str">
        <f t="shared" si="81"/>
        <v/>
      </c>
      <c r="K184" s="173" t="str">
        <f t="shared" si="82"/>
        <v/>
      </c>
      <c r="M184" s="173" t="str">
        <f t="shared" si="83"/>
        <v/>
      </c>
      <c r="O184" s="173" t="str">
        <f t="shared" si="84"/>
        <v/>
      </c>
      <c r="Q184" s="173" t="str">
        <f t="shared" si="85"/>
        <v/>
      </c>
      <c r="S184" s="173" t="str">
        <f t="shared" si="86"/>
        <v/>
      </c>
      <c r="U184" s="173" t="str">
        <f t="shared" si="87"/>
        <v/>
      </c>
      <c r="W184" s="173" t="str">
        <f t="shared" si="88"/>
        <v/>
      </c>
      <c r="Y184" s="173" t="str">
        <f t="shared" si="89"/>
        <v/>
      </c>
      <c r="AA184" s="173" t="str">
        <f t="shared" si="90"/>
        <v/>
      </c>
      <c r="AC184" s="173" t="str">
        <f t="shared" si="91"/>
        <v/>
      </c>
      <c r="AE184" s="173" t="str">
        <f t="shared" si="92"/>
        <v/>
      </c>
      <c r="AG184" s="173" t="str">
        <f t="shared" si="93"/>
        <v/>
      </c>
      <c r="AI184" s="173" t="str">
        <f t="shared" si="94"/>
        <v/>
      </c>
      <c r="AK184" s="173" t="str">
        <f t="shared" si="95"/>
        <v/>
      </c>
      <c r="AM184" s="173" t="str">
        <f t="shared" si="96"/>
        <v/>
      </c>
      <c r="AO184" s="173" t="str">
        <f t="shared" si="97"/>
        <v/>
      </c>
      <c r="AQ184" s="173" t="str">
        <f t="shared" si="98"/>
        <v/>
      </c>
      <c r="AU184" s="173" t="s">
        <v>468</v>
      </c>
    </row>
    <row r="185" spans="5:47" x14ac:dyDescent="0.25">
      <c r="E185" s="173" t="str">
        <f t="shared" si="80"/>
        <v/>
      </c>
      <c r="G185" s="173" t="str">
        <f t="shared" si="80"/>
        <v/>
      </c>
      <c r="I185" s="173" t="str">
        <f t="shared" si="81"/>
        <v/>
      </c>
      <c r="K185" s="173" t="str">
        <f t="shared" si="82"/>
        <v/>
      </c>
      <c r="M185" s="173" t="str">
        <f t="shared" si="83"/>
        <v/>
      </c>
      <c r="O185" s="173" t="str">
        <f t="shared" si="84"/>
        <v/>
      </c>
      <c r="Q185" s="173" t="str">
        <f t="shared" si="85"/>
        <v/>
      </c>
      <c r="S185" s="173" t="str">
        <f t="shared" si="86"/>
        <v/>
      </c>
      <c r="U185" s="173" t="str">
        <f t="shared" si="87"/>
        <v/>
      </c>
      <c r="W185" s="173" t="str">
        <f t="shared" si="88"/>
        <v/>
      </c>
      <c r="Y185" s="173" t="str">
        <f t="shared" si="89"/>
        <v/>
      </c>
      <c r="AA185" s="173" t="str">
        <f t="shared" si="90"/>
        <v/>
      </c>
      <c r="AC185" s="173" t="str">
        <f t="shared" si="91"/>
        <v/>
      </c>
      <c r="AE185" s="173" t="str">
        <f t="shared" si="92"/>
        <v/>
      </c>
      <c r="AG185" s="173" t="str">
        <f t="shared" si="93"/>
        <v/>
      </c>
      <c r="AI185" s="173" t="str">
        <f t="shared" si="94"/>
        <v/>
      </c>
      <c r="AK185" s="173" t="str">
        <f t="shared" si="95"/>
        <v/>
      </c>
      <c r="AM185" s="173" t="str">
        <f t="shared" si="96"/>
        <v/>
      </c>
      <c r="AO185" s="173" t="str">
        <f t="shared" si="97"/>
        <v/>
      </c>
      <c r="AQ185" s="173" t="str">
        <f t="shared" si="98"/>
        <v/>
      </c>
      <c r="AU185" s="173" t="s">
        <v>468</v>
      </c>
    </row>
    <row r="186" spans="5:47" x14ac:dyDescent="0.25">
      <c r="E186" s="173" t="str">
        <f t="shared" si="80"/>
        <v/>
      </c>
      <c r="G186" s="173" t="str">
        <f t="shared" si="80"/>
        <v/>
      </c>
      <c r="I186" s="173" t="str">
        <f t="shared" si="81"/>
        <v/>
      </c>
      <c r="K186" s="173" t="str">
        <f t="shared" si="82"/>
        <v/>
      </c>
      <c r="M186" s="173" t="str">
        <f t="shared" si="83"/>
        <v/>
      </c>
      <c r="O186" s="173" t="str">
        <f t="shared" si="84"/>
        <v/>
      </c>
      <c r="Q186" s="173" t="str">
        <f t="shared" si="85"/>
        <v/>
      </c>
      <c r="S186" s="173" t="str">
        <f t="shared" si="86"/>
        <v/>
      </c>
      <c r="U186" s="173" t="str">
        <f t="shared" si="87"/>
        <v/>
      </c>
      <c r="W186" s="173" t="str">
        <f t="shared" si="88"/>
        <v/>
      </c>
      <c r="Y186" s="173" t="str">
        <f t="shared" si="89"/>
        <v/>
      </c>
      <c r="AA186" s="173" t="str">
        <f t="shared" si="90"/>
        <v/>
      </c>
      <c r="AC186" s="173" t="str">
        <f t="shared" si="91"/>
        <v/>
      </c>
      <c r="AE186" s="173" t="str">
        <f t="shared" si="92"/>
        <v/>
      </c>
      <c r="AG186" s="173" t="str">
        <f t="shared" si="93"/>
        <v/>
      </c>
      <c r="AI186" s="173" t="str">
        <f t="shared" si="94"/>
        <v/>
      </c>
      <c r="AK186" s="173" t="str">
        <f t="shared" si="95"/>
        <v/>
      </c>
      <c r="AM186" s="173" t="str">
        <f t="shared" si="96"/>
        <v/>
      </c>
      <c r="AO186" s="173" t="str">
        <f t="shared" si="97"/>
        <v/>
      </c>
      <c r="AQ186" s="173" t="str">
        <f t="shared" si="98"/>
        <v/>
      </c>
      <c r="AU186" s="173" t="s">
        <v>468</v>
      </c>
    </row>
    <row r="187" spans="5:47" x14ac:dyDescent="0.25">
      <c r="E187" s="173" t="str">
        <f t="shared" si="80"/>
        <v/>
      </c>
      <c r="G187" s="173" t="str">
        <f t="shared" si="80"/>
        <v/>
      </c>
      <c r="I187" s="173" t="str">
        <f t="shared" si="81"/>
        <v/>
      </c>
      <c r="K187" s="173" t="str">
        <f t="shared" si="82"/>
        <v/>
      </c>
      <c r="M187" s="173" t="str">
        <f t="shared" si="83"/>
        <v/>
      </c>
      <c r="O187" s="173" t="str">
        <f t="shared" si="84"/>
        <v/>
      </c>
      <c r="Q187" s="173" t="str">
        <f t="shared" si="85"/>
        <v/>
      </c>
      <c r="S187" s="173" t="str">
        <f t="shared" si="86"/>
        <v/>
      </c>
      <c r="U187" s="173" t="str">
        <f t="shared" si="87"/>
        <v/>
      </c>
      <c r="W187" s="173" t="str">
        <f t="shared" si="88"/>
        <v/>
      </c>
      <c r="Y187" s="173" t="str">
        <f t="shared" si="89"/>
        <v/>
      </c>
      <c r="AA187" s="173" t="str">
        <f t="shared" si="90"/>
        <v/>
      </c>
      <c r="AC187" s="173" t="str">
        <f t="shared" si="91"/>
        <v/>
      </c>
      <c r="AE187" s="173" t="str">
        <f t="shared" si="92"/>
        <v/>
      </c>
      <c r="AG187" s="173" t="str">
        <f t="shared" si="93"/>
        <v/>
      </c>
      <c r="AI187" s="173" t="str">
        <f t="shared" si="94"/>
        <v/>
      </c>
      <c r="AK187" s="173" t="str">
        <f t="shared" si="95"/>
        <v/>
      </c>
      <c r="AM187" s="173" t="str">
        <f t="shared" si="96"/>
        <v/>
      </c>
      <c r="AO187" s="173" t="str">
        <f t="shared" si="97"/>
        <v/>
      </c>
      <c r="AQ187" s="173" t="str">
        <f t="shared" si="98"/>
        <v/>
      </c>
      <c r="AU187" s="173" t="s">
        <v>468</v>
      </c>
    </row>
    <row r="188" spans="5:47" x14ac:dyDescent="0.25">
      <c r="E188" s="173" t="str">
        <f t="shared" si="80"/>
        <v/>
      </c>
      <c r="G188" s="173" t="str">
        <f t="shared" si="80"/>
        <v/>
      </c>
      <c r="I188" s="173" t="str">
        <f t="shared" si="81"/>
        <v/>
      </c>
      <c r="K188" s="173" t="str">
        <f t="shared" si="82"/>
        <v/>
      </c>
      <c r="M188" s="173" t="str">
        <f t="shared" si="83"/>
        <v/>
      </c>
      <c r="O188" s="173" t="str">
        <f t="shared" si="84"/>
        <v/>
      </c>
      <c r="Q188" s="173" t="str">
        <f t="shared" si="85"/>
        <v/>
      </c>
      <c r="S188" s="173" t="str">
        <f t="shared" si="86"/>
        <v/>
      </c>
      <c r="U188" s="173" t="str">
        <f t="shared" si="87"/>
        <v/>
      </c>
      <c r="W188" s="173" t="str">
        <f t="shared" si="88"/>
        <v/>
      </c>
      <c r="Y188" s="173" t="str">
        <f t="shared" si="89"/>
        <v/>
      </c>
      <c r="AA188" s="173" t="str">
        <f t="shared" si="90"/>
        <v/>
      </c>
      <c r="AC188" s="173" t="str">
        <f t="shared" si="91"/>
        <v/>
      </c>
      <c r="AE188" s="173" t="str">
        <f t="shared" si="92"/>
        <v/>
      </c>
      <c r="AG188" s="173" t="str">
        <f t="shared" si="93"/>
        <v/>
      </c>
      <c r="AI188" s="173" t="str">
        <f t="shared" si="94"/>
        <v/>
      </c>
      <c r="AK188" s="173" t="str">
        <f t="shared" si="95"/>
        <v/>
      </c>
      <c r="AM188" s="173" t="str">
        <f t="shared" si="96"/>
        <v/>
      </c>
      <c r="AO188" s="173" t="str">
        <f t="shared" si="97"/>
        <v/>
      </c>
      <c r="AQ188" s="173" t="str">
        <f t="shared" si="98"/>
        <v/>
      </c>
      <c r="AU188" s="173" t="s">
        <v>468</v>
      </c>
    </row>
    <row r="189" spans="5:47" x14ac:dyDescent="0.25">
      <c r="E189" s="173" t="str">
        <f t="shared" si="80"/>
        <v/>
      </c>
      <c r="G189" s="173" t="str">
        <f t="shared" si="80"/>
        <v/>
      </c>
      <c r="I189" s="173" t="str">
        <f t="shared" si="81"/>
        <v/>
      </c>
      <c r="K189" s="173" t="str">
        <f t="shared" si="82"/>
        <v/>
      </c>
      <c r="M189" s="173" t="str">
        <f t="shared" si="83"/>
        <v/>
      </c>
      <c r="O189" s="173" t="str">
        <f t="shared" si="84"/>
        <v/>
      </c>
      <c r="Q189" s="173" t="str">
        <f t="shared" si="85"/>
        <v/>
      </c>
      <c r="S189" s="173" t="str">
        <f t="shared" si="86"/>
        <v/>
      </c>
      <c r="U189" s="173" t="str">
        <f t="shared" si="87"/>
        <v/>
      </c>
      <c r="W189" s="173" t="str">
        <f t="shared" si="88"/>
        <v/>
      </c>
      <c r="Y189" s="173" t="str">
        <f t="shared" si="89"/>
        <v/>
      </c>
      <c r="AA189" s="173" t="str">
        <f t="shared" si="90"/>
        <v/>
      </c>
      <c r="AC189" s="173" t="str">
        <f t="shared" si="91"/>
        <v/>
      </c>
      <c r="AE189" s="173" t="str">
        <f t="shared" si="92"/>
        <v/>
      </c>
      <c r="AG189" s="173" t="str">
        <f t="shared" si="93"/>
        <v/>
      </c>
      <c r="AI189" s="173" t="str">
        <f t="shared" si="94"/>
        <v/>
      </c>
      <c r="AK189" s="173" t="str">
        <f t="shared" si="95"/>
        <v/>
      </c>
      <c r="AM189" s="173" t="str">
        <f t="shared" si="96"/>
        <v/>
      </c>
      <c r="AO189" s="173" t="str">
        <f t="shared" si="97"/>
        <v/>
      </c>
      <c r="AQ189" s="173" t="str">
        <f t="shared" si="98"/>
        <v/>
      </c>
      <c r="AU189" s="173" t="s">
        <v>468</v>
      </c>
    </row>
    <row r="190" spans="5:47" x14ac:dyDescent="0.25">
      <c r="E190" s="173" t="str">
        <f t="shared" si="80"/>
        <v/>
      </c>
      <c r="G190" s="173" t="str">
        <f t="shared" si="80"/>
        <v/>
      </c>
      <c r="I190" s="173" t="str">
        <f t="shared" si="81"/>
        <v/>
      </c>
      <c r="K190" s="173" t="str">
        <f t="shared" si="82"/>
        <v/>
      </c>
      <c r="M190" s="173" t="str">
        <f t="shared" si="83"/>
        <v/>
      </c>
      <c r="O190" s="173" t="str">
        <f t="shared" si="84"/>
        <v/>
      </c>
      <c r="Q190" s="173" t="str">
        <f t="shared" si="85"/>
        <v/>
      </c>
      <c r="S190" s="173" t="str">
        <f t="shared" si="86"/>
        <v/>
      </c>
      <c r="U190" s="173" t="str">
        <f t="shared" si="87"/>
        <v/>
      </c>
      <c r="W190" s="173" t="str">
        <f t="shared" si="88"/>
        <v/>
      </c>
      <c r="Y190" s="173" t="str">
        <f t="shared" si="89"/>
        <v/>
      </c>
      <c r="AA190" s="173" t="str">
        <f t="shared" si="90"/>
        <v/>
      </c>
      <c r="AC190" s="173" t="str">
        <f t="shared" si="91"/>
        <v/>
      </c>
      <c r="AE190" s="173" t="str">
        <f t="shared" si="92"/>
        <v/>
      </c>
      <c r="AG190" s="173" t="str">
        <f t="shared" si="93"/>
        <v/>
      </c>
      <c r="AI190" s="173" t="str">
        <f t="shared" si="94"/>
        <v/>
      </c>
      <c r="AK190" s="173" t="str">
        <f t="shared" si="95"/>
        <v/>
      </c>
      <c r="AM190" s="173" t="str">
        <f t="shared" si="96"/>
        <v/>
      </c>
      <c r="AO190" s="173" t="str">
        <f t="shared" si="97"/>
        <v/>
      </c>
      <c r="AQ190" s="173" t="str">
        <f t="shared" si="98"/>
        <v/>
      </c>
      <c r="AU190" s="173" t="s">
        <v>468</v>
      </c>
    </row>
    <row r="191" spans="5:47" x14ac:dyDescent="0.25">
      <c r="E191" s="173" t="str">
        <f t="shared" si="80"/>
        <v/>
      </c>
      <c r="G191" s="173" t="str">
        <f t="shared" si="80"/>
        <v/>
      </c>
      <c r="I191" s="173" t="str">
        <f t="shared" si="81"/>
        <v/>
      </c>
      <c r="K191" s="173" t="str">
        <f t="shared" si="82"/>
        <v/>
      </c>
      <c r="M191" s="173" t="str">
        <f t="shared" si="83"/>
        <v/>
      </c>
      <c r="O191" s="173" t="str">
        <f t="shared" si="84"/>
        <v/>
      </c>
      <c r="Q191" s="173" t="str">
        <f t="shared" si="85"/>
        <v/>
      </c>
      <c r="S191" s="173" t="str">
        <f t="shared" si="86"/>
        <v/>
      </c>
      <c r="U191" s="173" t="str">
        <f t="shared" si="87"/>
        <v/>
      </c>
      <c r="W191" s="173" t="str">
        <f t="shared" si="88"/>
        <v/>
      </c>
      <c r="Y191" s="173" t="str">
        <f t="shared" si="89"/>
        <v/>
      </c>
      <c r="AA191" s="173" t="str">
        <f t="shared" si="90"/>
        <v/>
      </c>
      <c r="AC191" s="173" t="str">
        <f t="shared" si="91"/>
        <v/>
      </c>
      <c r="AE191" s="173" t="str">
        <f t="shared" si="92"/>
        <v/>
      </c>
      <c r="AG191" s="173" t="str">
        <f t="shared" si="93"/>
        <v/>
      </c>
      <c r="AI191" s="173" t="str">
        <f t="shared" si="94"/>
        <v/>
      </c>
      <c r="AK191" s="173" t="str">
        <f t="shared" si="95"/>
        <v/>
      </c>
      <c r="AM191" s="173" t="str">
        <f t="shared" si="96"/>
        <v/>
      </c>
      <c r="AO191" s="173" t="str">
        <f t="shared" si="97"/>
        <v/>
      </c>
      <c r="AQ191" s="173" t="str">
        <f t="shared" si="98"/>
        <v/>
      </c>
      <c r="AU191" s="173" t="s">
        <v>468</v>
      </c>
    </row>
    <row r="192" spans="5:47" x14ac:dyDescent="0.25">
      <c r="E192" s="173" t="str">
        <f t="shared" si="80"/>
        <v/>
      </c>
      <c r="G192" s="173" t="str">
        <f t="shared" si="80"/>
        <v/>
      </c>
      <c r="I192" s="173" t="str">
        <f t="shared" si="81"/>
        <v/>
      </c>
      <c r="K192" s="173" t="str">
        <f t="shared" si="82"/>
        <v/>
      </c>
      <c r="M192" s="173" t="str">
        <f t="shared" si="83"/>
        <v/>
      </c>
      <c r="O192" s="173" t="str">
        <f t="shared" si="84"/>
        <v/>
      </c>
      <c r="Q192" s="173" t="str">
        <f t="shared" si="85"/>
        <v/>
      </c>
      <c r="S192" s="173" t="str">
        <f t="shared" si="86"/>
        <v/>
      </c>
      <c r="U192" s="173" t="str">
        <f t="shared" si="87"/>
        <v/>
      </c>
      <c r="W192" s="173" t="str">
        <f t="shared" si="88"/>
        <v/>
      </c>
      <c r="Y192" s="173" t="str">
        <f t="shared" si="89"/>
        <v/>
      </c>
      <c r="AA192" s="173" t="str">
        <f t="shared" si="90"/>
        <v/>
      </c>
      <c r="AC192" s="173" t="str">
        <f t="shared" si="91"/>
        <v/>
      </c>
      <c r="AE192" s="173" t="str">
        <f t="shared" si="92"/>
        <v/>
      </c>
      <c r="AG192" s="173" t="str">
        <f t="shared" si="93"/>
        <v/>
      </c>
      <c r="AI192" s="173" t="str">
        <f t="shared" si="94"/>
        <v/>
      </c>
      <c r="AK192" s="173" t="str">
        <f t="shared" si="95"/>
        <v/>
      </c>
      <c r="AM192" s="173" t="str">
        <f t="shared" si="96"/>
        <v/>
      </c>
      <c r="AO192" s="173" t="str">
        <f t="shared" si="97"/>
        <v/>
      </c>
      <c r="AQ192" s="173" t="str">
        <f t="shared" si="98"/>
        <v/>
      </c>
      <c r="AU192" s="173" t="s">
        <v>468</v>
      </c>
    </row>
    <row r="193" spans="5:47" x14ac:dyDescent="0.25">
      <c r="E193" s="173" t="str">
        <f t="shared" si="80"/>
        <v/>
      </c>
      <c r="G193" s="173" t="str">
        <f t="shared" si="80"/>
        <v/>
      </c>
      <c r="I193" s="173" t="str">
        <f t="shared" si="81"/>
        <v/>
      </c>
      <c r="K193" s="173" t="str">
        <f t="shared" si="82"/>
        <v/>
      </c>
      <c r="M193" s="173" t="str">
        <f t="shared" si="83"/>
        <v/>
      </c>
      <c r="O193" s="173" t="str">
        <f t="shared" si="84"/>
        <v/>
      </c>
      <c r="Q193" s="173" t="str">
        <f t="shared" si="85"/>
        <v/>
      </c>
      <c r="S193" s="173" t="str">
        <f t="shared" si="86"/>
        <v/>
      </c>
      <c r="U193" s="173" t="str">
        <f t="shared" si="87"/>
        <v/>
      </c>
      <c r="W193" s="173" t="str">
        <f t="shared" si="88"/>
        <v/>
      </c>
      <c r="Y193" s="173" t="str">
        <f t="shared" si="89"/>
        <v/>
      </c>
      <c r="AA193" s="173" t="str">
        <f t="shared" si="90"/>
        <v/>
      </c>
      <c r="AC193" s="173" t="str">
        <f t="shared" si="91"/>
        <v/>
      </c>
      <c r="AE193" s="173" t="str">
        <f t="shared" si="92"/>
        <v/>
      </c>
      <c r="AG193" s="173" t="str">
        <f t="shared" si="93"/>
        <v/>
      </c>
      <c r="AI193" s="173" t="str">
        <f t="shared" si="94"/>
        <v/>
      </c>
      <c r="AK193" s="173" t="str">
        <f t="shared" si="95"/>
        <v/>
      </c>
      <c r="AM193" s="173" t="str">
        <f t="shared" si="96"/>
        <v/>
      </c>
      <c r="AO193" s="173" t="str">
        <f t="shared" si="97"/>
        <v/>
      </c>
      <c r="AQ193" s="173" t="str">
        <f t="shared" si="98"/>
        <v/>
      </c>
      <c r="AU193" s="173" t="s">
        <v>468</v>
      </c>
    </row>
    <row r="194" spans="5:47" x14ac:dyDescent="0.25">
      <c r="E194" s="173" t="str">
        <f t="shared" si="80"/>
        <v/>
      </c>
      <c r="G194" s="173" t="str">
        <f t="shared" si="80"/>
        <v/>
      </c>
      <c r="I194" s="173" t="str">
        <f t="shared" si="81"/>
        <v/>
      </c>
      <c r="K194" s="173" t="str">
        <f t="shared" si="82"/>
        <v/>
      </c>
      <c r="M194" s="173" t="str">
        <f t="shared" si="83"/>
        <v/>
      </c>
      <c r="O194" s="173" t="str">
        <f t="shared" si="84"/>
        <v/>
      </c>
      <c r="Q194" s="173" t="str">
        <f t="shared" si="85"/>
        <v/>
      </c>
      <c r="S194" s="173" t="str">
        <f t="shared" si="86"/>
        <v/>
      </c>
      <c r="U194" s="173" t="str">
        <f t="shared" si="87"/>
        <v/>
      </c>
      <c r="W194" s="173" t="str">
        <f t="shared" si="88"/>
        <v/>
      </c>
      <c r="Y194" s="173" t="str">
        <f t="shared" si="89"/>
        <v/>
      </c>
      <c r="AA194" s="173" t="str">
        <f t="shared" si="90"/>
        <v/>
      </c>
      <c r="AC194" s="173" t="str">
        <f t="shared" si="91"/>
        <v/>
      </c>
      <c r="AE194" s="173" t="str">
        <f t="shared" si="92"/>
        <v/>
      </c>
      <c r="AG194" s="173" t="str">
        <f t="shared" si="93"/>
        <v/>
      </c>
      <c r="AI194" s="173" t="str">
        <f t="shared" si="94"/>
        <v/>
      </c>
      <c r="AK194" s="173" t="str">
        <f t="shared" si="95"/>
        <v/>
      </c>
      <c r="AM194" s="173" t="str">
        <f t="shared" si="96"/>
        <v/>
      </c>
      <c r="AO194" s="173" t="str">
        <f t="shared" si="97"/>
        <v/>
      </c>
      <c r="AQ194" s="173" t="str">
        <f t="shared" si="98"/>
        <v/>
      </c>
      <c r="AU194" s="173" t="s">
        <v>468</v>
      </c>
    </row>
    <row r="195" spans="5:47" x14ac:dyDescent="0.25">
      <c r="E195" s="173" t="str">
        <f t="shared" si="80"/>
        <v/>
      </c>
      <c r="G195" s="173" t="str">
        <f t="shared" si="80"/>
        <v/>
      </c>
      <c r="I195" s="173" t="str">
        <f t="shared" si="81"/>
        <v/>
      </c>
      <c r="K195" s="173" t="str">
        <f t="shared" si="82"/>
        <v/>
      </c>
      <c r="M195" s="173" t="str">
        <f t="shared" si="83"/>
        <v/>
      </c>
      <c r="O195" s="173" t="str">
        <f t="shared" si="84"/>
        <v/>
      </c>
      <c r="Q195" s="173" t="str">
        <f t="shared" si="85"/>
        <v/>
      </c>
      <c r="S195" s="173" t="str">
        <f t="shared" si="86"/>
        <v/>
      </c>
      <c r="U195" s="173" t="str">
        <f t="shared" si="87"/>
        <v/>
      </c>
      <c r="W195" s="173" t="str">
        <f t="shared" si="88"/>
        <v/>
      </c>
      <c r="Y195" s="173" t="str">
        <f t="shared" si="89"/>
        <v/>
      </c>
      <c r="AA195" s="173" t="str">
        <f t="shared" si="90"/>
        <v/>
      </c>
      <c r="AC195" s="173" t="str">
        <f t="shared" si="91"/>
        <v/>
      </c>
      <c r="AE195" s="173" t="str">
        <f t="shared" si="92"/>
        <v/>
      </c>
      <c r="AG195" s="173" t="str">
        <f t="shared" si="93"/>
        <v/>
      </c>
      <c r="AI195" s="173" t="str">
        <f t="shared" si="94"/>
        <v/>
      </c>
      <c r="AK195" s="173" t="str">
        <f t="shared" si="95"/>
        <v/>
      </c>
      <c r="AM195" s="173" t="str">
        <f t="shared" si="96"/>
        <v/>
      </c>
      <c r="AO195" s="173" t="str">
        <f t="shared" si="97"/>
        <v/>
      </c>
      <c r="AQ195" s="173" t="str">
        <f t="shared" si="98"/>
        <v/>
      </c>
      <c r="AU195" s="173" t="s">
        <v>468</v>
      </c>
    </row>
    <row r="196" spans="5:47" x14ac:dyDescent="0.25">
      <c r="E196" s="173" t="str">
        <f t="shared" si="80"/>
        <v/>
      </c>
      <c r="G196" s="173" t="str">
        <f t="shared" si="80"/>
        <v/>
      </c>
      <c r="I196" s="173" t="str">
        <f t="shared" si="81"/>
        <v/>
      </c>
      <c r="K196" s="173" t="str">
        <f t="shared" si="82"/>
        <v/>
      </c>
      <c r="M196" s="173" t="str">
        <f t="shared" si="83"/>
        <v/>
      </c>
      <c r="O196" s="173" t="str">
        <f t="shared" si="84"/>
        <v/>
      </c>
      <c r="Q196" s="173" t="str">
        <f t="shared" si="85"/>
        <v/>
      </c>
      <c r="S196" s="173" t="str">
        <f t="shared" si="86"/>
        <v/>
      </c>
      <c r="U196" s="173" t="str">
        <f t="shared" si="87"/>
        <v/>
      </c>
      <c r="W196" s="173" t="str">
        <f t="shared" si="88"/>
        <v/>
      </c>
      <c r="Y196" s="173" t="str">
        <f t="shared" si="89"/>
        <v/>
      </c>
      <c r="AA196" s="173" t="str">
        <f t="shared" si="90"/>
        <v/>
      </c>
      <c r="AC196" s="173" t="str">
        <f t="shared" si="91"/>
        <v/>
      </c>
      <c r="AE196" s="173" t="str">
        <f t="shared" si="92"/>
        <v/>
      </c>
      <c r="AG196" s="173" t="str">
        <f t="shared" si="93"/>
        <v/>
      </c>
      <c r="AI196" s="173" t="str">
        <f t="shared" si="94"/>
        <v/>
      </c>
      <c r="AK196" s="173" t="str">
        <f t="shared" si="95"/>
        <v/>
      </c>
      <c r="AM196" s="173" t="str">
        <f t="shared" si="96"/>
        <v/>
      </c>
      <c r="AO196" s="173" t="str">
        <f t="shared" si="97"/>
        <v/>
      </c>
      <c r="AQ196" s="173" t="str">
        <f t="shared" si="98"/>
        <v/>
      </c>
      <c r="AU196" s="173" t="s">
        <v>468</v>
      </c>
    </row>
    <row r="197" spans="5:47" x14ac:dyDescent="0.25">
      <c r="E197" s="173" t="str">
        <f t="shared" si="80"/>
        <v/>
      </c>
      <c r="G197" s="173" t="str">
        <f t="shared" si="80"/>
        <v/>
      </c>
      <c r="I197" s="173" t="str">
        <f t="shared" si="81"/>
        <v/>
      </c>
      <c r="K197" s="173" t="str">
        <f t="shared" si="82"/>
        <v/>
      </c>
      <c r="M197" s="173" t="str">
        <f t="shared" si="83"/>
        <v/>
      </c>
      <c r="O197" s="173" t="str">
        <f t="shared" si="84"/>
        <v/>
      </c>
      <c r="Q197" s="173" t="str">
        <f t="shared" si="85"/>
        <v/>
      </c>
      <c r="S197" s="173" t="str">
        <f t="shared" si="86"/>
        <v/>
      </c>
      <c r="U197" s="173" t="str">
        <f t="shared" si="87"/>
        <v/>
      </c>
      <c r="W197" s="173" t="str">
        <f t="shared" si="88"/>
        <v/>
      </c>
      <c r="Y197" s="173" t="str">
        <f t="shared" si="89"/>
        <v/>
      </c>
      <c r="AA197" s="173" t="str">
        <f t="shared" si="90"/>
        <v/>
      </c>
      <c r="AC197" s="173" t="str">
        <f t="shared" si="91"/>
        <v/>
      </c>
      <c r="AE197" s="173" t="str">
        <f t="shared" si="92"/>
        <v/>
      </c>
      <c r="AG197" s="173" t="str">
        <f t="shared" si="93"/>
        <v/>
      </c>
      <c r="AI197" s="173" t="str">
        <f t="shared" si="94"/>
        <v/>
      </c>
      <c r="AK197" s="173" t="str">
        <f t="shared" si="95"/>
        <v/>
      </c>
      <c r="AM197" s="173" t="str">
        <f t="shared" si="96"/>
        <v/>
      </c>
      <c r="AO197" s="173" t="str">
        <f t="shared" si="97"/>
        <v/>
      </c>
      <c r="AQ197" s="173" t="str">
        <f t="shared" si="98"/>
        <v/>
      </c>
      <c r="AU197" s="173" t="s">
        <v>468</v>
      </c>
    </row>
    <row r="198" spans="5:47" x14ac:dyDescent="0.25">
      <c r="E198" s="173" t="str">
        <f t="shared" si="80"/>
        <v/>
      </c>
      <c r="G198" s="173" t="str">
        <f t="shared" si="80"/>
        <v/>
      </c>
      <c r="I198" s="173" t="str">
        <f t="shared" si="81"/>
        <v/>
      </c>
      <c r="K198" s="173" t="str">
        <f t="shared" si="82"/>
        <v/>
      </c>
      <c r="M198" s="173" t="str">
        <f t="shared" si="83"/>
        <v/>
      </c>
      <c r="O198" s="173" t="str">
        <f t="shared" si="84"/>
        <v/>
      </c>
      <c r="Q198" s="173" t="str">
        <f t="shared" si="85"/>
        <v/>
      </c>
      <c r="S198" s="173" t="str">
        <f t="shared" si="86"/>
        <v/>
      </c>
      <c r="U198" s="173" t="str">
        <f t="shared" si="87"/>
        <v/>
      </c>
      <c r="W198" s="173" t="str">
        <f t="shared" si="88"/>
        <v/>
      </c>
      <c r="Y198" s="173" t="str">
        <f t="shared" si="89"/>
        <v/>
      </c>
      <c r="AA198" s="173" t="str">
        <f t="shared" si="90"/>
        <v/>
      </c>
      <c r="AC198" s="173" t="str">
        <f t="shared" si="91"/>
        <v/>
      </c>
      <c r="AE198" s="173" t="str">
        <f t="shared" si="92"/>
        <v/>
      </c>
      <c r="AG198" s="173" t="str">
        <f t="shared" si="93"/>
        <v/>
      </c>
      <c r="AI198" s="173" t="str">
        <f t="shared" si="94"/>
        <v/>
      </c>
      <c r="AK198" s="173" t="str">
        <f t="shared" si="95"/>
        <v/>
      </c>
      <c r="AM198" s="173" t="str">
        <f t="shared" si="96"/>
        <v/>
      </c>
      <c r="AO198" s="173" t="str">
        <f t="shared" si="97"/>
        <v/>
      </c>
      <c r="AQ198" s="173" t="str">
        <f t="shared" si="98"/>
        <v/>
      </c>
      <c r="AU198" s="173" t="s">
        <v>468</v>
      </c>
    </row>
    <row r="199" spans="5:47" x14ac:dyDescent="0.25">
      <c r="E199" s="173" t="str">
        <f t="shared" ref="E199:G262" si="99">IF(OR($B199=0,D199=0),"",D199/$B199)</f>
        <v/>
      </c>
      <c r="G199" s="173" t="str">
        <f t="shared" si="99"/>
        <v/>
      </c>
      <c r="I199" s="173" t="str">
        <f t="shared" si="81"/>
        <v/>
      </c>
      <c r="K199" s="173" t="str">
        <f t="shared" si="82"/>
        <v/>
      </c>
      <c r="M199" s="173" t="str">
        <f t="shared" si="83"/>
        <v/>
      </c>
      <c r="O199" s="173" t="str">
        <f t="shared" si="84"/>
        <v/>
      </c>
      <c r="Q199" s="173" t="str">
        <f t="shared" si="85"/>
        <v/>
      </c>
      <c r="S199" s="173" t="str">
        <f t="shared" si="86"/>
        <v/>
      </c>
      <c r="U199" s="173" t="str">
        <f t="shared" si="87"/>
        <v/>
      </c>
      <c r="W199" s="173" t="str">
        <f t="shared" si="88"/>
        <v/>
      </c>
      <c r="Y199" s="173" t="str">
        <f t="shared" si="89"/>
        <v/>
      </c>
      <c r="AA199" s="173" t="str">
        <f t="shared" si="90"/>
        <v/>
      </c>
      <c r="AC199" s="173" t="str">
        <f t="shared" si="91"/>
        <v/>
      </c>
      <c r="AE199" s="173" t="str">
        <f t="shared" si="92"/>
        <v/>
      </c>
      <c r="AG199" s="173" t="str">
        <f t="shared" si="93"/>
        <v/>
      </c>
      <c r="AI199" s="173" t="str">
        <f t="shared" si="94"/>
        <v/>
      </c>
      <c r="AK199" s="173" t="str">
        <f t="shared" si="95"/>
        <v/>
      </c>
      <c r="AM199" s="173" t="str">
        <f t="shared" si="96"/>
        <v/>
      </c>
      <c r="AO199" s="173" t="str">
        <f t="shared" si="97"/>
        <v/>
      </c>
      <c r="AQ199" s="173" t="str">
        <f t="shared" si="98"/>
        <v/>
      </c>
      <c r="AU199" s="173" t="s">
        <v>468</v>
      </c>
    </row>
    <row r="200" spans="5:47" x14ac:dyDescent="0.25">
      <c r="E200" s="173" t="str">
        <f t="shared" si="99"/>
        <v/>
      </c>
      <c r="G200" s="173" t="str">
        <f t="shared" si="99"/>
        <v/>
      </c>
      <c r="I200" s="173" t="str">
        <f t="shared" si="81"/>
        <v/>
      </c>
      <c r="K200" s="173" t="str">
        <f t="shared" si="82"/>
        <v/>
      </c>
      <c r="M200" s="173" t="str">
        <f t="shared" si="83"/>
        <v/>
      </c>
      <c r="O200" s="173" t="str">
        <f t="shared" si="84"/>
        <v/>
      </c>
      <c r="Q200" s="173" t="str">
        <f t="shared" si="85"/>
        <v/>
      </c>
      <c r="S200" s="173" t="str">
        <f t="shared" si="86"/>
        <v/>
      </c>
      <c r="U200" s="173" t="str">
        <f t="shared" si="87"/>
        <v/>
      </c>
      <c r="W200" s="173" t="str">
        <f t="shared" si="88"/>
        <v/>
      </c>
      <c r="Y200" s="173" t="str">
        <f t="shared" si="89"/>
        <v/>
      </c>
      <c r="AA200" s="173" t="str">
        <f t="shared" si="90"/>
        <v/>
      </c>
      <c r="AC200" s="173" t="str">
        <f t="shared" si="91"/>
        <v/>
      </c>
      <c r="AE200" s="173" t="str">
        <f t="shared" si="92"/>
        <v/>
      </c>
      <c r="AG200" s="173" t="str">
        <f t="shared" si="93"/>
        <v/>
      </c>
      <c r="AI200" s="173" t="str">
        <f t="shared" si="94"/>
        <v/>
      </c>
      <c r="AK200" s="173" t="str">
        <f t="shared" si="95"/>
        <v/>
      </c>
      <c r="AM200" s="173" t="str">
        <f t="shared" si="96"/>
        <v/>
      </c>
      <c r="AO200" s="173" t="str">
        <f t="shared" si="97"/>
        <v/>
      </c>
      <c r="AQ200" s="173" t="str">
        <f t="shared" si="98"/>
        <v/>
      </c>
      <c r="AU200" s="173" t="s">
        <v>468</v>
      </c>
    </row>
    <row r="201" spans="5:47" x14ac:dyDescent="0.25">
      <c r="E201" s="173" t="str">
        <f t="shared" si="99"/>
        <v/>
      </c>
      <c r="G201" s="173" t="str">
        <f t="shared" si="99"/>
        <v/>
      </c>
      <c r="I201" s="173" t="str">
        <f t="shared" si="81"/>
        <v/>
      </c>
      <c r="K201" s="173" t="str">
        <f t="shared" si="82"/>
        <v/>
      </c>
      <c r="M201" s="173" t="str">
        <f t="shared" si="83"/>
        <v/>
      </c>
      <c r="O201" s="173" t="str">
        <f t="shared" si="84"/>
        <v/>
      </c>
      <c r="Q201" s="173" t="str">
        <f t="shared" si="85"/>
        <v/>
      </c>
      <c r="S201" s="173" t="str">
        <f t="shared" si="86"/>
        <v/>
      </c>
      <c r="U201" s="173" t="str">
        <f t="shared" si="87"/>
        <v/>
      </c>
      <c r="W201" s="173" t="str">
        <f t="shared" si="88"/>
        <v/>
      </c>
      <c r="Y201" s="173" t="str">
        <f t="shared" si="89"/>
        <v/>
      </c>
      <c r="AA201" s="173" t="str">
        <f t="shared" si="90"/>
        <v/>
      </c>
      <c r="AC201" s="173" t="str">
        <f t="shared" si="91"/>
        <v/>
      </c>
      <c r="AE201" s="173" t="str">
        <f t="shared" si="92"/>
        <v/>
      </c>
      <c r="AG201" s="173" t="str">
        <f t="shared" si="93"/>
        <v/>
      </c>
      <c r="AI201" s="173" t="str">
        <f t="shared" si="94"/>
        <v/>
      </c>
      <c r="AK201" s="173" t="str">
        <f t="shared" si="95"/>
        <v/>
      </c>
      <c r="AM201" s="173" t="str">
        <f t="shared" si="96"/>
        <v/>
      </c>
      <c r="AO201" s="173" t="str">
        <f t="shared" si="97"/>
        <v/>
      </c>
      <c r="AQ201" s="173" t="str">
        <f t="shared" si="98"/>
        <v/>
      </c>
      <c r="AU201" s="173" t="s">
        <v>468</v>
      </c>
    </row>
    <row r="202" spans="5:47" x14ac:dyDescent="0.25">
      <c r="E202" s="173" t="str">
        <f t="shared" si="99"/>
        <v/>
      </c>
      <c r="G202" s="173" t="str">
        <f t="shared" si="99"/>
        <v/>
      </c>
      <c r="I202" s="173" t="str">
        <f t="shared" si="81"/>
        <v/>
      </c>
      <c r="K202" s="173" t="str">
        <f t="shared" si="82"/>
        <v/>
      </c>
      <c r="M202" s="173" t="str">
        <f t="shared" si="83"/>
        <v/>
      </c>
      <c r="O202" s="173" t="str">
        <f t="shared" si="84"/>
        <v/>
      </c>
      <c r="Q202" s="173" t="str">
        <f t="shared" si="85"/>
        <v/>
      </c>
      <c r="S202" s="173" t="str">
        <f t="shared" si="86"/>
        <v/>
      </c>
      <c r="U202" s="173" t="str">
        <f t="shared" si="87"/>
        <v/>
      </c>
      <c r="W202" s="173" t="str">
        <f t="shared" si="88"/>
        <v/>
      </c>
      <c r="Y202" s="173" t="str">
        <f t="shared" si="89"/>
        <v/>
      </c>
      <c r="AA202" s="173" t="str">
        <f t="shared" si="90"/>
        <v/>
      </c>
      <c r="AC202" s="173" t="str">
        <f t="shared" si="91"/>
        <v/>
      </c>
      <c r="AE202" s="173" t="str">
        <f t="shared" si="92"/>
        <v/>
      </c>
      <c r="AG202" s="173" t="str">
        <f t="shared" si="93"/>
        <v/>
      </c>
      <c r="AI202" s="173" t="str">
        <f t="shared" si="94"/>
        <v/>
      </c>
      <c r="AK202" s="173" t="str">
        <f t="shared" si="95"/>
        <v/>
      </c>
      <c r="AM202" s="173" t="str">
        <f t="shared" si="96"/>
        <v/>
      </c>
      <c r="AO202" s="173" t="str">
        <f t="shared" si="97"/>
        <v/>
      </c>
      <c r="AQ202" s="173" t="str">
        <f t="shared" si="98"/>
        <v/>
      </c>
      <c r="AU202" s="173" t="s">
        <v>468</v>
      </c>
    </row>
    <row r="203" spans="5:47" x14ac:dyDescent="0.25">
      <c r="E203" s="173" t="str">
        <f t="shared" si="99"/>
        <v/>
      </c>
      <c r="G203" s="173" t="str">
        <f t="shared" si="99"/>
        <v/>
      </c>
      <c r="I203" s="173" t="str">
        <f t="shared" si="81"/>
        <v/>
      </c>
      <c r="K203" s="173" t="str">
        <f t="shared" si="82"/>
        <v/>
      </c>
      <c r="M203" s="173" t="str">
        <f t="shared" si="83"/>
        <v/>
      </c>
      <c r="O203" s="173" t="str">
        <f t="shared" si="84"/>
        <v/>
      </c>
      <c r="Q203" s="173" t="str">
        <f t="shared" si="85"/>
        <v/>
      </c>
      <c r="S203" s="173" t="str">
        <f t="shared" si="86"/>
        <v/>
      </c>
      <c r="U203" s="173" t="str">
        <f t="shared" si="87"/>
        <v/>
      </c>
      <c r="W203" s="173" t="str">
        <f t="shared" si="88"/>
        <v/>
      </c>
      <c r="Y203" s="173" t="str">
        <f t="shared" si="89"/>
        <v/>
      </c>
      <c r="AA203" s="173" t="str">
        <f t="shared" si="90"/>
        <v/>
      </c>
      <c r="AC203" s="173" t="str">
        <f t="shared" si="91"/>
        <v/>
      </c>
      <c r="AE203" s="173" t="str">
        <f t="shared" si="92"/>
        <v/>
      </c>
      <c r="AG203" s="173" t="str">
        <f t="shared" si="93"/>
        <v/>
      </c>
      <c r="AI203" s="173" t="str">
        <f t="shared" si="94"/>
        <v/>
      </c>
      <c r="AK203" s="173" t="str">
        <f t="shared" si="95"/>
        <v/>
      </c>
      <c r="AM203" s="173" t="str">
        <f t="shared" si="96"/>
        <v/>
      </c>
      <c r="AO203" s="173" t="str">
        <f t="shared" si="97"/>
        <v/>
      </c>
      <c r="AQ203" s="173" t="str">
        <f t="shared" si="98"/>
        <v/>
      </c>
      <c r="AU203" s="173" t="s">
        <v>468</v>
      </c>
    </row>
    <row r="204" spans="5:47" x14ac:dyDescent="0.25">
      <c r="E204" s="173" t="str">
        <f t="shared" si="99"/>
        <v/>
      </c>
      <c r="G204" s="173" t="str">
        <f t="shared" si="99"/>
        <v/>
      </c>
      <c r="I204" s="173" t="str">
        <f t="shared" si="81"/>
        <v/>
      </c>
      <c r="K204" s="173" t="str">
        <f t="shared" si="82"/>
        <v/>
      </c>
      <c r="M204" s="173" t="str">
        <f t="shared" si="83"/>
        <v/>
      </c>
      <c r="O204" s="173" t="str">
        <f t="shared" si="84"/>
        <v/>
      </c>
      <c r="Q204" s="173" t="str">
        <f t="shared" si="85"/>
        <v/>
      </c>
      <c r="S204" s="173" t="str">
        <f t="shared" si="86"/>
        <v/>
      </c>
      <c r="U204" s="173" t="str">
        <f t="shared" si="87"/>
        <v/>
      </c>
      <c r="W204" s="173" t="str">
        <f t="shared" si="88"/>
        <v/>
      </c>
      <c r="Y204" s="173" t="str">
        <f t="shared" si="89"/>
        <v/>
      </c>
      <c r="AA204" s="173" t="str">
        <f t="shared" si="90"/>
        <v/>
      </c>
      <c r="AC204" s="173" t="str">
        <f t="shared" si="91"/>
        <v/>
      </c>
      <c r="AE204" s="173" t="str">
        <f t="shared" si="92"/>
        <v/>
      </c>
      <c r="AG204" s="173" t="str">
        <f t="shared" si="93"/>
        <v/>
      </c>
      <c r="AI204" s="173" t="str">
        <f t="shared" si="94"/>
        <v/>
      </c>
      <c r="AK204" s="173" t="str">
        <f t="shared" si="95"/>
        <v/>
      </c>
      <c r="AM204" s="173" t="str">
        <f t="shared" si="96"/>
        <v/>
      </c>
      <c r="AO204" s="173" t="str">
        <f t="shared" si="97"/>
        <v/>
      </c>
      <c r="AQ204" s="173" t="str">
        <f t="shared" si="98"/>
        <v/>
      </c>
      <c r="AU204" s="173" t="s">
        <v>468</v>
      </c>
    </row>
    <row r="205" spans="5:47" x14ac:dyDescent="0.25">
      <c r="E205" s="173" t="str">
        <f t="shared" si="99"/>
        <v/>
      </c>
      <c r="G205" s="173" t="str">
        <f t="shared" si="99"/>
        <v/>
      </c>
      <c r="I205" s="173" t="str">
        <f t="shared" si="81"/>
        <v/>
      </c>
      <c r="K205" s="173" t="str">
        <f t="shared" si="82"/>
        <v/>
      </c>
      <c r="M205" s="173" t="str">
        <f t="shared" si="83"/>
        <v/>
      </c>
      <c r="O205" s="173" t="str">
        <f t="shared" si="84"/>
        <v/>
      </c>
      <c r="Q205" s="173" t="str">
        <f t="shared" si="85"/>
        <v/>
      </c>
      <c r="S205" s="173" t="str">
        <f t="shared" si="86"/>
        <v/>
      </c>
      <c r="U205" s="173" t="str">
        <f t="shared" si="87"/>
        <v/>
      </c>
      <c r="W205" s="173" t="str">
        <f t="shared" si="88"/>
        <v/>
      </c>
      <c r="Y205" s="173" t="str">
        <f t="shared" si="89"/>
        <v/>
      </c>
      <c r="AA205" s="173" t="str">
        <f t="shared" si="90"/>
        <v/>
      </c>
      <c r="AC205" s="173" t="str">
        <f t="shared" si="91"/>
        <v/>
      </c>
      <c r="AE205" s="173" t="str">
        <f t="shared" si="92"/>
        <v/>
      </c>
      <c r="AG205" s="173" t="str">
        <f t="shared" si="93"/>
        <v/>
      </c>
      <c r="AI205" s="173" t="str">
        <f t="shared" si="94"/>
        <v/>
      </c>
      <c r="AK205" s="173" t="str">
        <f t="shared" si="95"/>
        <v/>
      </c>
      <c r="AM205" s="173" t="str">
        <f t="shared" si="96"/>
        <v/>
      </c>
      <c r="AO205" s="173" t="str">
        <f t="shared" si="97"/>
        <v/>
      </c>
      <c r="AQ205" s="173" t="str">
        <f t="shared" si="98"/>
        <v/>
      </c>
      <c r="AU205" s="173" t="s">
        <v>468</v>
      </c>
    </row>
    <row r="206" spans="5:47" x14ac:dyDescent="0.25">
      <c r="E206" s="173" t="str">
        <f t="shared" si="99"/>
        <v/>
      </c>
      <c r="G206" s="173" t="str">
        <f t="shared" si="99"/>
        <v/>
      </c>
      <c r="I206" s="173" t="str">
        <f t="shared" si="81"/>
        <v/>
      </c>
      <c r="K206" s="173" t="str">
        <f t="shared" si="82"/>
        <v/>
      </c>
      <c r="M206" s="173" t="str">
        <f t="shared" si="83"/>
        <v/>
      </c>
      <c r="O206" s="173" t="str">
        <f t="shared" si="84"/>
        <v/>
      </c>
      <c r="Q206" s="173" t="str">
        <f t="shared" si="85"/>
        <v/>
      </c>
      <c r="S206" s="173" t="str">
        <f t="shared" si="86"/>
        <v/>
      </c>
      <c r="U206" s="173" t="str">
        <f t="shared" si="87"/>
        <v/>
      </c>
      <c r="W206" s="173" t="str">
        <f t="shared" si="88"/>
        <v/>
      </c>
      <c r="Y206" s="173" t="str">
        <f t="shared" si="89"/>
        <v/>
      </c>
      <c r="AA206" s="173" t="str">
        <f t="shared" si="90"/>
        <v/>
      </c>
      <c r="AC206" s="173" t="str">
        <f t="shared" si="91"/>
        <v/>
      </c>
      <c r="AE206" s="173" t="str">
        <f t="shared" si="92"/>
        <v/>
      </c>
      <c r="AG206" s="173" t="str">
        <f t="shared" si="93"/>
        <v/>
      </c>
      <c r="AI206" s="173" t="str">
        <f t="shared" si="94"/>
        <v/>
      </c>
      <c r="AK206" s="173" t="str">
        <f t="shared" si="95"/>
        <v/>
      </c>
      <c r="AM206" s="173" t="str">
        <f t="shared" si="96"/>
        <v/>
      </c>
      <c r="AO206" s="173" t="str">
        <f t="shared" si="97"/>
        <v/>
      </c>
      <c r="AQ206" s="173" t="str">
        <f t="shared" si="98"/>
        <v/>
      </c>
      <c r="AU206" s="173" t="s">
        <v>468</v>
      </c>
    </row>
    <row r="207" spans="5:47" x14ac:dyDescent="0.25">
      <c r="E207" s="173" t="str">
        <f t="shared" si="99"/>
        <v/>
      </c>
      <c r="G207" s="173" t="str">
        <f t="shared" si="99"/>
        <v/>
      </c>
      <c r="I207" s="173" t="str">
        <f t="shared" si="81"/>
        <v/>
      </c>
      <c r="K207" s="173" t="str">
        <f t="shared" si="82"/>
        <v/>
      </c>
      <c r="M207" s="173" t="str">
        <f t="shared" si="83"/>
        <v/>
      </c>
      <c r="O207" s="173" t="str">
        <f t="shared" si="84"/>
        <v/>
      </c>
      <c r="Q207" s="173" t="str">
        <f t="shared" si="85"/>
        <v/>
      </c>
      <c r="S207" s="173" t="str">
        <f t="shared" si="86"/>
        <v/>
      </c>
      <c r="U207" s="173" t="str">
        <f t="shared" si="87"/>
        <v/>
      </c>
      <c r="W207" s="173" t="str">
        <f t="shared" si="88"/>
        <v/>
      </c>
      <c r="Y207" s="173" t="str">
        <f t="shared" si="89"/>
        <v/>
      </c>
      <c r="AA207" s="173" t="str">
        <f t="shared" si="90"/>
        <v/>
      </c>
      <c r="AC207" s="173" t="str">
        <f t="shared" si="91"/>
        <v/>
      </c>
      <c r="AE207" s="173" t="str">
        <f t="shared" si="92"/>
        <v/>
      </c>
      <c r="AG207" s="173" t="str">
        <f t="shared" si="93"/>
        <v/>
      </c>
      <c r="AI207" s="173" t="str">
        <f t="shared" si="94"/>
        <v/>
      </c>
      <c r="AK207" s="173" t="str">
        <f t="shared" si="95"/>
        <v/>
      </c>
      <c r="AM207" s="173" t="str">
        <f t="shared" si="96"/>
        <v/>
      </c>
      <c r="AO207" s="173" t="str">
        <f t="shared" si="97"/>
        <v/>
      </c>
      <c r="AQ207" s="173" t="str">
        <f t="shared" si="98"/>
        <v/>
      </c>
      <c r="AU207" s="173" t="s">
        <v>468</v>
      </c>
    </row>
    <row r="208" spans="5:47" x14ac:dyDescent="0.25">
      <c r="E208" s="173" t="str">
        <f t="shared" si="99"/>
        <v/>
      </c>
      <c r="G208" s="173" t="str">
        <f t="shared" si="99"/>
        <v/>
      </c>
      <c r="I208" s="173" t="str">
        <f t="shared" si="81"/>
        <v/>
      </c>
      <c r="K208" s="173" t="str">
        <f t="shared" si="82"/>
        <v/>
      </c>
      <c r="M208" s="173" t="str">
        <f t="shared" si="83"/>
        <v/>
      </c>
      <c r="O208" s="173" t="str">
        <f t="shared" si="84"/>
        <v/>
      </c>
      <c r="Q208" s="173" t="str">
        <f t="shared" si="85"/>
        <v/>
      </c>
      <c r="S208" s="173" t="str">
        <f t="shared" si="86"/>
        <v/>
      </c>
      <c r="U208" s="173" t="str">
        <f t="shared" si="87"/>
        <v/>
      </c>
      <c r="W208" s="173" t="str">
        <f t="shared" si="88"/>
        <v/>
      </c>
      <c r="Y208" s="173" t="str">
        <f t="shared" si="89"/>
        <v/>
      </c>
      <c r="AA208" s="173" t="str">
        <f t="shared" si="90"/>
        <v/>
      </c>
      <c r="AC208" s="173" t="str">
        <f t="shared" si="91"/>
        <v/>
      </c>
      <c r="AE208" s="173" t="str">
        <f t="shared" si="92"/>
        <v/>
      </c>
      <c r="AG208" s="173" t="str">
        <f t="shared" si="93"/>
        <v/>
      </c>
      <c r="AI208" s="173" t="str">
        <f t="shared" si="94"/>
        <v/>
      </c>
      <c r="AK208" s="173" t="str">
        <f t="shared" si="95"/>
        <v/>
      </c>
      <c r="AM208" s="173" t="str">
        <f t="shared" si="96"/>
        <v/>
      </c>
      <c r="AO208" s="173" t="str">
        <f t="shared" si="97"/>
        <v/>
      </c>
      <c r="AQ208" s="173" t="str">
        <f t="shared" si="98"/>
        <v/>
      </c>
      <c r="AU208" s="173" t="s">
        <v>468</v>
      </c>
    </row>
    <row r="209" spans="5:47" x14ac:dyDescent="0.25">
      <c r="E209" s="173" t="str">
        <f t="shared" si="99"/>
        <v/>
      </c>
      <c r="G209" s="173" t="str">
        <f t="shared" si="99"/>
        <v/>
      </c>
      <c r="I209" s="173" t="str">
        <f t="shared" si="81"/>
        <v/>
      </c>
      <c r="K209" s="173" t="str">
        <f t="shared" si="82"/>
        <v/>
      </c>
      <c r="M209" s="173" t="str">
        <f t="shared" si="83"/>
        <v/>
      </c>
      <c r="O209" s="173" t="str">
        <f t="shared" si="84"/>
        <v/>
      </c>
      <c r="Q209" s="173" t="str">
        <f t="shared" si="85"/>
        <v/>
      </c>
      <c r="S209" s="173" t="str">
        <f t="shared" si="86"/>
        <v/>
      </c>
      <c r="U209" s="173" t="str">
        <f t="shared" si="87"/>
        <v/>
      </c>
      <c r="W209" s="173" t="str">
        <f t="shared" si="88"/>
        <v/>
      </c>
      <c r="Y209" s="173" t="str">
        <f t="shared" si="89"/>
        <v/>
      </c>
      <c r="AA209" s="173" t="str">
        <f t="shared" si="90"/>
        <v/>
      </c>
      <c r="AC209" s="173" t="str">
        <f t="shared" si="91"/>
        <v/>
      </c>
      <c r="AE209" s="173" t="str">
        <f t="shared" si="92"/>
        <v/>
      </c>
      <c r="AG209" s="173" t="str">
        <f t="shared" si="93"/>
        <v/>
      </c>
      <c r="AI209" s="173" t="str">
        <f t="shared" si="94"/>
        <v/>
      </c>
      <c r="AK209" s="173" t="str">
        <f t="shared" si="95"/>
        <v/>
      </c>
      <c r="AM209" s="173" t="str">
        <f t="shared" si="96"/>
        <v/>
      </c>
      <c r="AO209" s="173" t="str">
        <f t="shared" si="97"/>
        <v/>
      </c>
      <c r="AQ209" s="173" t="str">
        <f t="shared" si="98"/>
        <v/>
      </c>
      <c r="AU209" s="173" t="s">
        <v>468</v>
      </c>
    </row>
    <row r="210" spans="5:47" x14ac:dyDescent="0.25">
      <c r="E210" s="173" t="str">
        <f t="shared" si="99"/>
        <v/>
      </c>
      <c r="G210" s="173" t="str">
        <f t="shared" si="99"/>
        <v/>
      </c>
      <c r="I210" s="173" t="str">
        <f t="shared" si="81"/>
        <v/>
      </c>
      <c r="K210" s="173" t="str">
        <f t="shared" si="82"/>
        <v/>
      </c>
      <c r="M210" s="173" t="str">
        <f t="shared" si="83"/>
        <v/>
      </c>
      <c r="O210" s="173" t="str">
        <f t="shared" si="84"/>
        <v/>
      </c>
      <c r="Q210" s="173" t="str">
        <f t="shared" si="85"/>
        <v/>
      </c>
      <c r="S210" s="173" t="str">
        <f t="shared" si="86"/>
        <v/>
      </c>
      <c r="U210" s="173" t="str">
        <f t="shared" si="87"/>
        <v/>
      </c>
      <c r="W210" s="173" t="str">
        <f t="shared" si="88"/>
        <v/>
      </c>
      <c r="Y210" s="173" t="str">
        <f t="shared" si="89"/>
        <v/>
      </c>
      <c r="AA210" s="173" t="str">
        <f t="shared" si="90"/>
        <v/>
      </c>
      <c r="AC210" s="173" t="str">
        <f t="shared" si="91"/>
        <v/>
      </c>
      <c r="AE210" s="173" t="str">
        <f t="shared" si="92"/>
        <v/>
      </c>
      <c r="AG210" s="173" t="str">
        <f t="shared" si="93"/>
        <v/>
      </c>
      <c r="AI210" s="173" t="str">
        <f t="shared" si="94"/>
        <v/>
      </c>
      <c r="AK210" s="173" t="str">
        <f t="shared" si="95"/>
        <v/>
      </c>
      <c r="AM210" s="173" t="str">
        <f t="shared" si="96"/>
        <v/>
      </c>
      <c r="AO210" s="173" t="str">
        <f t="shared" si="97"/>
        <v/>
      </c>
      <c r="AQ210" s="173" t="str">
        <f t="shared" si="98"/>
        <v/>
      </c>
      <c r="AU210" s="173" t="s">
        <v>468</v>
      </c>
    </row>
    <row r="211" spans="5:47" x14ac:dyDescent="0.25">
      <c r="E211" s="173" t="str">
        <f t="shared" si="99"/>
        <v/>
      </c>
      <c r="G211" s="173" t="str">
        <f t="shared" si="99"/>
        <v/>
      </c>
      <c r="I211" s="173" t="str">
        <f t="shared" si="81"/>
        <v/>
      </c>
      <c r="K211" s="173" t="str">
        <f t="shared" si="82"/>
        <v/>
      </c>
      <c r="M211" s="173" t="str">
        <f t="shared" si="83"/>
        <v/>
      </c>
      <c r="O211" s="173" t="str">
        <f t="shared" si="84"/>
        <v/>
      </c>
      <c r="Q211" s="173" t="str">
        <f t="shared" si="85"/>
        <v/>
      </c>
      <c r="S211" s="173" t="str">
        <f t="shared" si="86"/>
        <v/>
      </c>
      <c r="U211" s="173" t="str">
        <f t="shared" si="87"/>
        <v/>
      </c>
      <c r="W211" s="173" t="str">
        <f t="shared" si="88"/>
        <v/>
      </c>
      <c r="Y211" s="173" t="str">
        <f t="shared" si="89"/>
        <v/>
      </c>
      <c r="AA211" s="173" t="str">
        <f t="shared" si="90"/>
        <v/>
      </c>
      <c r="AC211" s="173" t="str">
        <f t="shared" si="91"/>
        <v/>
      </c>
      <c r="AE211" s="173" t="str">
        <f t="shared" si="92"/>
        <v/>
      </c>
      <c r="AG211" s="173" t="str">
        <f t="shared" si="93"/>
        <v/>
      </c>
      <c r="AI211" s="173" t="str">
        <f t="shared" si="94"/>
        <v/>
      </c>
      <c r="AK211" s="173" t="str">
        <f t="shared" si="95"/>
        <v/>
      </c>
      <c r="AM211" s="173" t="str">
        <f t="shared" si="96"/>
        <v/>
      </c>
      <c r="AO211" s="173" t="str">
        <f t="shared" si="97"/>
        <v/>
      </c>
      <c r="AQ211" s="173" t="str">
        <f t="shared" si="98"/>
        <v/>
      </c>
      <c r="AU211" s="173" t="s">
        <v>468</v>
      </c>
    </row>
    <row r="212" spans="5:47" x14ac:dyDescent="0.25">
      <c r="E212" s="173" t="str">
        <f t="shared" si="99"/>
        <v/>
      </c>
      <c r="G212" s="173" t="str">
        <f t="shared" si="99"/>
        <v/>
      </c>
      <c r="I212" s="173" t="str">
        <f t="shared" si="81"/>
        <v/>
      </c>
      <c r="K212" s="173" t="str">
        <f t="shared" si="82"/>
        <v/>
      </c>
      <c r="M212" s="173" t="str">
        <f t="shared" si="83"/>
        <v/>
      </c>
      <c r="O212" s="173" t="str">
        <f t="shared" si="84"/>
        <v/>
      </c>
      <c r="Q212" s="173" t="str">
        <f t="shared" si="85"/>
        <v/>
      </c>
      <c r="S212" s="173" t="str">
        <f t="shared" si="86"/>
        <v/>
      </c>
      <c r="U212" s="173" t="str">
        <f t="shared" si="87"/>
        <v/>
      </c>
      <c r="W212" s="173" t="str">
        <f t="shared" si="88"/>
        <v/>
      </c>
      <c r="Y212" s="173" t="str">
        <f t="shared" si="89"/>
        <v/>
      </c>
      <c r="AA212" s="173" t="str">
        <f t="shared" si="90"/>
        <v/>
      </c>
      <c r="AC212" s="173" t="str">
        <f t="shared" si="91"/>
        <v/>
      </c>
      <c r="AE212" s="173" t="str">
        <f t="shared" si="92"/>
        <v/>
      </c>
      <c r="AG212" s="173" t="str">
        <f t="shared" si="93"/>
        <v/>
      </c>
      <c r="AI212" s="173" t="str">
        <f t="shared" si="94"/>
        <v/>
      </c>
      <c r="AK212" s="173" t="str">
        <f t="shared" si="95"/>
        <v/>
      </c>
      <c r="AM212" s="173" t="str">
        <f t="shared" si="96"/>
        <v/>
      </c>
      <c r="AO212" s="173" t="str">
        <f t="shared" si="97"/>
        <v/>
      </c>
      <c r="AQ212" s="173" t="str">
        <f t="shared" si="98"/>
        <v/>
      </c>
      <c r="AU212" s="173" t="s">
        <v>468</v>
      </c>
    </row>
    <row r="213" spans="5:47" x14ac:dyDescent="0.25">
      <c r="E213" s="173" t="str">
        <f t="shared" si="99"/>
        <v/>
      </c>
      <c r="G213" s="173" t="str">
        <f t="shared" si="99"/>
        <v/>
      </c>
      <c r="I213" s="173" t="str">
        <f t="shared" si="81"/>
        <v/>
      </c>
      <c r="K213" s="173" t="str">
        <f t="shared" si="82"/>
        <v/>
      </c>
      <c r="M213" s="173" t="str">
        <f t="shared" si="83"/>
        <v/>
      </c>
      <c r="O213" s="173" t="str">
        <f t="shared" si="84"/>
        <v/>
      </c>
      <c r="Q213" s="173" t="str">
        <f t="shared" si="85"/>
        <v/>
      </c>
      <c r="S213" s="173" t="str">
        <f t="shared" si="86"/>
        <v/>
      </c>
      <c r="U213" s="173" t="str">
        <f t="shared" si="87"/>
        <v/>
      </c>
      <c r="W213" s="173" t="str">
        <f t="shared" si="88"/>
        <v/>
      </c>
      <c r="Y213" s="173" t="str">
        <f t="shared" si="89"/>
        <v/>
      </c>
      <c r="AA213" s="173" t="str">
        <f t="shared" si="90"/>
        <v/>
      </c>
      <c r="AC213" s="173" t="str">
        <f t="shared" si="91"/>
        <v/>
      </c>
      <c r="AE213" s="173" t="str">
        <f t="shared" si="92"/>
        <v/>
      </c>
      <c r="AG213" s="173" t="str">
        <f t="shared" si="93"/>
        <v/>
      </c>
      <c r="AI213" s="173" t="str">
        <f t="shared" si="94"/>
        <v/>
      </c>
      <c r="AK213" s="173" t="str">
        <f t="shared" si="95"/>
        <v/>
      </c>
      <c r="AM213" s="173" t="str">
        <f t="shared" si="96"/>
        <v/>
      </c>
      <c r="AO213" s="173" t="str">
        <f t="shared" si="97"/>
        <v/>
      </c>
      <c r="AQ213" s="173" t="str">
        <f t="shared" si="98"/>
        <v/>
      </c>
      <c r="AU213" s="173" t="s">
        <v>468</v>
      </c>
    </row>
    <row r="214" spans="5:47" x14ac:dyDescent="0.25">
      <c r="E214" s="173" t="str">
        <f t="shared" si="99"/>
        <v/>
      </c>
      <c r="G214" s="173" t="str">
        <f t="shared" si="99"/>
        <v/>
      </c>
      <c r="I214" s="173" t="str">
        <f t="shared" si="81"/>
        <v/>
      </c>
      <c r="K214" s="173" t="str">
        <f t="shared" si="82"/>
        <v/>
      </c>
      <c r="M214" s="173" t="str">
        <f t="shared" si="83"/>
        <v/>
      </c>
      <c r="O214" s="173" t="str">
        <f t="shared" si="84"/>
        <v/>
      </c>
      <c r="Q214" s="173" t="str">
        <f t="shared" si="85"/>
        <v/>
      </c>
      <c r="S214" s="173" t="str">
        <f t="shared" si="86"/>
        <v/>
      </c>
      <c r="U214" s="173" t="str">
        <f t="shared" si="87"/>
        <v/>
      </c>
      <c r="W214" s="173" t="str">
        <f t="shared" si="88"/>
        <v/>
      </c>
      <c r="Y214" s="173" t="str">
        <f t="shared" si="89"/>
        <v/>
      </c>
      <c r="AA214" s="173" t="str">
        <f t="shared" si="90"/>
        <v/>
      </c>
      <c r="AC214" s="173" t="str">
        <f t="shared" si="91"/>
        <v/>
      </c>
      <c r="AE214" s="173" t="str">
        <f t="shared" si="92"/>
        <v/>
      </c>
      <c r="AG214" s="173" t="str">
        <f t="shared" si="93"/>
        <v/>
      </c>
      <c r="AI214" s="173" t="str">
        <f t="shared" si="94"/>
        <v/>
      </c>
      <c r="AK214" s="173" t="str">
        <f t="shared" si="95"/>
        <v/>
      </c>
      <c r="AM214" s="173" t="str">
        <f t="shared" si="96"/>
        <v/>
      </c>
      <c r="AO214" s="173" t="str">
        <f t="shared" si="97"/>
        <v/>
      </c>
      <c r="AQ214" s="173" t="str">
        <f t="shared" si="98"/>
        <v/>
      </c>
      <c r="AU214" s="173" t="s">
        <v>468</v>
      </c>
    </row>
    <row r="215" spans="5:47" x14ac:dyDescent="0.25">
      <c r="E215" s="173" t="str">
        <f t="shared" si="99"/>
        <v/>
      </c>
      <c r="G215" s="173" t="str">
        <f t="shared" si="99"/>
        <v/>
      </c>
      <c r="I215" s="173" t="str">
        <f t="shared" si="81"/>
        <v/>
      </c>
      <c r="K215" s="173" t="str">
        <f t="shared" si="82"/>
        <v/>
      </c>
      <c r="M215" s="173" t="str">
        <f t="shared" si="83"/>
        <v/>
      </c>
      <c r="O215" s="173" t="str">
        <f t="shared" si="84"/>
        <v/>
      </c>
      <c r="Q215" s="173" t="str">
        <f t="shared" si="85"/>
        <v/>
      </c>
      <c r="S215" s="173" t="str">
        <f t="shared" si="86"/>
        <v/>
      </c>
      <c r="U215" s="173" t="str">
        <f t="shared" si="87"/>
        <v/>
      </c>
      <c r="W215" s="173" t="str">
        <f t="shared" si="88"/>
        <v/>
      </c>
      <c r="Y215" s="173" t="str">
        <f t="shared" si="89"/>
        <v/>
      </c>
      <c r="AA215" s="173" t="str">
        <f t="shared" si="90"/>
        <v/>
      </c>
      <c r="AC215" s="173" t="str">
        <f t="shared" si="91"/>
        <v/>
      </c>
      <c r="AE215" s="173" t="str">
        <f t="shared" si="92"/>
        <v/>
      </c>
      <c r="AG215" s="173" t="str">
        <f t="shared" si="93"/>
        <v/>
      </c>
      <c r="AI215" s="173" t="str">
        <f t="shared" si="94"/>
        <v/>
      </c>
      <c r="AK215" s="173" t="str">
        <f t="shared" si="95"/>
        <v/>
      </c>
      <c r="AM215" s="173" t="str">
        <f t="shared" si="96"/>
        <v/>
      </c>
      <c r="AO215" s="173" t="str">
        <f t="shared" si="97"/>
        <v/>
      </c>
      <c r="AQ215" s="173" t="str">
        <f t="shared" si="98"/>
        <v/>
      </c>
      <c r="AU215" s="173" t="s">
        <v>468</v>
      </c>
    </row>
    <row r="216" spans="5:47" x14ac:dyDescent="0.25">
      <c r="E216" s="173" t="str">
        <f t="shared" si="99"/>
        <v/>
      </c>
      <c r="G216" s="173" t="str">
        <f t="shared" si="99"/>
        <v/>
      </c>
      <c r="I216" s="173" t="str">
        <f t="shared" si="81"/>
        <v/>
      </c>
      <c r="K216" s="173" t="str">
        <f t="shared" si="82"/>
        <v/>
      </c>
      <c r="M216" s="173" t="str">
        <f t="shared" si="83"/>
        <v/>
      </c>
      <c r="O216" s="173" t="str">
        <f t="shared" si="84"/>
        <v/>
      </c>
      <c r="Q216" s="173" t="str">
        <f t="shared" si="85"/>
        <v/>
      </c>
      <c r="S216" s="173" t="str">
        <f t="shared" si="86"/>
        <v/>
      </c>
      <c r="U216" s="173" t="str">
        <f t="shared" si="87"/>
        <v/>
      </c>
      <c r="W216" s="173" t="str">
        <f t="shared" si="88"/>
        <v/>
      </c>
      <c r="Y216" s="173" t="str">
        <f t="shared" si="89"/>
        <v/>
      </c>
      <c r="AA216" s="173" t="str">
        <f t="shared" si="90"/>
        <v/>
      </c>
      <c r="AC216" s="173" t="str">
        <f t="shared" si="91"/>
        <v/>
      </c>
      <c r="AE216" s="173" t="str">
        <f t="shared" si="92"/>
        <v/>
      </c>
      <c r="AG216" s="173" t="str">
        <f t="shared" si="93"/>
        <v/>
      </c>
      <c r="AI216" s="173" t="str">
        <f t="shared" si="94"/>
        <v/>
      </c>
      <c r="AK216" s="173" t="str">
        <f t="shared" si="95"/>
        <v/>
      </c>
      <c r="AM216" s="173" t="str">
        <f t="shared" si="96"/>
        <v/>
      </c>
      <c r="AO216" s="173" t="str">
        <f t="shared" si="97"/>
        <v/>
      </c>
      <c r="AQ216" s="173" t="str">
        <f t="shared" si="98"/>
        <v/>
      </c>
      <c r="AU216" s="173" t="s">
        <v>468</v>
      </c>
    </row>
    <row r="217" spans="5:47" x14ac:dyDescent="0.25">
      <c r="E217" s="173" t="str">
        <f t="shared" si="99"/>
        <v/>
      </c>
      <c r="G217" s="173" t="str">
        <f t="shared" si="99"/>
        <v/>
      </c>
      <c r="I217" s="173" t="str">
        <f t="shared" si="81"/>
        <v/>
      </c>
      <c r="K217" s="173" t="str">
        <f t="shared" si="82"/>
        <v/>
      </c>
      <c r="M217" s="173" t="str">
        <f t="shared" si="83"/>
        <v/>
      </c>
      <c r="O217" s="173" t="str">
        <f t="shared" si="84"/>
        <v/>
      </c>
      <c r="Q217" s="173" t="str">
        <f t="shared" si="85"/>
        <v/>
      </c>
      <c r="S217" s="173" t="str">
        <f t="shared" si="86"/>
        <v/>
      </c>
      <c r="U217" s="173" t="str">
        <f t="shared" si="87"/>
        <v/>
      </c>
      <c r="W217" s="173" t="str">
        <f t="shared" si="88"/>
        <v/>
      </c>
      <c r="Y217" s="173" t="str">
        <f t="shared" si="89"/>
        <v/>
      </c>
      <c r="AA217" s="173" t="str">
        <f t="shared" si="90"/>
        <v/>
      </c>
      <c r="AC217" s="173" t="str">
        <f t="shared" si="91"/>
        <v/>
      </c>
      <c r="AE217" s="173" t="str">
        <f t="shared" si="92"/>
        <v/>
      </c>
      <c r="AG217" s="173" t="str">
        <f t="shared" si="93"/>
        <v/>
      </c>
      <c r="AI217" s="173" t="str">
        <f t="shared" si="94"/>
        <v/>
      </c>
      <c r="AK217" s="173" t="str">
        <f t="shared" si="95"/>
        <v/>
      </c>
      <c r="AM217" s="173" t="str">
        <f t="shared" si="96"/>
        <v/>
      </c>
      <c r="AO217" s="173" t="str">
        <f t="shared" si="97"/>
        <v/>
      </c>
      <c r="AQ217" s="173" t="str">
        <f t="shared" si="98"/>
        <v/>
      </c>
      <c r="AU217" s="173" t="s">
        <v>468</v>
      </c>
    </row>
    <row r="218" spans="5:47" x14ac:dyDescent="0.25">
      <c r="E218" s="173" t="str">
        <f t="shared" si="99"/>
        <v/>
      </c>
      <c r="G218" s="173" t="str">
        <f t="shared" si="99"/>
        <v/>
      </c>
      <c r="I218" s="173" t="str">
        <f t="shared" si="81"/>
        <v/>
      </c>
      <c r="K218" s="173" t="str">
        <f t="shared" si="82"/>
        <v/>
      </c>
      <c r="M218" s="173" t="str">
        <f t="shared" si="83"/>
        <v/>
      </c>
      <c r="O218" s="173" t="str">
        <f t="shared" si="84"/>
        <v/>
      </c>
      <c r="Q218" s="173" t="str">
        <f t="shared" si="85"/>
        <v/>
      </c>
      <c r="S218" s="173" t="str">
        <f t="shared" si="86"/>
        <v/>
      </c>
      <c r="U218" s="173" t="str">
        <f t="shared" si="87"/>
        <v/>
      </c>
      <c r="W218" s="173" t="str">
        <f t="shared" si="88"/>
        <v/>
      </c>
      <c r="Y218" s="173" t="str">
        <f t="shared" si="89"/>
        <v/>
      </c>
      <c r="AA218" s="173" t="str">
        <f t="shared" si="90"/>
        <v/>
      </c>
      <c r="AC218" s="173" t="str">
        <f t="shared" si="91"/>
        <v/>
      </c>
      <c r="AE218" s="173" t="str">
        <f t="shared" si="92"/>
        <v/>
      </c>
      <c r="AG218" s="173" t="str">
        <f t="shared" si="93"/>
        <v/>
      </c>
      <c r="AI218" s="173" t="str">
        <f t="shared" si="94"/>
        <v/>
      </c>
      <c r="AK218" s="173" t="str">
        <f t="shared" si="95"/>
        <v/>
      </c>
      <c r="AM218" s="173" t="str">
        <f t="shared" si="96"/>
        <v/>
      </c>
      <c r="AO218" s="173" t="str">
        <f t="shared" si="97"/>
        <v/>
      </c>
      <c r="AQ218" s="173" t="str">
        <f t="shared" si="98"/>
        <v/>
      </c>
      <c r="AU218" s="173" t="s">
        <v>468</v>
      </c>
    </row>
    <row r="219" spans="5:47" x14ac:dyDescent="0.25">
      <c r="E219" s="173" t="str">
        <f t="shared" si="99"/>
        <v/>
      </c>
      <c r="G219" s="173" t="str">
        <f t="shared" si="99"/>
        <v/>
      </c>
      <c r="I219" s="173" t="str">
        <f t="shared" si="81"/>
        <v/>
      </c>
      <c r="K219" s="173" t="str">
        <f t="shared" si="82"/>
        <v/>
      </c>
      <c r="M219" s="173" t="str">
        <f t="shared" si="83"/>
        <v/>
      </c>
      <c r="O219" s="173" t="str">
        <f t="shared" si="84"/>
        <v/>
      </c>
      <c r="Q219" s="173" t="str">
        <f t="shared" si="85"/>
        <v/>
      </c>
      <c r="S219" s="173" t="str">
        <f t="shared" si="86"/>
        <v/>
      </c>
      <c r="U219" s="173" t="str">
        <f t="shared" si="87"/>
        <v/>
      </c>
      <c r="W219" s="173" t="str">
        <f t="shared" si="88"/>
        <v/>
      </c>
      <c r="Y219" s="173" t="str">
        <f t="shared" si="89"/>
        <v/>
      </c>
      <c r="AA219" s="173" t="str">
        <f t="shared" si="90"/>
        <v/>
      </c>
      <c r="AC219" s="173" t="str">
        <f t="shared" si="91"/>
        <v/>
      </c>
      <c r="AE219" s="173" t="str">
        <f t="shared" si="92"/>
        <v/>
      </c>
      <c r="AG219" s="173" t="str">
        <f t="shared" si="93"/>
        <v/>
      </c>
      <c r="AI219" s="173" t="str">
        <f t="shared" si="94"/>
        <v/>
      </c>
      <c r="AK219" s="173" t="str">
        <f t="shared" si="95"/>
        <v/>
      </c>
      <c r="AM219" s="173" t="str">
        <f t="shared" si="96"/>
        <v/>
      </c>
      <c r="AO219" s="173" t="str">
        <f t="shared" si="97"/>
        <v/>
      </c>
      <c r="AQ219" s="173" t="str">
        <f t="shared" si="98"/>
        <v/>
      </c>
      <c r="AU219" s="173" t="s">
        <v>468</v>
      </c>
    </row>
    <row r="220" spans="5:47" x14ac:dyDescent="0.25">
      <c r="E220" s="173" t="str">
        <f t="shared" si="99"/>
        <v/>
      </c>
      <c r="G220" s="173" t="str">
        <f t="shared" si="99"/>
        <v/>
      </c>
      <c r="I220" s="173" t="str">
        <f t="shared" si="81"/>
        <v/>
      </c>
      <c r="K220" s="173" t="str">
        <f t="shared" si="82"/>
        <v/>
      </c>
      <c r="M220" s="173" t="str">
        <f t="shared" si="83"/>
        <v/>
      </c>
      <c r="O220" s="173" t="str">
        <f t="shared" si="84"/>
        <v/>
      </c>
      <c r="Q220" s="173" t="str">
        <f t="shared" si="85"/>
        <v/>
      </c>
      <c r="S220" s="173" t="str">
        <f t="shared" si="86"/>
        <v/>
      </c>
      <c r="U220" s="173" t="str">
        <f t="shared" si="87"/>
        <v/>
      </c>
      <c r="W220" s="173" t="str">
        <f t="shared" si="88"/>
        <v/>
      </c>
      <c r="Y220" s="173" t="str">
        <f t="shared" si="89"/>
        <v/>
      </c>
      <c r="AA220" s="173" t="str">
        <f t="shared" si="90"/>
        <v/>
      </c>
      <c r="AC220" s="173" t="str">
        <f t="shared" si="91"/>
        <v/>
      </c>
      <c r="AE220" s="173" t="str">
        <f t="shared" si="92"/>
        <v/>
      </c>
      <c r="AG220" s="173" t="str">
        <f t="shared" si="93"/>
        <v/>
      </c>
      <c r="AI220" s="173" t="str">
        <f t="shared" si="94"/>
        <v/>
      </c>
      <c r="AK220" s="173" t="str">
        <f t="shared" si="95"/>
        <v/>
      </c>
      <c r="AM220" s="173" t="str">
        <f t="shared" si="96"/>
        <v/>
      </c>
      <c r="AO220" s="173" t="str">
        <f t="shared" si="97"/>
        <v/>
      </c>
      <c r="AQ220" s="173" t="str">
        <f t="shared" si="98"/>
        <v/>
      </c>
      <c r="AU220" s="173" t="s">
        <v>468</v>
      </c>
    </row>
    <row r="221" spans="5:47" x14ac:dyDescent="0.25">
      <c r="E221" s="173" t="str">
        <f t="shared" si="99"/>
        <v/>
      </c>
      <c r="G221" s="173" t="str">
        <f t="shared" si="99"/>
        <v/>
      </c>
      <c r="I221" s="173" t="str">
        <f t="shared" si="81"/>
        <v/>
      </c>
      <c r="K221" s="173" t="str">
        <f t="shared" si="82"/>
        <v/>
      </c>
      <c r="M221" s="173" t="str">
        <f t="shared" si="83"/>
        <v/>
      </c>
      <c r="O221" s="173" t="str">
        <f t="shared" si="84"/>
        <v/>
      </c>
      <c r="Q221" s="173" t="str">
        <f t="shared" si="85"/>
        <v/>
      </c>
      <c r="S221" s="173" t="str">
        <f t="shared" si="86"/>
        <v/>
      </c>
      <c r="U221" s="173" t="str">
        <f t="shared" si="87"/>
        <v/>
      </c>
      <c r="W221" s="173" t="str">
        <f t="shared" si="88"/>
        <v/>
      </c>
      <c r="Y221" s="173" t="str">
        <f t="shared" si="89"/>
        <v/>
      </c>
      <c r="AA221" s="173" t="str">
        <f t="shared" si="90"/>
        <v/>
      </c>
      <c r="AC221" s="173" t="str">
        <f t="shared" si="91"/>
        <v/>
      </c>
      <c r="AE221" s="173" t="str">
        <f t="shared" si="92"/>
        <v/>
      </c>
      <c r="AG221" s="173" t="str">
        <f t="shared" si="93"/>
        <v/>
      </c>
      <c r="AI221" s="173" t="str">
        <f t="shared" si="94"/>
        <v/>
      </c>
      <c r="AK221" s="173" t="str">
        <f t="shared" si="95"/>
        <v/>
      </c>
      <c r="AM221" s="173" t="str">
        <f t="shared" si="96"/>
        <v/>
      </c>
      <c r="AO221" s="173" t="str">
        <f t="shared" si="97"/>
        <v/>
      </c>
      <c r="AQ221" s="173" t="str">
        <f t="shared" si="98"/>
        <v/>
      </c>
      <c r="AU221" s="173" t="s">
        <v>468</v>
      </c>
    </row>
    <row r="222" spans="5:47" x14ac:dyDescent="0.25">
      <c r="E222" s="173" t="str">
        <f t="shared" si="99"/>
        <v/>
      </c>
      <c r="G222" s="173" t="str">
        <f t="shared" si="99"/>
        <v/>
      </c>
      <c r="I222" s="173" t="str">
        <f t="shared" ref="I222:I285" si="100">IF(OR($B222=0,H222=0),"",H222/$B222)</f>
        <v/>
      </c>
      <c r="K222" s="173" t="str">
        <f t="shared" ref="K222:K285" si="101">IF(OR($B222=0,J222=0),"",J222/$B222)</f>
        <v/>
      </c>
      <c r="M222" s="173" t="str">
        <f t="shared" ref="M222:M285" si="102">IF(OR($B222=0,L222=0),"",L222/$B222)</f>
        <v/>
      </c>
      <c r="O222" s="173" t="str">
        <f t="shared" ref="O222:O285" si="103">IF(OR($B222=0,N222=0),"",N222/$B222)</f>
        <v/>
      </c>
      <c r="Q222" s="173" t="str">
        <f t="shared" ref="Q222:Q285" si="104">IF(OR($B222=0,P222=0),"",P222/$B222)</f>
        <v/>
      </c>
      <c r="S222" s="173" t="str">
        <f t="shared" ref="S222:S285" si="105">IF(OR($B222=0,R222=0),"",R222/$B222)</f>
        <v/>
      </c>
      <c r="U222" s="173" t="str">
        <f t="shared" ref="U222:U285" si="106">IF(OR($B222=0,T222=0),"",T222/$B222)</f>
        <v/>
      </c>
      <c r="W222" s="173" t="str">
        <f t="shared" ref="W222:W285" si="107">IF(OR($B222=0,V222=0),"",V222/$B222)</f>
        <v/>
      </c>
      <c r="Y222" s="173" t="str">
        <f t="shared" ref="Y222:Y285" si="108">IF(OR($B222=0,X222=0),"",X222/$B222)</f>
        <v/>
      </c>
      <c r="AA222" s="173" t="str">
        <f t="shared" ref="AA222:AA285" si="109">IF(OR($B222=0,Z222=0),"",Z222/$B222)</f>
        <v/>
      </c>
      <c r="AC222" s="173" t="str">
        <f t="shared" ref="AC222:AC285" si="110">IF(OR($B222=0,AB222=0),"",AB222/$B222)</f>
        <v/>
      </c>
      <c r="AE222" s="173" t="str">
        <f t="shared" ref="AE222:AE285" si="111">IF(OR($B222=0,AD222=0),"",AD222/$B222)</f>
        <v/>
      </c>
      <c r="AG222" s="173" t="str">
        <f t="shared" ref="AG222:AG285" si="112">IF(OR($B222=0,AF222=0),"",AF222/$B222)</f>
        <v/>
      </c>
      <c r="AI222" s="173" t="str">
        <f t="shared" ref="AI222:AI285" si="113">IF(OR($B222=0,AH222=0),"",AH222/$B222)</f>
        <v/>
      </c>
      <c r="AK222" s="173" t="str">
        <f t="shared" ref="AK222:AK285" si="114">IF(OR($B222=0,AJ222=0),"",AJ222/$B222)</f>
        <v/>
      </c>
      <c r="AM222" s="173" t="str">
        <f t="shared" ref="AM222:AM285" si="115">IF(OR($B222=0,AL222=0),"",AL222/$B222)</f>
        <v/>
      </c>
      <c r="AO222" s="173" t="str">
        <f t="shared" ref="AO222:AO285" si="116">IF(OR($B222=0,AN222=0),"",AN222/$B222)</f>
        <v/>
      </c>
      <c r="AQ222" s="173" t="str">
        <f t="shared" ref="AQ222:AQ285" si="117">IF(OR($B222=0,AP222=0),"",AP222/$B222)</f>
        <v/>
      </c>
      <c r="AU222" s="173" t="s">
        <v>468</v>
      </c>
    </row>
    <row r="223" spans="5:47" x14ac:dyDescent="0.25">
      <c r="E223" s="173" t="str">
        <f t="shared" si="99"/>
        <v/>
      </c>
      <c r="G223" s="173" t="str">
        <f t="shared" si="99"/>
        <v/>
      </c>
      <c r="I223" s="173" t="str">
        <f t="shared" si="100"/>
        <v/>
      </c>
      <c r="K223" s="173" t="str">
        <f t="shared" si="101"/>
        <v/>
      </c>
      <c r="M223" s="173" t="str">
        <f t="shared" si="102"/>
        <v/>
      </c>
      <c r="O223" s="173" t="str">
        <f t="shared" si="103"/>
        <v/>
      </c>
      <c r="Q223" s="173" t="str">
        <f t="shared" si="104"/>
        <v/>
      </c>
      <c r="S223" s="173" t="str">
        <f t="shared" si="105"/>
        <v/>
      </c>
      <c r="U223" s="173" t="str">
        <f t="shared" si="106"/>
        <v/>
      </c>
      <c r="W223" s="173" t="str">
        <f t="shared" si="107"/>
        <v/>
      </c>
      <c r="Y223" s="173" t="str">
        <f t="shared" si="108"/>
        <v/>
      </c>
      <c r="AA223" s="173" t="str">
        <f t="shared" si="109"/>
        <v/>
      </c>
      <c r="AC223" s="173" t="str">
        <f t="shared" si="110"/>
        <v/>
      </c>
      <c r="AE223" s="173" t="str">
        <f t="shared" si="111"/>
        <v/>
      </c>
      <c r="AG223" s="173" t="str">
        <f t="shared" si="112"/>
        <v/>
      </c>
      <c r="AI223" s="173" t="str">
        <f t="shared" si="113"/>
        <v/>
      </c>
      <c r="AK223" s="173" t="str">
        <f t="shared" si="114"/>
        <v/>
      </c>
      <c r="AM223" s="173" t="str">
        <f t="shared" si="115"/>
        <v/>
      </c>
      <c r="AO223" s="173" t="str">
        <f t="shared" si="116"/>
        <v/>
      </c>
      <c r="AQ223" s="173" t="str">
        <f t="shared" si="117"/>
        <v/>
      </c>
      <c r="AU223" s="173" t="s">
        <v>468</v>
      </c>
    </row>
    <row r="224" spans="5:47" x14ac:dyDescent="0.25">
      <c r="E224" s="173" t="str">
        <f t="shared" si="99"/>
        <v/>
      </c>
      <c r="G224" s="173" t="str">
        <f t="shared" si="99"/>
        <v/>
      </c>
      <c r="I224" s="173" t="str">
        <f t="shared" si="100"/>
        <v/>
      </c>
      <c r="K224" s="173" t="str">
        <f t="shared" si="101"/>
        <v/>
      </c>
      <c r="M224" s="173" t="str">
        <f t="shared" si="102"/>
        <v/>
      </c>
      <c r="O224" s="173" t="str">
        <f t="shared" si="103"/>
        <v/>
      </c>
      <c r="Q224" s="173" t="str">
        <f t="shared" si="104"/>
        <v/>
      </c>
      <c r="S224" s="173" t="str">
        <f t="shared" si="105"/>
        <v/>
      </c>
      <c r="U224" s="173" t="str">
        <f t="shared" si="106"/>
        <v/>
      </c>
      <c r="W224" s="173" t="str">
        <f t="shared" si="107"/>
        <v/>
      </c>
      <c r="Y224" s="173" t="str">
        <f t="shared" si="108"/>
        <v/>
      </c>
      <c r="AA224" s="173" t="str">
        <f t="shared" si="109"/>
        <v/>
      </c>
      <c r="AC224" s="173" t="str">
        <f t="shared" si="110"/>
        <v/>
      </c>
      <c r="AE224" s="173" t="str">
        <f t="shared" si="111"/>
        <v/>
      </c>
      <c r="AG224" s="173" t="str">
        <f t="shared" si="112"/>
        <v/>
      </c>
      <c r="AI224" s="173" t="str">
        <f t="shared" si="113"/>
        <v/>
      </c>
      <c r="AK224" s="173" t="str">
        <f t="shared" si="114"/>
        <v/>
      </c>
      <c r="AM224" s="173" t="str">
        <f t="shared" si="115"/>
        <v/>
      </c>
      <c r="AO224" s="173" t="str">
        <f t="shared" si="116"/>
        <v/>
      </c>
      <c r="AQ224" s="173" t="str">
        <f t="shared" si="117"/>
        <v/>
      </c>
      <c r="AU224" s="173" t="s">
        <v>468</v>
      </c>
    </row>
    <row r="225" spans="5:47" x14ac:dyDescent="0.25">
      <c r="E225" s="173" t="str">
        <f t="shared" si="99"/>
        <v/>
      </c>
      <c r="G225" s="173" t="str">
        <f t="shared" si="99"/>
        <v/>
      </c>
      <c r="I225" s="173" t="str">
        <f t="shared" si="100"/>
        <v/>
      </c>
      <c r="K225" s="173" t="str">
        <f t="shared" si="101"/>
        <v/>
      </c>
      <c r="M225" s="173" t="str">
        <f t="shared" si="102"/>
        <v/>
      </c>
      <c r="O225" s="173" t="str">
        <f t="shared" si="103"/>
        <v/>
      </c>
      <c r="Q225" s="173" t="str">
        <f t="shared" si="104"/>
        <v/>
      </c>
      <c r="S225" s="173" t="str">
        <f t="shared" si="105"/>
        <v/>
      </c>
      <c r="U225" s="173" t="str">
        <f t="shared" si="106"/>
        <v/>
      </c>
      <c r="W225" s="173" t="str">
        <f t="shared" si="107"/>
        <v/>
      </c>
      <c r="Y225" s="173" t="str">
        <f t="shared" si="108"/>
        <v/>
      </c>
      <c r="AA225" s="173" t="str">
        <f t="shared" si="109"/>
        <v/>
      </c>
      <c r="AC225" s="173" t="str">
        <f t="shared" si="110"/>
        <v/>
      </c>
      <c r="AE225" s="173" t="str">
        <f t="shared" si="111"/>
        <v/>
      </c>
      <c r="AG225" s="173" t="str">
        <f t="shared" si="112"/>
        <v/>
      </c>
      <c r="AI225" s="173" t="str">
        <f t="shared" si="113"/>
        <v/>
      </c>
      <c r="AK225" s="173" t="str">
        <f t="shared" si="114"/>
        <v/>
      </c>
      <c r="AM225" s="173" t="str">
        <f t="shared" si="115"/>
        <v/>
      </c>
      <c r="AO225" s="173" t="str">
        <f t="shared" si="116"/>
        <v/>
      </c>
      <c r="AQ225" s="173" t="str">
        <f t="shared" si="117"/>
        <v/>
      </c>
      <c r="AU225" s="173" t="s">
        <v>468</v>
      </c>
    </row>
    <row r="226" spans="5:47" x14ac:dyDescent="0.25">
      <c r="E226" s="173" t="str">
        <f t="shared" si="99"/>
        <v/>
      </c>
      <c r="G226" s="173" t="str">
        <f t="shared" si="99"/>
        <v/>
      </c>
      <c r="I226" s="173" t="str">
        <f t="shared" si="100"/>
        <v/>
      </c>
      <c r="K226" s="173" t="str">
        <f t="shared" si="101"/>
        <v/>
      </c>
      <c r="M226" s="173" t="str">
        <f t="shared" si="102"/>
        <v/>
      </c>
      <c r="O226" s="173" t="str">
        <f t="shared" si="103"/>
        <v/>
      </c>
      <c r="Q226" s="173" t="str">
        <f t="shared" si="104"/>
        <v/>
      </c>
      <c r="S226" s="173" t="str">
        <f t="shared" si="105"/>
        <v/>
      </c>
      <c r="U226" s="173" t="str">
        <f t="shared" si="106"/>
        <v/>
      </c>
      <c r="W226" s="173" t="str">
        <f t="shared" si="107"/>
        <v/>
      </c>
      <c r="Y226" s="173" t="str">
        <f t="shared" si="108"/>
        <v/>
      </c>
      <c r="AA226" s="173" t="str">
        <f t="shared" si="109"/>
        <v/>
      </c>
      <c r="AC226" s="173" t="str">
        <f t="shared" si="110"/>
        <v/>
      </c>
      <c r="AE226" s="173" t="str">
        <f t="shared" si="111"/>
        <v/>
      </c>
      <c r="AG226" s="173" t="str">
        <f t="shared" si="112"/>
        <v/>
      </c>
      <c r="AI226" s="173" t="str">
        <f t="shared" si="113"/>
        <v/>
      </c>
      <c r="AK226" s="173" t="str">
        <f t="shared" si="114"/>
        <v/>
      </c>
      <c r="AM226" s="173" t="str">
        <f t="shared" si="115"/>
        <v/>
      </c>
      <c r="AO226" s="173" t="str">
        <f t="shared" si="116"/>
        <v/>
      </c>
      <c r="AQ226" s="173" t="str">
        <f t="shared" si="117"/>
        <v/>
      </c>
      <c r="AU226" s="173" t="s">
        <v>468</v>
      </c>
    </row>
    <row r="227" spans="5:47" x14ac:dyDescent="0.25">
      <c r="E227" s="173" t="str">
        <f t="shared" si="99"/>
        <v/>
      </c>
      <c r="G227" s="173" t="str">
        <f t="shared" si="99"/>
        <v/>
      </c>
      <c r="I227" s="173" t="str">
        <f t="shared" si="100"/>
        <v/>
      </c>
      <c r="K227" s="173" t="str">
        <f t="shared" si="101"/>
        <v/>
      </c>
      <c r="M227" s="173" t="str">
        <f t="shared" si="102"/>
        <v/>
      </c>
      <c r="O227" s="173" t="str">
        <f t="shared" si="103"/>
        <v/>
      </c>
      <c r="Q227" s="173" t="str">
        <f t="shared" si="104"/>
        <v/>
      </c>
      <c r="S227" s="173" t="str">
        <f t="shared" si="105"/>
        <v/>
      </c>
      <c r="U227" s="173" t="str">
        <f t="shared" si="106"/>
        <v/>
      </c>
      <c r="W227" s="173" t="str">
        <f t="shared" si="107"/>
        <v/>
      </c>
      <c r="Y227" s="173" t="str">
        <f t="shared" si="108"/>
        <v/>
      </c>
      <c r="AA227" s="173" t="str">
        <f t="shared" si="109"/>
        <v/>
      </c>
      <c r="AC227" s="173" t="str">
        <f t="shared" si="110"/>
        <v/>
      </c>
      <c r="AE227" s="173" t="str">
        <f t="shared" si="111"/>
        <v/>
      </c>
      <c r="AG227" s="173" t="str">
        <f t="shared" si="112"/>
        <v/>
      </c>
      <c r="AI227" s="173" t="str">
        <f t="shared" si="113"/>
        <v/>
      </c>
      <c r="AK227" s="173" t="str">
        <f t="shared" si="114"/>
        <v/>
      </c>
      <c r="AM227" s="173" t="str">
        <f t="shared" si="115"/>
        <v/>
      </c>
      <c r="AO227" s="173" t="str">
        <f t="shared" si="116"/>
        <v/>
      </c>
      <c r="AQ227" s="173" t="str">
        <f t="shared" si="117"/>
        <v/>
      </c>
      <c r="AU227" s="173" t="s">
        <v>468</v>
      </c>
    </row>
    <row r="228" spans="5:47" x14ac:dyDescent="0.25">
      <c r="E228" s="173" t="str">
        <f t="shared" si="99"/>
        <v/>
      </c>
      <c r="G228" s="173" t="str">
        <f t="shared" si="99"/>
        <v/>
      </c>
      <c r="I228" s="173" t="str">
        <f t="shared" si="100"/>
        <v/>
      </c>
      <c r="K228" s="173" t="str">
        <f t="shared" si="101"/>
        <v/>
      </c>
      <c r="M228" s="173" t="str">
        <f t="shared" si="102"/>
        <v/>
      </c>
      <c r="O228" s="173" t="str">
        <f t="shared" si="103"/>
        <v/>
      </c>
      <c r="Q228" s="173" t="str">
        <f t="shared" si="104"/>
        <v/>
      </c>
      <c r="S228" s="173" t="str">
        <f t="shared" si="105"/>
        <v/>
      </c>
      <c r="U228" s="173" t="str">
        <f t="shared" si="106"/>
        <v/>
      </c>
      <c r="W228" s="173" t="str">
        <f t="shared" si="107"/>
        <v/>
      </c>
      <c r="Y228" s="173" t="str">
        <f t="shared" si="108"/>
        <v/>
      </c>
      <c r="AA228" s="173" t="str">
        <f t="shared" si="109"/>
        <v/>
      </c>
      <c r="AC228" s="173" t="str">
        <f t="shared" si="110"/>
        <v/>
      </c>
      <c r="AE228" s="173" t="str">
        <f t="shared" si="111"/>
        <v/>
      </c>
      <c r="AG228" s="173" t="str">
        <f t="shared" si="112"/>
        <v/>
      </c>
      <c r="AI228" s="173" t="str">
        <f t="shared" si="113"/>
        <v/>
      </c>
      <c r="AK228" s="173" t="str">
        <f t="shared" si="114"/>
        <v/>
      </c>
      <c r="AM228" s="173" t="str">
        <f t="shared" si="115"/>
        <v/>
      </c>
      <c r="AO228" s="173" t="str">
        <f t="shared" si="116"/>
        <v/>
      </c>
      <c r="AQ228" s="173" t="str">
        <f t="shared" si="117"/>
        <v/>
      </c>
      <c r="AU228" s="173" t="s">
        <v>468</v>
      </c>
    </row>
    <row r="229" spans="5:47" x14ac:dyDescent="0.25">
      <c r="E229" s="173" t="str">
        <f t="shared" si="99"/>
        <v/>
      </c>
      <c r="G229" s="173" t="str">
        <f t="shared" si="99"/>
        <v/>
      </c>
      <c r="I229" s="173" t="str">
        <f t="shared" si="100"/>
        <v/>
      </c>
      <c r="K229" s="173" t="str">
        <f t="shared" si="101"/>
        <v/>
      </c>
      <c r="M229" s="173" t="str">
        <f t="shared" si="102"/>
        <v/>
      </c>
      <c r="O229" s="173" t="str">
        <f t="shared" si="103"/>
        <v/>
      </c>
      <c r="Q229" s="173" t="str">
        <f t="shared" si="104"/>
        <v/>
      </c>
      <c r="S229" s="173" t="str">
        <f t="shared" si="105"/>
        <v/>
      </c>
      <c r="U229" s="173" t="str">
        <f t="shared" si="106"/>
        <v/>
      </c>
      <c r="W229" s="173" t="str">
        <f t="shared" si="107"/>
        <v/>
      </c>
      <c r="Y229" s="173" t="str">
        <f t="shared" si="108"/>
        <v/>
      </c>
      <c r="AA229" s="173" t="str">
        <f t="shared" si="109"/>
        <v/>
      </c>
      <c r="AC229" s="173" t="str">
        <f t="shared" si="110"/>
        <v/>
      </c>
      <c r="AE229" s="173" t="str">
        <f t="shared" si="111"/>
        <v/>
      </c>
      <c r="AG229" s="173" t="str">
        <f t="shared" si="112"/>
        <v/>
      </c>
      <c r="AI229" s="173" t="str">
        <f t="shared" si="113"/>
        <v/>
      </c>
      <c r="AK229" s="173" t="str">
        <f t="shared" si="114"/>
        <v/>
      </c>
      <c r="AM229" s="173" t="str">
        <f t="shared" si="115"/>
        <v/>
      </c>
      <c r="AO229" s="173" t="str">
        <f t="shared" si="116"/>
        <v/>
      </c>
      <c r="AQ229" s="173" t="str">
        <f t="shared" si="117"/>
        <v/>
      </c>
      <c r="AU229" s="173" t="s">
        <v>468</v>
      </c>
    </row>
    <row r="230" spans="5:47" x14ac:dyDescent="0.25">
      <c r="E230" s="173" t="str">
        <f t="shared" si="99"/>
        <v/>
      </c>
      <c r="G230" s="173" t="str">
        <f t="shared" si="99"/>
        <v/>
      </c>
      <c r="I230" s="173" t="str">
        <f t="shared" si="100"/>
        <v/>
      </c>
      <c r="K230" s="173" t="str">
        <f t="shared" si="101"/>
        <v/>
      </c>
      <c r="M230" s="173" t="str">
        <f t="shared" si="102"/>
        <v/>
      </c>
      <c r="O230" s="173" t="str">
        <f t="shared" si="103"/>
        <v/>
      </c>
      <c r="Q230" s="173" t="str">
        <f t="shared" si="104"/>
        <v/>
      </c>
      <c r="S230" s="173" t="str">
        <f t="shared" si="105"/>
        <v/>
      </c>
      <c r="U230" s="173" t="str">
        <f t="shared" si="106"/>
        <v/>
      </c>
      <c r="W230" s="173" t="str">
        <f t="shared" si="107"/>
        <v/>
      </c>
      <c r="Y230" s="173" t="str">
        <f t="shared" si="108"/>
        <v/>
      </c>
      <c r="AA230" s="173" t="str">
        <f t="shared" si="109"/>
        <v/>
      </c>
      <c r="AC230" s="173" t="str">
        <f t="shared" si="110"/>
        <v/>
      </c>
      <c r="AE230" s="173" t="str">
        <f t="shared" si="111"/>
        <v/>
      </c>
      <c r="AG230" s="173" t="str">
        <f t="shared" si="112"/>
        <v/>
      </c>
      <c r="AI230" s="173" t="str">
        <f t="shared" si="113"/>
        <v/>
      </c>
      <c r="AK230" s="173" t="str">
        <f t="shared" si="114"/>
        <v/>
      </c>
      <c r="AM230" s="173" t="str">
        <f t="shared" si="115"/>
        <v/>
      </c>
      <c r="AO230" s="173" t="str">
        <f t="shared" si="116"/>
        <v/>
      </c>
      <c r="AQ230" s="173" t="str">
        <f t="shared" si="117"/>
        <v/>
      </c>
      <c r="AU230" s="173" t="s">
        <v>468</v>
      </c>
    </row>
    <row r="231" spans="5:47" x14ac:dyDescent="0.25">
      <c r="E231" s="173" t="str">
        <f t="shared" si="99"/>
        <v/>
      </c>
      <c r="G231" s="173" t="str">
        <f t="shared" si="99"/>
        <v/>
      </c>
      <c r="I231" s="173" t="str">
        <f t="shared" si="100"/>
        <v/>
      </c>
      <c r="K231" s="173" t="str">
        <f t="shared" si="101"/>
        <v/>
      </c>
      <c r="M231" s="173" t="str">
        <f t="shared" si="102"/>
        <v/>
      </c>
      <c r="O231" s="173" t="str">
        <f t="shared" si="103"/>
        <v/>
      </c>
      <c r="Q231" s="173" t="str">
        <f t="shared" si="104"/>
        <v/>
      </c>
      <c r="S231" s="173" t="str">
        <f t="shared" si="105"/>
        <v/>
      </c>
      <c r="U231" s="173" t="str">
        <f t="shared" si="106"/>
        <v/>
      </c>
      <c r="W231" s="173" t="str">
        <f t="shared" si="107"/>
        <v/>
      </c>
      <c r="Y231" s="173" t="str">
        <f t="shared" si="108"/>
        <v/>
      </c>
      <c r="AA231" s="173" t="str">
        <f t="shared" si="109"/>
        <v/>
      </c>
      <c r="AC231" s="173" t="str">
        <f t="shared" si="110"/>
        <v/>
      </c>
      <c r="AE231" s="173" t="str">
        <f t="shared" si="111"/>
        <v/>
      </c>
      <c r="AG231" s="173" t="str">
        <f t="shared" si="112"/>
        <v/>
      </c>
      <c r="AI231" s="173" t="str">
        <f t="shared" si="113"/>
        <v/>
      </c>
      <c r="AK231" s="173" t="str">
        <f t="shared" si="114"/>
        <v/>
      </c>
      <c r="AM231" s="173" t="str">
        <f t="shared" si="115"/>
        <v/>
      </c>
      <c r="AO231" s="173" t="str">
        <f t="shared" si="116"/>
        <v/>
      </c>
      <c r="AQ231" s="173" t="str">
        <f t="shared" si="117"/>
        <v/>
      </c>
      <c r="AU231" s="173" t="s">
        <v>468</v>
      </c>
    </row>
    <row r="232" spans="5:47" x14ac:dyDescent="0.25">
      <c r="E232" s="173" t="str">
        <f t="shared" si="99"/>
        <v/>
      </c>
      <c r="G232" s="173" t="str">
        <f t="shared" si="99"/>
        <v/>
      </c>
      <c r="I232" s="173" t="str">
        <f t="shared" si="100"/>
        <v/>
      </c>
      <c r="K232" s="173" t="str">
        <f t="shared" si="101"/>
        <v/>
      </c>
      <c r="M232" s="173" t="str">
        <f t="shared" si="102"/>
        <v/>
      </c>
      <c r="O232" s="173" t="str">
        <f t="shared" si="103"/>
        <v/>
      </c>
      <c r="Q232" s="173" t="str">
        <f t="shared" si="104"/>
        <v/>
      </c>
      <c r="S232" s="173" t="str">
        <f t="shared" si="105"/>
        <v/>
      </c>
      <c r="U232" s="173" t="str">
        <f t="shared" si="106"/>
        <v/>
      </c>
      <c r="W232" s="173" t="str">
        <f t="shared" si="107"/>
        <v/>
      </c>
      <c r="Y232" s="173" t="str">
        <f t="shared" si="108"/>
        <v/>
      </c>
      <c r="AA232" s="173" t="str">
        <f t="shared" si="109"/>
        <v/>
      </c>
      <c r="AC232" s="173" t="str">
        <f t="shared" si="110"/>
        <v/>
      </c>
      <c r="AE232" s="173" t="str">
        <f t="shared" si="111"/>
        <v/>
      </c>
      <c r="AG232" s="173" t="str">
        <f t="shared" si="112"/>
        <v/>
      </c>
      <c r="AI232" s="173" t="str">
        <f t="shared" si="113"/>
        <v/>
      </c>
      <c r="AK232" s="173" t="str">
        <f t="shared" si="114"/>
        <v/>
      </c>
      <c r="AM232" s="173" t="str">
        <f t="shared" si="115"/>
        <v/>
      </c>
      <c r="AO232" s="173" t="str">
        <f t="shared" si="116"/>
        <v/>
      </c>
      <c r="AQ232" s="173" t="str">
        <f t="shared" si="117"/>
        <v/>
      </c>
      <c r="AU232" s="173" t="s">
        <v>468</v>
      </c>
    </row>
    <row r="233" spans="5:47" x14ac:dyDescent="0.25">
      <c r="E233" s="173" t="str">
        <f t="shared" si="99"/>
        <v/>
      </c>
      <c r="G233" s="173" t="str">
        <f t="shared" si="99"/>
        <v/>
      </c>
      <c r="I233" s="173" t="str">
        <f t="shared" si="100"/>
        <v/>
      </c>
      <c r="K233" s="173" t="str">
        <f t="shared" si="101"/>
        <v/>
      </c>
      <c r="M233" s="173" t="str">
        <f t="shared" si="102"/>
        <v/>
      </c>
      <c r="O233" s="173" t="str">
        <f t="shared" si="103"/>
        <v/>
      </c>
      <c r="Q233" s="173" t="str">
        <f t="shared" si="104"/>
        <v/>
      </c>
      <c r="S233" s="173" t="str">
        <f t="shared" si="105"/>
        <v/>
      </c>
      <c r="U233" s="173" t="str">
        <f t="shared" si="106"/>
        <v/>
      </c>
      <c r="W233" s="173" t="str">
        <f t="shared" si="107"/>
        <v/>
      </c>
      <c r="Y233" s="173" t="str">
        <f t="shared" si="108"/>
        <v/>
      </c>
      <c r="AA233" s="173" t="str">
        <f t="shared" si="109"/>
        <v/>
      </c>
      <c r="AC233" s="173" t="str">
        <f t="shared" si="110"/>
        <v/>
      </c>
      <c r="AE233" s="173" t="str">
        <f t="shared" si="111"/>
        <v/>
      </c>
      <c r="AG233" s="173" t="str">
        <f t="shared" si="112"/>
        <v/>
      </c>
      <c r="AI233" s="173" t="str">
        <f t="shared" si="113"/>
        <v/>
      </c>
      <c r="AK233" s="173" t="str">
        <f t="shared" si="114"/>
        <v/>
      </c>
      <c r="AM233" s="173" t="str">
        <f t="shared" si="115"/>
        <v/>
      </c>
      <c r="AO233" s="173" t="str">
        <f t="shared" si="116"/>
        <v/>
      </c>
      <c r="AQ233" s="173" t="str">
        <f t="shared" si="117"/>
        <v/>
      </c>
      <c r="AU233" s="173" t="s">
        <v>468</v>
      </c>
    </row>
    <row r="234" spans="5:47" x14ac:dyDescent="0.25">
      <c r="E234" s="173" t="str">
        <f t="shared" si="99"/>
        <v/>
      </c>
      <c r="G234" s="173" t="str">
        <f t="shared" si="99"/>
        <v/>
      </c>
      <c r="I234" s="173" t="str">
        <f t="shared" si="100"/>
        <v/>
      </c>
      <c r="K234" s="173" t="str">
        <f t="shared" si="101"/>
        <v/>
      </c>
      <c r="M234" s="173" t="str">
        <f t="shared" si="102"/>
        <v/>
      </c>
      <c r="O234" s="173" t="str">
        <f t="shared" si="103"/>
        <v/>
      </c>
      <c r="Q234" s="173" t="str">
        <f t="shared" si="104"/>
        <v/>
      </c>
      <c r="S234" s="173" t="str">
        <f t="shared" si="105"/>
        <v/>
      </c>
      <c r="U234" s="173" t="str">
        <f t="shared" si="106"/>
        <v/>
      </c>
      <c r="W234" s="173" t="str">
        <f t="shared" si="107"/>
        <v/>
      </c>
      <c r="Y234" s="173" t="str">
        <f t="shared" si="108"/>
        <v/>
      </c>
      <c r="AA234" s="173" t="str">
        <f t="shared" si="109"/>
        <v/>
      </c>
      <c r="AC234" s="173" t="str">
        <f t="shared" si="110"/>
        <v/>
      </c>
      <c r="AE234" s="173" t="str">
        <f t="shared" si="111"/>
        <v/>
      </c>
      <c r="AG234" s="173" t="str">
        <f t="shared" si="112"/>
        <v/>
      </c>
      <c r="AI234" s="173" t="str">
        <f t="shared" si="113"/>
        <v/>
      </c>
      <c r="AK234" s="173" t="str">
        <f t="shared" si="114"/>
        <v/>
      </c>
      <c r="AM234" s="173" t="str">
        <f t="shared" si="115"/>
        <v/>
      </c>
      <c r="AO234" s="173" t="str">
        <f t="shared" si="116"/>
        <v/>
      </c>
      <c r="AQ234" s="173" t="str">
        <f t="shared" si="117"/>
        <v/>
      </c>
      <c r="AU234" s="173" t="s">
        <v>468</v>
      </c>
    </row>
    <row r="235" spans="5:47" x14ac:dyDescent="0.25">
      <c r="E235" s="173" t="str">
        <f t="shared" si="99"/>
        <v/>
      </c>
      <c r="G235" s="173" t="str">
        <f t="shared" si="99"/>
        <v/>
      </c>
      <c r="I235" s="173" t="str">
        <f t="shared" si="100"/>
        <v/>
      </c>
      <c r="K235" s="173" t="str">
        <f t="shared" si="101"/>
        <v/>
      </c>
      <c r="M235" s="173" t="str">
        <f t="shared" si="102"/>
        <v/>
      </c>
      <c r="O235" s="173" t="str">
        <f t="shared" si="103"/>
        <v/>
      </c>
      <c r="Q235" s="173" t="str">
        <f t="shared" si="104"/>
        <v/>
      </c>
      <c r="S235" s="173" t="str">
        <f t="shared" si="105"/>
        <v/>
      </c>
      <c r="U235" s="173" t="str">
        <f t="shared" si="106"/>
        <v/>
      </c>
      <c r="W235" s="173" t="str">
        <f t="shared" si="107"/>
        <v/>
      </c>
      <c r="Y235" s="173" t="str">
        <f t="shared" si="108"/>
        <v/>
      </c>
      <c r="AA235" s="173" t="str">
        <f t="shared" si="109"/>
        <v/>
      </c>
      <c r="AC235" s="173" t="str">
        <f t="shared" si="110"/>
        <v/>
      </c>
      <c r="AE235" s="173" t="str">
        <f t="shared" si="111"/>
        <v/>
      </c>
      <c r="AG235" s="173" t="str">
        <f t="shared" si="112"/>
        <v/>
      </c>
      <c r="AI235" s="173" t="str">
        <f t="shared" si="113"/>
        <v/>
      </c>
      <c r="AK235" s="173" t="str">
        <f t="shared" si="114"/>
        <v/>
      </c>
      <c r="AM235" s="173" t="str">
        <f t="shared" si="115"/>
        <v/>
      </c>
      <c r="AO235" s="173" t="str">
        <f t="shared" si="116"/>
        <v/>
      </c>
      <c r="AQ235" s="173" t="str">
        <f t="shared" si="117"/>
        <v/>
      </c>
      <c r="AU235" s="173" t="s">
        <v>468</v>
      </c>
    </row>
    <row r="236" spans="5:47" x14ac:dyDescent="0.25">
      <c r="E236" s="173" t="str">
        <f t="shared" si="99"/>
        <v/>
      </c>
      <c r="G236" s="173" t="str">
        <f t="shared" si="99"/>
        <v/>
      </c>
      <c r="I236" s="173" t="str">
        <f t="shared" si="100"/>
        <v/>
      </c>
      <c r="K236" s="173" t="str">
        <f t="shared" si="101"/>
        <v/>
      </c>
      <c r="M236" s="173" t="str">
        <f t="shared" si="102"/>
        <v/>
      </c>
      <c r="O236" s="173" t="str">
        <f t="shared" si="103"/>
        <v/>
      </c>
      <c r="Q236" s="173" t="str">
        <f t="shared" si="104"/>
        <v/>
      </c>
      <c r="S236" s="173" t="str">
        <f t="shared" si="105"/>
        <v/>
      </c>
      <c r="U236" s="173" t="str">
        <f t="shared" si="106"/>
        <v/>
      </c>
      <c r="W236" s="173" t="str">
        <f t="shared" si="107"/>
        <v/>
      </c>
      <c r="Y236" s="173" t="str">
        <f t="shared" si="108"/>
        <v/>
      </c>
      <c r="AA236" s="173" t="str">
        <f t="shared" si="109"/>
        <v/>
      </c>
      <c r="AC236" s="173" t="str">
        <f t="shared" si="110"/>
        <v/>
      </c>
      <c r="AE236" s="173" t="str">
        <f t="shared" si="111"/>
        <v/>
      </c>
      <c r="AG236" s="173" t="str">
        <f t="shared" si="112"/>
        <v/>
      </c>
      <c r="AI236" s="173" t="str">
        <f t="shared" si="113"/>
        <v/>
      </c>
      <c r="AK236" s="173" t="str">
        <f t="shared" si="114"/>
        <v/>
      </c>
      <c r="AM236" s="173" t="str">
        <f t="shared" si="115"/>
        <v/>
      </c>
      <c r="AO236" s="173" t="str">
        <f t="shared" si="116"/>
        <v/>
      </c>
      <c r="AQ236" s="173" t="str">
        <f t="shared" si="117"/>
        <v/>
      </c>
      <c r="AU236" s="173" t="s">
        <v>468</v>
      </c>
    </row>
    <row r="237" spans="5:47" x14ac:dyDescent="0.25">
      <c r="E237" s="173" t="str">
        <f t="shared" si="99"/>
        <v/>
      </c>
      <c r="G237" s="173" t="str">
        <f t="shared" si="99"/>
        <v/>
      </c>
      <c r="I237" s="173" t="str">
        <f t="shared" si="100"/>
        <v/>
      </c>
      <c r="K237" s="173" t="str">
        <f t="shared" si="101"/>
        <v/>
      </c>
      <c r="M237" s="173" t="str">
        <f t="shared" si="102"/>
        <v/>
      </c>
      <c r="O237" s="173" t="str">
        <f t="shared" si="103"/>
        <v/>
      </c>
      <c r="Q237" s="173" t="str">
        <f t="shared" si="104"/>
        <v/>
      </c>
      <c r="S237" s="173" t="str">
        <f t="shared" si="105"/>
        <v/>
      </c>
      <c r="U237" s="173" t="str">
        <f t="shared" si="106"/>
        <v/>
      </c>
      <c r="W237" s="173" t="str">
        <f t="shared" si="107"/>
        <v/>
      </c>
      <c r="Y237" s="173" t="str">
        <f t="shared" si="108"/>
        <v/>
      </c>
      <c r="AA237" s="173" t="str">
        <f t="shared" si="109"/>
        <v/>
      </c>
      <c r="AC237" s="173" t="str">
        <f t="shared" si="110"/>
        <v/>
      </c>
      <c r="AE237" s="173" t="str">
        <f t="shared" si="111"/>
        <v/>
      </c>
      <c r="AG237" s="173" t="str">
        <f t="shared" si="112"/>
        <v/>
      </c>
      <c r="AI237" s="173" t="str">
        <f t="shared" si="113"/>
        <v/>
      </c>
      <c r="AK237" s="173" t="str">
        <f t="shared" si="114"/>
        <v/>
      </c>
      <c r="AM237" s="173" t="str">
        <f t="shared" si="115"/>
        <v/>
      </c>
      <c r="AO237" s="173" t="str">
        <f t="shared" si="116"/>
        <v/>
      </c>
      <c r="AQ237" s="173" t="str">
        <f t="shared" si="117"/>
        <v/>
      </c>
      <c r="AU237" s="173" t="s">
        <v>468</v>
      </c>
    </row>
    <row r="238" spans="5:47" x14ac:dyDescent="0.25">
      <c r="E238" s="173" t="str">
        <f t="shared" si="99"/>
        <v/>
      </c>
      <c r="G238" s="173" t="str">
        <f t="shared" si="99"/>
        <v/>
      </c>
      <c r="I238" s="173" t="str">
        <f t="shared" si="100"/>
        <v/>
      </c>
      <c r="K238" s="173" t="str">
        <f t="shared" si="101"/>
        <v/>
      </c>
      <c r="M238" s="173" t="str">
        <f t="shared" si="102"/>
        <v/>
      </c>
      <c r="O238" s="173" t="str">
        <f t="shared" si="103"/>
        <v/>
      </c>
      <c r="Q238" s="173" t="str">
        <f t="shared" si="104"/>
        <v/>
      </c>
      <c r="S238" s="173" t="str">
        <f t="shared" si="105"/>
        <v/>
      </c>
      <c r="U238" s="173" t="str">
        <f t="shared" si="106"/>
        <v/>
      </c>
      <c r="W238" s="173" t="str">
        <f t="shared" si="107"/>
        <v/>
      </c>
      <c r="Y238" s="173" t="str">
        <f t="shared" si="108"/>
        <v/>
      </c>
      <c r="AA238" s="173" t="str">
        <f t="shared" si="109"/>
        <v/>
      </c>
      <c r="AC238" s="173" t="str">
        <f t="shared" si="110"/>
        <v/>
      </c>
      <c r="AE238" s="173" t="str">
        <f t="shared" si="111"/>
        <v/>
      </c>
      <c r="AG238" s="173" t="str">
        <f t="shared" si="112"/>
        <v/>
      </c>
      <c r="AI238" s="173" t="str">
        <f t="shared" si="113"/>
        <v/>
      </c>
      <c r="AK238" s="173" t="str">
        <f t="shared" si="114"/>
        <v/>
      </c>
      <c r="AM238" s="173" t="str">
        <f t="shared" si="115"/>
        <v/>
      </c>
      <c r="AO238" s="173" t="str">
        <f t="shared" si="116"/>
        <v/>
      </c>
      <c r="AQ238" s="173" t="str">
        <f t="shared" si="117"/>
        <v/>
      </c>
      <c r="AU238" s="173" t="s">
        <v>468</v>
      </c>
    </row>
    <row r="239" spans="5:47" x14ac:dyDescent="0.25">
      <c r="E239" s="173" t="str">
        <f t="shared" si="99"/>
        <v/>
      </c>
      <c r="G239" s="173" t="str">
        <f t="shared" si="99"/>
        <v/>
      </c>
      <c r="I239" s="173" t="str">
        <f t="shared" si="100"/>
        <v/>
      </c>
      <c r="K239" s="173" t="str">
        <f t="shared" si="101"/>
        <v/>
      </c>
      <c r="M239" s="173" t="str">
        <f t="shared" si="102"/>
        <v/>
      </c>
      <c r="O239" s="173" t="str">
        <f t="shared" si="103"/>
        <v/>
      </c>
      <c r="Q239" s="173" t="str">
        <f t="shared" si="104"/>
        <v/>
      </c>
      <c r="S239" s="173" t="str">
        <f t="shared" si="105"/>
        <v/>
      </c>
      <c r="U239" s="173" t="str">
        <f t="shared" si="106"/>
        <v/>
      </c>
      <c r="W239" s="173" t="str">
        <f t="shared" si="107"/>
        <v/>
      </c>
      <c r="Y239" s="173" t="str">
        <f t="shared" si="108"/>
        <v/>
      </c>
      <c r="AA239" s="173" t="str">
        <f t="shared" si="109"/>
        <v/>
      </c>
      <c r="AC239" s="173" t="str">
        <f t="shared" si="110"/>
        <v/>
      </c>
      <c r="AE239" s="173" t="str">
        <f t="shared" si="111"/>
        <v/>
      </c>
      <c r="AG239" s="173" t="str">
        <f t="shared" si="112"/>
        <v/>
      </c>
      <c r="AI239" s="173" t="str">
        <f t="shared" si="113"/>
        <v/>
      </c>
      <c r="AK239" s="173" t="str">
        <f t="shared" si="114"/>
        <v/>
      </c>
      <c r="AM239" s="173" t="str">
        <f t="shared" si="115"/>
        <v/>
      </c>
      <c r="AO239" s="173" t="str">
        <f t="shared" si="116"/>
        <v/>
      </c>
      <c r="AQ239" s="173" t="str">
        <f t="shared" si="117"/>
        <v/>
      </c>
      <c r="AU239" s="173" t="s">
        <v>468</v>
      </c>
    </row>
    <row r="240" spans="5:47" x14ac:dyDescent="0.25">
      <c r="E240" s="173" t="str">
        <f t="shared" si="99"/>
        <v/>
      </c>
      <c r="G240" s="173" t="str">
        <f t="shared" si="99"/>
        <v/>
      </c>
      <c r="I240" s="173" t="str">
        <f t="shared" si="100"/>
        <v/>
      </c>
      <c r="K240" s="173" t="str">
        <f t="shared" si="101"/>
        <v/>
      </c>
      <c r="M240" s="173" t="str">
        <f t="shared" si="102"/>
        <v/>
      </c>
      <c r="O240" s="173" t="str">
        <f t="shared" si="103"/>
        <v/>
      </c>
      <c r="Q240" s="173" t="str">
        <f t="shared" si="104"/>
        <v/>
      </c>
      <c r="S240" s="173" t="str">
        <f t="shared" si="105"/>
        <v/>
      </c>
      <c r="U240" s="173" t="str">
        <f t="shared" si="106"/>
        <v/>
      </c>
      <c r="W240" s="173" t="str">
        <f t="shared" si="107"/>
        <v/>
      </c>
      <c r="Y240" s="173" t="str">
        <f t="shared" si="108"/>
        <v/>
      </c>
      <c r="AA240" s="173" t="str">
        <f t="shared" si="109"/>
        <v/>
      </c>
      <c r="AC240" s="173" t="str">
        <f t="shared" si="110"/>
        <v/>
      </c>
      <c r="AE240" s="173" t="str">
        <f t="shared" si="111"/>
        <v/>
      </c>
      <c r="AG240" s="173" t="str">
        <f t="shared" si="112"/>
        <v/>
      </c>
      <c r="AI240" s="173" t="str">
        <f t="shared" si="113"/>
        <v/>
      </c>
      <c r="AK240" s="173" t="str">
        <f t="shared" si="114"/>
        <v/>
      </c>
      <c r="AM240" s="173" t="str">
        <f t="shared" si="115"/>
        <v/>
      </c>
      <c r="AO240" s="173" t="str">
        <f t="shared" si="116"/>
        <v/>
      </c>
      <c r="AQ240" s="173" t="str">
        <f t="shared" si="117"/>
        <v/>
      </c>
      <c r="AU240" s="173" t="s">
        <v>468</v>
      </c>
    </row>
    <row r="241" spans="5:47" x14ac:dyDescent="0.25">
      <c r="E241" s="173" t="str">
        <f t="shared" si="99"/>
        <v/>
      </c>
      <c r="G241" s="173" t="str">
        <f t="shared" si="99"/>
        <v/>
      </c>
      <c r="I241" s="173" t="str">
        <f t="shared" si="100"/>
        <v/>
      </c>
      <c r="K241" s="173" t="str">
        <f t="shared" si="101"/>
        <v/>
      </c>
      <c r="M241" s="173" t="str">
        <f t="shared" si="102"/>
        <v/>
      </c>
      <c r="O241" s="173" t="str">
        <f t="shared" si="103"/>
        <v/>
      </c>
      <c r="Q241" s="173" t="str">
        <f t="shared" si="104"/>
        <v/>
      </c>
      <c r="S241" s="173" t="str">
        <f t="shared" si="105"/>
        <v/>
      </c>
      <c r="U241" s="173" t="str">
        <f t="shared" si="106"/>
        <v/>
      </c>
      <c r="W241" s="173" t="str">
        <f t="shared" si="107"/>
        <v/>
      </c>
      <c r="Y241" s="173" t="str">
        <f t="shared" si="108"/>
        <v/>
      </c>
      <c r="AA241" s="173" t="str">
        <f t="shared" si="109"/>
        <v/>
      </c>
      <c r="AC241" s="173" t="str">
        <f t="shared" si="110"/>
        <v/>
      </c>
      <c r="AE241" s="173" t="str">
        <f t="shared" si="111"/>
        <v/>
      </c>
      <c r="AG241" s="173" t="str">
        <f t="shared" si="112"/>
        <v/>
      </c>
      <c r="AI241" s="173" t="str">
        <f t="shared" si="113"/>
        <v/>
      </c>
      <c r="AK241" s="173" t="str">
        <f t="shared" si="114"/>
        <v/>
      </c>
      <c r="AM241" s="173" t="str">
        <f t="shared" si="115"/>
        <v/>
      </c>
      <c r="AO241" s="173" t="str">
        <f t="shared" si="116"/>
        <v/>
      </c>
      <c r="AQ241" s="173" t="str">
        <f t="shared" si="117"/>
        <v/>
      </c>
      <c r="AU241" s="173" t="s">
        <v>468</v>
      </c>
    </row>
    <row r="242" spans="5:47" x14ac:dyDescent="0.25">
      <c r="E242" s="173" t="str">
        <f t="shared" si="99"/>
        <v/>
      </c>
      <c r="G242" s="173" t="str">
        <f t="shared" si="99"/>
        <v/>
      </c>
      <c r="I242" s="173" t="str">
        <f t="shared" si="100"/>
        <v/>
      </c>
      <c r="K242" s="173" t="str">
        <f t="shared" si="101"/>
        <v/>
      </c>
      <c r="M242" s="173" t="str">
        <f t="shared" si="102"/>
        <v/>
      </c>
      <c r="O242" s="173" t="str">
        <f t="shared" si="103"/>
        <v/>
      </c>
      <c r="Q242" s="173" t="str">
        <f t="shared" si="104"/>
        <v/>
      </c>
      <c r="S242" s="173" t="str">
        <f t="shared" si="105"/>
        <v/>
      </c>
      <c r="U242" s="173" t="str">
        <f t="shared" si="106"/>
        <v/>
      </c>
      <c r="W242" s="173" t="str">
        <f t="shared" si="107"/>
        <v/>
      </c>
      <c r="Y242" s="173" t="str">
        <f t="shared" si="108"/>
        <v/>
      </c>
      <c r="AA242" s="173" t="str">
        <f t="shared" si="109"/>
        <v/>
      </c>
      <c r="AC242" s="173" t="str">
        <f t="shared" si="110"/>
        <v/>
      </c>
      <c r="AE242" s="173" t="str">
        <f t="shared" si="111"/>
        <v/>
      </c>
      <c r="AG242" s="173" t="str">
        <f t="shared" si="112"/>
        <v/>
      </c>
      <c r="AI242" s="173" t="str">
        <f t="shared" si="113"/>
        <v/>
      </c>
      <c r="AK242" s="173" t="str">
        <f t="shared" si="114"/>
        <v/>
      </c>
      <c r="AM242" s="173" t="str">
        <f t="shared" si="115"/>
        <v/>
      </c>
      <c r="AO242" s="173" t="str">
        <f t="shared" si="116"/>
        <v/>
      </c>
      <c r="AQ242" s="173" t="str">
        <f t="shared" si="117"/>
        <v/>
      </c>
      <c r="AU242" s="173" t="s">
        <v>468</v>
      </c>
    </row>
    <row r="243" spans="5:47" x14ac:dyDescent="0.25">
      <c r="E243" s="173" t="str">
        <f t="shared" si="99"/>
        <v/>
      </c>
      <c r="G243" s="173" t="str">
        <f t="shared" si="99"/>
        <v/>
      </c>
      <c r="I243" s="173" t="str">
        <f t="shared" si="100"/>
        <v/>
      </c>
      <c r="K243" s="173" t="str">
        <f t="shared" si="101"/>
        <v/>
      </c>
      <c r="M243" s="173" t="str">
        <f t="shared" si="102"/>
        <v/>
      </c>
      <c r="O243" s="173" t="str">
        <f t="shared" si="103"/>
        <v/>
      </c>
      <c r="Q243" s="173" t="str">
        <f t="shared" si="104"/>
        <v/>
      </c>
      <c r="S243" s="173" t="str">
        <f t="shared" si="105"/>
        <v/>
      </c>
      <c r="U243" s="173" t="str">
        <f t="shared" si="106"/>
        <v/>
      </c>
      <c r="W243" s="173" t="str">
        <f t="shared" si="107"/>
        <v/>
      </c>
      <c r="Y243" s="173" t="str">
        <f t="shared" si="108"/>
        <v/>
      </c>
      <c r="AA243" s="173" t="str">
        <f t="shared" si="109"/>
        <v/>
      </c>
      <c r="AC243" s="173" t="str">
        <f t="shared" si="110"/>
        <v/>
      </c>
      <c r="AE243" s="173" t="str">
        <f t="shared" si="111"/>
        <v/>
      </c>
      <c r="AG243" s="173" t="str">
        <f t="shared" si="112"/>
        <v/>
      </c>
      <c r="AI243" s="173" t="str">
        <f t="shared" si="113"/>
        <v/>
      </c>
      <c r="AK243" s="173" t="str">
        <f t="shared" si="114"/>
        <v/>
      </c>
      <c r="AM243" s="173" t="str">
        <f t="shared" si="115"/>
        <v/>
      </c>
      <c r="AO243" s="173" t="str">
        <f t="shared" si="116"/>
        <v/>
      </c>
      <c r="AQ243" s="173" t="str">
        <f t="shared" si="117"/>
        <v/>
      </c>
      <c r="AU243" s="173" t="s">
        <v>468</v>
      </c>
    </row>
    <row r="244" spans="5:47" x14ac:dyDescent="0.25">
      <c r="E244" s="173" t="str">
        <f t="shared" si="99"/>
        <v/>
      </c>
      <c r="G244" s="173" t="str">
        <f t="shared" si="99"/>
        <v/>
      </c>
      <c r="I244" s="173" t="str">
        <f t="shared" si="100"/>
        <v/>
      </c>
      <c r="K244" s="173" t="str">
        <f t="shared" si="101"/>
        <v/>
      </c>
      <c r="M244" s="173" t="str">
        <f t="shared" si="102"/>
        <v/>
      </c>
      <c r="O244" s="173" t="str">
        <f t="shared" si="103"/>
        <v/>
      </c>
      <c r="Q244" s="173" t="str">
        <f t="shared" si="104"/>
        <v/>
      </c>
      <c r="S244" s="173" t="str">
        <f t="shared" si="105"/>
        <v/>
      </c>
      <c r="U244" s="173" t="str">
        <f t="shared" si="106"/>
        <v/>
      </c>
      <c r="W244" s="173" t="str">
        <f t="shared" si="107"/>
        <v/>
      </c>
      <c r="Y244" s="173" t="str">
        <f t="shared" si="108"/>
        <v/>
      </c>
      <c r="AA244" s="173" t="str">
        <f t="shared" si="109"/>
        <v/>
      </c>
      <c r="AC244" s="173" t="str">
        <f t="shared" si="110"/>
        <v/>
      </c>
      <c r="AE244" s="173" t="str">
        <f t="shared" si="111"/>
        <v/>
      </c>
      <c r="AG244" s="173" t="str">
        <f t="shared" si="112"/>
        <v/>
      </c>
      <c r="AI244" s="173" t="str">
        <f t="shared" si="113"/>
        <v/>
      </c>
      <c r="AK244" s="173" t="str">
        <f t="shared" si="114"/>
        <v/>
      </c>
      <c r="AM244" s="173" t="str">
        <f t="shared" si="115"/>
        <v/>
      </c>
      <c r="AO244" s="173" t="str">
        <f t="shared" si="116"/>
        <v/>
      </c>
      <c r="AQ244" s="173" t="str">
        <f t="shared" si="117"/>
        <v/>
      </c>
      <c r="AU244" s="173" t="s">
        <v>468</v>
      </c>
    </row>
    <row r="245" spans="5:47" x14ac:dyDescent="0.25">
      <c r="E245" s="173" t="str">
        <f t="shared" si="99"/>
        <v/>
      </c>
      <c r="G245" s="173" t="str">
        <f t="shared" si="99"/>
        <v/>
      </c>
      <c r="I245" s="173" t="str">
        <f t="shared" si="100"/>
        <v/>
      </c>
      <c r="K245" s="173" t="str">
        <f t="shared" si="101"/>
        <v/>
      </c>
      <c r="M245" s="173" t="str">
        <f t="shared" si="102"/>
        <v/>
      </c>
      <c r="O245" s="173" t="str">
        <f t="shared" si="103"/>
        <v/>
      </c>
      <c r="Q245" s="173" t="str">
        <f t="shared" si="104"/>
        <v/>
      </c>
      <c r="S245" s="173" t="str">
        <f t="shared" si="105"/>
        <v/>
      </c>
      <c r="U245" s="173" t="str">
        <f t="shared" si="106"/>
        <v/>
      </c>
      <c r="W245" s="173" t="str">
        <f t="shared" si="107"/>
        <v/>
      </c>
      <c r="Y245" s="173" t="str">
        <f t="shared" si="108"/>
        <v/>
      </c>
      <c r="AA245" s="173" t="str">
        <f t="shared" si="109"/>
        <v/>
      </c>
      <c r="AC245" s="173" t="str">
        <f t="shared" si="110"/>
        <v/>
      </c>
      <c r="AE245" s="173" t="str">
        <f t="shared" si="111"/>
        <v/>
      </c>
      <c r="AG245" s="173" t="str">
        <f t="shared" si="112"/>
        <v/>
      </c>
      <c r="AI245" s="173" t="str">
        <f t="shared" si="113"/>
        <v/>
      </c>
      <c r="AK245" s="173" t="str">
        <f t="shared" si="114"/>
        <v/>
      </c>
      <c r="AM245" s="173" t="str">
        <f t="shared" si="115"/>
        <v/>
      </c>
      <c r="AO245" s="173" t="str">
        <f t="shared" si="116"/>
        <v/>
      </c>
      <c r="AQ245" s="173" t="str">
        <f t="shared" si="117"/>
        <v/>
      </c>
      <c r="AU245" s="173" t="s">
        <v>468</v>
      </c>
    </row>
    <row r="246" spans="5:47" x14ac:dyDescent="0.25">
      <c r="E246" s="173" t="str">
        <f t="shared" si="99"/>
        <v/>
      </c>
      <c r="G246" s="173" t="str">
        <f t="shared" si="99"/>
        <v/>
      </c>
      <c r="I246" s="173" t="str">
        <f t="shared" si="100"/>
        <v/>
      </c>
      <c r="K246" s="173" t="str">
        <f t="shared" si="101"/>
        <v/>
      </c>
      <c r="M246" s="173" t="str">
        <f t="shared" si="102"/>
        <v/>
      </c>
      <c r="O246" s="173" t="str">
        <f t="shared" si="103"/>
        <v/>
      </c>
      <c r="Q246" s="173" t="str">
        <f t="shared" si="104"/>
        <v/>
      </c>
      <c r="S246" s="173" t="str">
        <f t="shared" si="105"/>
        <v/>
      </c>
      <c r="U246" s="173" t="str">
        <f t="shared" si="106"/>
        <v/>
      </c>
      <c r="W246" s="173" t="str">
        <f t="shared" si="107"/>
        <v/>
      </c>
      <c r="Y246" s="173" t="str">
        <f t="shared" si="108"/>
        <v/>
      </c>
      <c r="AA246" s="173" t="str">
        <f t="shared" si="109"/>
        <v/>
      </c>
      <c r="AC246" s="173" t="str">
        <f t="shared" si="110"/>
        <v/>
      </c>
      <c r="AE246" s="173" t="str">
        <f t="shared" si="111"/>
        <v/>
      </c>
      <c r="AG246" s="173" t="str">
        <f t="shared" si="112"/>
        <v/>
      </c>
      <c r="AI246" s="173" t="str">
        <f t="shared" si="113"/>
        <v/>
      </c>
      <c r="AK246" s="173" t="str">
        <f t="shared" si="114"/>
        <v/>
      </c>
      <c r="AM246" s="173" t="str">
        <f t="shared" si="115"/>
        <v/>
      </c>
      <c r="AO246" s="173" t="str">
        <f t="shared" si="116"/>
        <v/>
      </c>
      <c r="AQ246" s="173" t="str">
        <f t="shared" si="117"/>
        <v/>
      </c>
      <c r="AU246" s="173" t="s">
        <v>468</v>
      </c>
    </row>
    <row r="247" spans="5:47" x14ac:dyDescent="0.25">
      <c r="E247" s="173" t="str">
        <f t="shared" si="99"/>
        <v/>
      </c>
      <c r="G247" s="173" t="str">
        <f t="shared" si="99"/>
        <v/>
      </c>
      <c r="I247" s="173" t="str">
        <f t="shared" si="100"/>
        <v/>
      </c>
      <c r="K247" s="173" t="str">
        <f t="shared" si="101"/>
        <v/>
      </c>
      <c r="M247" s="173" t="str">
        <f t="shared" si="102"/>
        <v/>
      </c>
      <c r="O247" s="173" t="str">
        <f t="shared" si="103"/>
        <v/>
      </c>
      <c r="Q247" s="173" t="str">
        <f t="shared" si="104"/>
        <v/>
      </c>
      <c r="S247" s="173" t="str">
        <f t="shared" si="105"/>
        <v/>
      </c>
      <c r="U247" s="173" t="str">
        <f t="shared" si="106"/>
        <v/>
      </c>
      <c r="W247" s="173" t="str">
        <f t="shared" si="107"/>
        <v/>
      </c>
      <c r="Y247" s="173" t="str">
        <f t="shared" si="108"/>
        <v/>
      </c>
      <c r="AA247" s="173" t="str">
        <f t="shared" si="109"/>
        <v/>
      </c>
      <c r="AC247" s="173" t="str">
        <f t="shared" si="110"/>
        <v/>
      </c>
      <c r="AE247" s="173" t="str">
        <f t="shared" si="111"/>
        <v/>
      </c>
      <c r="AG247" s="173" t="str">
        <f t="shared" si="112"/>
        <v/>
      </c>
      <c r="AI247" s="173" t="str">
        <f t="shared" si="113"/>
        <v/>
      </c>
      <c r="AK247" s="173" t="str">
        <f t="shared" si="114"/>
        <v/>
      </c>
      <c r="AM247" s="173" t="str">
        <f t="shared" si="115"/>
        <v/>
      </c>
      <c r="AO247" s="173" t="str">
        <f t="shared" si="116"/>
        <v/>
      </c>
      <c r="AQ247" s="173" t="str">
        <f t="shared" si="117"/>
        <v/>
      </c>
      <c r="AU247" s="173" t="s">
        <v>468</v>
      </c>
    </row>
    <row r="248" spans="5:47" x14ac:dyDescent="0.25">
      <c r="E248" s="173" t="str">
        <f t="shared" si="99"/>
        <v/>
      </c>
      <c r="G248" s="173" t="str">
        <f t="shared" si="99"/>
        <v/>
      </c>
      <c r="I248" s="173" t="str">
        <f t="shared" si="100"/>
        <v/>
      </c>
      <c r="K248" s="173" t="str">
        <f t="shared" si="101"/>
        <v/>
      </c>
      <c r="M248" s="173" t="str">
        <f t="shared" si="102"/>
        <v/>
      </c>
      <c r="O248" s="173" t="str">
        <f t="shared" si="103"/>
        <v/>
      </c>
      <c r="Q248" s="173" t="str">
        <f t="shared" si="104"/>
        <v/>
      </c>
      <c r="S248" s="173" t="str">
        <f t="shared" si="105"/>
        <v/>
      </c>
      <c r="U248" s="173" t="str">
        <f t="shared" si="106"/>
        <v/>
      </c>
      <c r="W248" s="173" t="str">
        <f t="shared" si="107"/>
        <v/>
      </c>
      <c r="Y248" s="173" t="str">
        <f t="shared" si="108"/>
        <v/>
      </c>
      <c r="AA248" s="173" t="str">
        <f t="shared" si="109"/>
        <v/>
      </c>
      <c r="AC248" s="173" t="str">
        <f t="shared" si="110"/>
        <v/>
      </c>
      <c r="AE248" s="173" t="str">
        <f t="shared" si="111"/>
        <v/>
      </c>
      <c r="AG248" s="173" t="str">
        <f t="shared" si="112"/>
        <v/>
      </c>
      <c r="AI248" s="173" t="str">
        <f t="shared" si="113"/>
        <v/>
      </c>
      <c r="AK248" s="173" t="str">
        <f t="shared" si="114"/>
        <v/>
      </c>
      <c r="AM248" s="173" t="str">
        <f t="shared" si="115"/>
        <v/>
      </c>
      <c r="AO248" s="173" t="str">
        <f t="shared" si="116"/>
        <v/>
      </c>
      <c r="AQ248" s="173" t="str">
        <f t="shared" si="117"/>
        <v/>
      </c>
      <c r="AU248" s="173" t="s">
        <v>468</v>
      </c>
    </row>
    <row r="249" spans="5:47" x14ac:dyDescent="0.25">
      <c r="E249" s="173" t="str">
        <f t="shared" si="99"/>
        <v/>
      </c>
      <c r="G249" s="173" t="str">
        <f t="shared" si="99"/>
        <v/>
      </c>
      <c r="I249" s="173" t="str">
        <f t="shared" si="100"/>
        <v/>
      </c>
      <c r="K249" s="173" t="str">
        <f t="shared" si="101"/>
        <v/>
      </c>
      <c r="M249" s="173" t="str">
        <f t="shared" si="102"/>
        <v/>
      </c>
      <c r="O249" s="173" t="str">
        <f t="shared" si="103"/>
        <v/>
      </c>
      <c r="Q249" s="173" t="str">
        <f t="shared" si="104"/>
        <v/>
      </c>
      <c r="S249" s="173" t="str">
        <f t="shared" si="105"/>
        <v/>
      </c>
      <c r="U249" s="173" t="str">
        <f t="shared" si="106"/>
        <v/>
      </c>
      <c r="W249" s="173" t="str">
        <f t="shared" si="107"/>
        <v/>
      </c>
      <c r="Y249" s="173" t="str">
        <f t="shared" si="108"/>
        <v/>
      </c>
      <c r="AA249" s="173" t="str">
        <f t="shared" si="109"/>
        <v/>
      </c>
      <c r="AC249" s="173" t="str">
        <f t="shared" si="110"/>
        <v/>
      </c>
      <c r="AE249" s="173" t="str">
        <f t="shared" si="111"/>
        <v/>
      </c>
      <c r="AG249" s="173" t="str">
        <f t="shared" si="112"/>
        <v/>
      </c>
      <c r="AI249" s="173" t="str">
        <f t="shared" si="113"/>
        <v/>
      </c>
      <c r="AK249" s="173" t="str">
        <f t="shared" si="114"/>
        <v/>
      </c>
      <c r="AM249" s="173" t="str">
        <f t="shared" si="115"/>
        <v/>
      </c>
      <c r="AO249" s="173" t="str">
        <f t="shared" si="116"/>
        <v/>
      </c>
      <c r="AQ249" s="173" t="str">
        <f t="shared" si="117"/>
        <v/>
      </c>
      <c r="AU249" s="173" t="s">
        <v>468</v>
      </c>
    </row>
    <row r="250" spans="5:47" x14ac:dyDescent="0.25">
      <c r="E250" s="173" t="str">
        <f t="shared" si="99"/>
        <v/>
      </c>
      <c r="G250" s="173" t="str">
        <f t="shared" si="99"/>
        <v/>
      </c>
      <c r="I250" s="173" t="str">
        <f t="shared" si="100"/>
        <v/>
      </c>
      <c r="K250" s="173" t="str">
        <f t="shared" si="101"/>
        <v/>
      </c>
      <c r="M250" s="173" t="str">
        <f t="shared" si="102"/>
        <v/>
      </c>
      <c r="O250" s="173" t="str">
        <f t="shared" si="103"/>
        <v/>
      </c>
      <c r="Q250" s="173" t="str">
        <f t="shared" si="104"/>
        <v/>
      </c>
      <c r="S250" s="173" t="str">
        <f t="shared" si="105"/>
        <v/>
      </c>
      <c r="U250" s="173" t="str">
        <f t="shared" si="106"/>
        <v/>
      </c>
      <c r="W250" s="173" t="str">
        <f t="shared" si="107"/>
        <v/>
      </c>
      <c r="Y250" s="173" t="str">
        <f t="shared" si="108"/>
        <v/>
      </c>
      <c r="AA250" s="173" t="str">
        <f t="shared" si="109"/>
        <v/>
      </c>
      <c r="AC250" s="173" t="str">
        <f t="shared" si="110"/>
        <v/>
      </c>
      <c r="AE250" s="173" t="str">
        <f t="shared" si="111"/>
        <v/>
      </c>
      <c r="AG250" s="173" t="str">
        <f t="shared" si="112"/>
        <v/>
      </c>
      <c r="AI250" s="173" t="str">
        <f t="shared" si="113"/>
        <v/>
      </c>
      <c r="AK250" s="173" t="str">
        <f t="shared" si="114"/>
        <v/>
      </c>
      <c r="AM250" s="173" t="str">
        <f t="shared" si="115"/>
        <v/>
      </c>
      <c r="AO250" s="173" t="str">
        <f t="shared" si="116"/>
        <v/>
      </c>
      <c r="AQ250" s="173" t="str">
        <f t="shared" si="117"/>
        <v/>
      </c>
      <c r="AU250" s="173" t="s">
        <v>468</v>
      </c>
    </row>
    <row r="251" spans="5:47" x14ac:dyDescent="0.25">
      <c r="E251" s="173" t="str">
        <f t="shared" si="99"/>
        <v/>
      </c>
      <c r="G251" s="173" t="str">
        <f t="shared" si="99"/>
        <v/>
      </c>
      <c r="I251" s="173" t="str">
        <f t="shared" si="100"/>
        <v/>
      </c>
      <c r="K251" s="173" t="str">
        <f t="shared" si="101"/>
        <v/>
      </c>
      <c r="M251" s="173" t="str">
        <f t="shared" si="102"/>
        <v/>
      </c>
      <c r="O251" s="173" t="str">
        <f t="shared" si="103"/>
        <v/>
      </c>
      <c r="Q251" s="173" t="str">
        <f t="shared" si="104"/>
        <v/>
      </c>
      <c r="S251" s="173" t="str">
        <f t="shared" si="105"/>
        <v/>
      </c>
      <c r="U251" s="173" t="str">
        <f t="shared" si="106"/>
        <v/>
      </c>
      <c r="W251" s="173" t="str">
        <f t="shared" si="107"/>
        <v/>
      </c>
      <c r="Y251" s="173" t="str">
        <f t="shared" si="108"/>
        <v/>
      </c>
      <c r="AA251" s="173" t="str">
        <f t="shared" si="109"/>
        <v/>
      </c>
      <c r="AC251" s="173" t="str">
        <f t="shared" si="110"/>
        <v/>
      </c>
      <c r="AE251" s="173" t="str">
        <f t="shared" si="111"/>
        <v/>
      </c>
      <c r="AG251" s="173" t="str">
        <f t="shared" si="112"/>
        <v/>
      </c>
      <c r="AI251" s="173" t="str">
        <f t="shared" si="113"/>
        <v/>
      </c>
      <c r="AK251" s="173" t="str">
        <f t="shared" si="114"/>
        <v/>
      </c>
      <c r="AM251" s="173" t="str">
        <f t="shared" si="115"/>
        <v/>
      </c>
      <c r="AO251" s="173" t="str">
        <f t="shared" si="116"/>
        <v/>
      </c>
      <c r="AQ251" s="173" t="str">
        <f t="shared" si="117"/>
        <v/>
      </c>
      <c r="AU251" s="173" t="s">
        <v>468</v>
      </c>
    </row>
    <row r="252" spans="5:47" x14ac:dyDescent="0.25">
      <c r="E252" s="173" t="str">
        <f t="shared" si="99"/>
        <v/>
      </c>
      <c r="G252" s="173" t="str">
        <f t="shared" si="99"/>
        <v/>
      </c>
      <c r="I252" s="173" t="str">
        <f t="shared" si="100"/>
        <v/>
      </c>
      <c r="K252" s="173" t="str">
        <f t="shared" si="101"/>
        <v/>
      </c>
      <c r="M252" s="173" t="str">
        <f t="shared" si="102"/>
        <v/>
      </c>
      <c r="O252" s="173" t="str">
        <f t="shared" si="103"/>
        <v/>
      </c>
      <c r="Q252" s="173" t="str">
        <f t="shared" si="104"/>
        <v/>
      </c>
      <c r="S252" s="173" t="str">
        <f t="shared" si="105"/>
        <v/>
      </c>
      <c r="U252" s="173" t="str">
        <f t="shared" si="106"/>
        <v/>
      </c>
      <c r="W252" s="173" t="str">
        <f t="shared" si="107"/>
        <v/>
      </c>
      <c r="Y252" s="173" t="str">
        <f t="shared" si="108"/>
        <v/>
      </c>
      <c r="AA252" s="173" t="str">
        <f t="shared" si="109"/>
        <v/>
      </c>
      <c r="AC252" s="173" t="str">
        <f t="shared" si="110"/>
        <v/>
      </c>
      <c r="AE252" s="173" t="str">
        <f t="shared" si="111"/>
        <v/>
      </c>
      <c r="AG252" s="173" t="str">
        <f t="shared" si="112"/>
        <v/>
      </c>
      <c r="AI252" s="173" t="str">
        <f t="shared" si="113"/>
        <v/>
      </c>
      <c r="AK252" s="173" t="str">
        <f t="shared" si="114"/>
        <v/>
      </c>
      <c r="AM252" s="173" t="str">
        <f t="shared" si="115"/>
        <v/>
      </c>
      <c r="AO252" s="173" t="str">
        <f t="shared" si="116"/>
        <v/>
      </c>
      <c r="AQ252" s="173" t="str">
        <f t="shared" si="117"/>
        <v/>
      </c>
      <c r="AU252" s="173" t="s">
        <v>468</v>
      </c>
    </row>
    <row r="253" spans="5:47" x14ac:dyDescent="0.25">
      <c r="E253" s="173" t="str">
        <f t="shared" si="99"/>
        <v/>
      </c>
      <c r="G253" s="173" t="str">
        <f t="shared" si="99"/>
        <v/>
      </c>
      <c r="I253" s="173" t="str">
        <f t="shared" si="100"/>
        <v/>
      </c>
      <c r="K253" s="173" t="str">
        <f t="shared" si="101"/>
        <v/>
      </c>
      <c r="M253" s="173" t="str">
        <f t="shared" si="102"/>
        <v/>
      </c>
      <c r="O253" s="173" t="str">
        <f t="shared" si="103"/>
        <v/>
      </c>
      <c r="Q253" s="173" t="str">
        <f t="shared" si="104"/>
        <v/>
      </c>
      <c r="S253" s="173" t="str">
        <f t="shared" si="105"/>
        <v/>
      </c>
      <c r="U253" s="173" t="str">
        <f t="shared" si="106"/>
        <v/>
      </c>
      <c r="W253" s="173" t="str">
        <f t="shared" si="107"/>
        <v/>
      </c>
      <c r="Y253" s="173" t="str">
        <f t="shared" si="108"/>
        <v/>
      </c>
      <c r="AA253" s="173" t="str">
        <f t="shared" si="109"/>
        <v/>
      </c>
      <c r="AC253" s="173" t="str">
        <f t="shared" si="110"/>
        <v/>
      </c>
      <c r="AE253" s="173" t="str">
        <f t="shared" si="111"/>
        <v/>
      </c>
      <c r="AG253" s="173" t="str">
        <f t="shared" si="112"/>
        <v/>
      </c>
      <c r="AI253" s="173" t="str">
        <f t="shared" si="113"/>
        <v/>
      </c>
      <c r="AK253" s="173" t="str">
        <f t="shared" si="114"/>
        <v/>
      </c>
      <c r="AM253" s="173" t="str">
        <f t="shared" si="115"/>
        <v/>
      </c>
      <c r="AO253" s="173" t="str">
        <f t="shared" si="116"/>
        <v/>
      </c>
      <c r="AQ253" s="173" t="str">
        <f t="shared" si="117"/>
        <v/>
      </c>
      <c r="AU253" s="173" t="s">
        <v>468</v>
      </c>
    </row>
    <row r="254" spans="5:47" x14ac:dyDescent="0.25">
      <c r="E254" s="173" t="str">
        <f t="shared" si="99"/>
        <v/>
      </c>
      <c r="G254" s="173" t="str">
        <f t="shared" si="99"/>
        <v/>
      </c>
      <c r="I254" s="173" t="str">
        <f t="shared" si="100"/>
        <v/>
      </c>
      <c r="K254" s="173" t="str">
        <f t="shared" si="101"/>
        <v/>
      </c>
      <c r="M254" s="173" t="str">
        <f t="shared" si="102"/>
        <v/>
      </c>
      <c r="O254" s="173" t="str">
        <f t="shared" si="103"/>
        <v/>
      </c>
      <c r="Q254" s="173" t="str">
        <f t="shared" si="104"/>
        <v/>
      </c>
      <c r="S254" s="173" t="str">
        <f t="shared" si="105"/>
        <v/>
      </c>
      <c r="U254" s="173" t="str">
        <f t="shared" si="106"/>
        <v/>
      </c>
      <c r="W254" s="173" t="str">
        <f t="shared" si="107"/>
        <v/>
      </c>
      <c r="Y254" s="173" t="str">
        <f t="shared" si="108"/>
        <v/>
      </c>
      <c r="AA254" s="173" t="str">
        <f t="shared" si="109"/>
        <v/>
      </c>
      <c r="AC254" s="173" t="str">
        <f t="shared" si="110"/>
        <v/>
      </c>
      <c r="AE254" s="173" t="str">
        <f t="shared" si="111"/>
        <v/>
      </c>
      <c r="AG254" s="173" t="str">
        <f t="shared" si="112"/>
        <v/>
      </c>
      <c r="AI254" s="173" t="str">
        <f t="shared" si="113"/>
        <v/>
      </c>
      <c r="AK254" s="173" t="str">
        <f t="shared" si="114"/>
        <v/>
      </c>
      <c r="AM254" s="173" t="str">
        <f t="shared" si="115"/>
        <v/>
      </c>
      <c r="AO254" s="173" t="str">
        <f t="shared" si="116"/>
        <v/>
      </c>
      <c r="AQ254" s="173" t="str">
        <f t="shared" si="117"/>
        <v/>
      </c>
      <c r="AU254" s="173" t="s">
        <v>468</v>
      </c>
    </row>
    <row r="255" spans="5:47" x14ac:dyDescent="0.25">
      <c r="E255" s="173" t="str">
        <f t="shared" si="99"/>
        <v/>
      </c>
      <c r="G255" s="173" t="str">
        <f t="shared" si="99"/>
        <v/>
      </c>
      <c r="I255" s="173" t="str">
        <f t="shared" si="100"/>
        <v/>
      </c>
      <c r="K255" s="173" t="str">
        <f t="shared" si="101"/>
        <v/>
      </c>
      <c r="M255" s="173" t="str">
        <f t="shared" si="102"/>
        <v/>
      </c>
      <c r="O255" s="173" t="str">
        <f t="shared" si="103"/>
        <v/>
      </c>
      <c r="Q255" s="173" t="str">
        <f t="shared" si="104"/>
        <v/>
      </c>
      <c r="S255" s="173" t="str">
        <f t="shared" si="105"/>
        <v/>
      </c>
      <c r="U255" s="173" t="str">
        <f t="shared" si="106"/>
        <v/>
      </c>
      <c r="W255" s="173" t="str">
        <f t="shared" si="107"/>
        <v/>
      </c>
      <c r="Y255" s="173" t="str">
        <f t="shared" si="108"/>
        <v/>
      </c>
      <c r="AA255" s="173" t="str">
        <f t="shared" si="109"/>
        <v/>
      </c>
      <c r="AC255" s="173" t="str">
        <f t="shared" si="110"/>
        <v/>
      </c>
      <c r="AE255" s="173" t="str">
        <f t="shared" si="111"/>
        <v/>
      </c>
      <c r="AG255" s="173" t="str">
        <f t="shared" si="112"/>
        <v/>
      </c>
      <c r="AI255" s="173" t="str">
        <f t="shared" si="113"/>
        <v/>
      </c>
      <c r="AK255" s="173" t="str">
        <f t="shared" si="114"/>
        <v/>
      </c>
      <c r="AM255" s="173" t="str">
        <f t="shared" si="115"/>
        <v/>
      </c>
      <c r="AO255" s="173" t="str">
        <f t="shared" si="116"/>
        <v/>
      </c>
      <c r="AQ255" s="173" t="str">
        <f t="shared" si="117"/>
        <v/>
      </c>
      <c r="AU255" s="173" t="s">
        <v>468</v>
      </c>
    </row>
    <row r="256" spans="5:47" x14ac:dyDescent="0.25">
      <c r="E256" s="173" t="str">
        <f t="shared" si="99"/>
        <v/>
      </c>
      <c r="G256" s="173" t="str">
        <f t="shared" si="99"/>
        <v/>
      </c>
      <c r="I256" s="173" t="str">
        <f t="shared" si="100"/>
        <v/>
      </c>
      <c r="K256" s="173" t="str">
        <f t="shared" si="101"/>
        <v/>
      </c>
      <c r="M256" s="173" t="str">
        <f t="shared" si="102"/>
        <v/>
      </c>
      <c r="O256" s="173" t="str">
        <f t="shared" si="103"/>
        <v/>
      </c>
      <c r="Q256" s="173" t="str">
        <f t="shared" si="104"/>
        <v/>
      </c>
      <c r="S256" s="173" t="str">
        <f t="shared" si="105"/>
        <v/>
      </c>
      <c r="U256" s="173" t="str">
        <f t="shared" si="106"/>
        <v/>
      </c>
      <c r="W256" s="173" t="str">
        <f t="shared" si="107"/>
        <v/>
      </c>
      <c r="Y256" s="173" t="str">
        <f t="shared" si="108"/>
        <v/>
      </c>
      <c r="AA256" s="173" t="str">
        <f t="shared" si="109"/>
        <v/>
      </c>
      <c r="AC256" s="173" t="str">
        <f t="shared" si="110"/>
        <v/>
      </c>
      <c r="AE256" s="173" t="str">
        <f t="shared" si="111"/>
        <v/>
      </c>
      <c r="AG256" s="173" t="str">
        <f t="shared" si="112"/>
        <v/>
      </c>
      <c r="AI256" s="173" t="str">
        <f t="shared" si="113"/>
        <v/>
      </c>
      <c r="AK256" s="173" t="str">
        <f t="shared" si="114"/>
        <v/>
      </c>
      <c r="AM256" s="173" t="str">
        <f t="shared" si="115"/>
        <v/>
      </c>
      <c r="AO256" s="173" t="str">
        <f t="shared" si="116"/>
        <v/>
      </c>
      <c r="AQ256" s="173" t="str">
        <f t="shared" si="117"/>
        <v/>
      </c>
      <c r="AU256" s="173" t="s">
        <v>468</v>
      </c>
    </row>
    <row r="257" spans="5:47" x14ac:dyDescent="0.25">
      <c r="E257" s="173" t="str">
        <f t="shared" si="99"/>
        <v/>
      </c>
      <c r="G257" s="173" t="str">
        <f t="shared" si="99"/>
        <v/>
      </c>
      <c r="I257" s="173" t="str">
        <f t="shared" si="100"/>
        <v/>
      </c>
      <c r="K257" s="173" t="str">
        <f t="shared" si="101"/>
        <v/>
      </c>
      <c r="M257" s="173" t="str">
        <f t="shared" si="102"/>
        <v/>
      </c>
      <c r="O257" s="173" t="str">
        <f t="shared" si="103"/>
        <v/>
      </c>
      <c r="Q257" s="173" t="str">
        <f t="shared" si="104"/>
        <v/>
      </c>
      <c r="S257" s="173" t="str">
        <f t="shared" si="105"/>
        <v/>
      </c>
      <c r="U257" s="173" t="str">
        <f t="shared" si="106"/>
        <v/>
      </c>
      <c r="W257" s="173" t="str">
        <f t="shared" si="107"/>
        <v/>
      </c>
      <c r="Y257" s="173" t="str">
        <f t="shared" si="108"/>
        <v/>
      </c>
      <c r="AA257" s="173" t="str">
        <f t="shared" si="109"/>
        <v/>
      </c>
      <c r="AC257" s="173" t="str">
        <f t="shared" si="110"/>
        <v/>
      </c>
      <c r="AE257" s="173" t="str">
        <f t="shared" si="111"/>
        <v/>
      </c>
      <c r="AG257" s="173" t="str">
        <f t="shared" si="112"/>
        <v/>
      </c>
      <c r="AI257" s="173" t="str">
        <f t="shared" si="113"/>
        <v/>
      </c>
      <c r="AK257" s="173" t="str">
        <f t="shared" si="114"/>
        <v/>
      </c>
      <c r="AM257" s="173" t="str">
        <f t="shared" si="115"/>
        <v/>
      </c>
      <c r="AO257" s="173" t="str">
        <f t="shared" si="116"/>
        <v/>
      </c>
      <c r="AQ257" s="173" t="str">
        <f t="shared" si="117"/>
        <v/>
      </c>
      <c r="AU257" s="173" t="s">
        <v>468</v>
      </c>
    </row>
    <row r="258" spans="5:47" x14ac:dyDescent="0.25">
      <c r="E258" s="173" t="str">
        <f t="shared" si="99"/>
        <v/>
      </c>
      <c r="G258" s="173" t="str">
        <f t="shared" si="99"/>
        <v/>
      </c>
      <c r="I258" s="173" t="str">
        <f t="shared" si="100"/>
        <v/>
      </c>
      <c r="K258" s="173" t="str">
        <f t="shared" si="101"/>
        <v/>
      </c>
      <c r="M258" s="173" t="str">
        <f t="shared" si="102"/>
        <v/>
      </c>
      <c r="O258" s="173" t="str">
        <f t="shared" si="103"/>
        <v/>
      </c>
      <c r="Q258" s="173" t="str">
        <f t="shared" si="104"/>
        <v/>
      </c>
      <c r="S258" s="173" t="str">
        <f t="shared" si="105"/>
        <v/>
      </c>
      <c r="U258" s="173" t="str">
        <f t="shared" si="106"/>
        <v/>
      </c>
      <c r="W258" s="173" t="str">
        <f t="shared" si="107"/>
        <v/>
      </c>
      <c r="Y258" s="173" t="str">
        <f t="shared" si="108"/>
        <v/>
      </c>
      <c r="AA258" s="173" t="str">
        <f t="shared" si="109"/>
        <v/>
      </c>
      <c r="AC258" s="173" t="str">
        <f t="shared" si="110"/>
        <v/>
      </c>
      <c r="AE258" s="173" t="str">
        <f t="shared" si="111"/>
        <v/>
      </c>
      <c r="AG258" s="173" t="str">
        <f t="shared" si="112"/>
        <v/>
      </c>
      <c r="AI258" s="173" t="str">
        <f t="shared" si="113"/>
        <v/>
      </c>
      <c r="AK258" s="173" t="str">
        <f t="shared" si="114"/>
        <v/>
      </c>
      <c r="AM258" s="173" t="str">
        <f t="shared" si="115"/>
        <v/>
      </c>
      <c r="AO258" s="173" t="str">
        <f t="shared" si="116"/>
        <v/>
      </c>
      <c r="AQ258" s="173" t="str">
        <f t="shared" si="117"/>
        <v/>
      </c>
      <c r="AU258" s="173" t="s">
        <v>468</v>
      </c>
    </row>
    <row r="259" spans="5:47" x14ac:dyDescent="0.25">
      <c r="E259" s="173" t="str">
        <f t="shared" si="99"/>
        <v/>
      </c>
      <c r="G259" s="173" t="str">
        <f t="shared" si="99"/>
        <v/>
      </c>
      <c r="I259" s="173" t="str">
        <f t="shared" si="100"/>
        <v/>
      </c>
      <c r="K259" s="173" t="str">
        <f t="shared" si="101"/>
        <v/>
      </c>
      <c r="M259" s="173" t="str">
        <f t="shared" si="102"/>
        <v/>
      </c>
      <c r="O259" s="173" t="str">
        <f t="shared" si="103"/>
        <v/>
      </c>
      <c r="Q259" s="173" t="str">
        <f t="shared" si="104"/>
        <v/>
      </c>
      <c r="S259" s="173" t="str">
        <f t="shared" si="105"/>
        <v/>
      </c>
      <c r="U259" s="173" t="str">
        <f t="shared" si="106"/>
        <v/>
      </c>
      <c r="W259" s="173" t="str">
        <f t="shared" si="107"/>
        <v/>
      </c>
      <c r="Y259" s="173" t="str">
        <f t="shared" si="108"/>
        <v/>
      </c>
      <c r="AA259" s="173" t="str">
        <f t="shared" si="109"/>
        <v/>
      </c>
      <c r="AC259" s="173" t="str">
        <f t="shared" si="110"/>
        <v/>
      </c>
      <c r="AE259" s="173" t="str">
        <f t="shared" si="111"/>
        <v/>
      </c>
      <c r="AG259" s="173" t="str">
        <f t="shared" si="112"/>
        <v/>
      </c>
      <c r="AI259" s="173" t="str">
        <f t="shared" si="113"/>
        <v/>
      </c>
      <c r="AK259" s="173" t="str">
        <f t="shared" si="114"/>
        <v/>
      </c>
      <c r="AM259" s="173" t="str">
        <f t="shared" si="115"/>
        <v/>
      </c>
      <c r="AO259" s="173" t="str">
        <f t="shared" si="116"/>
        <v/>
      </c>
      <c r="AQ259" s="173" t="str">
        <f t="shared" si="117"/>
        <v/>
      </c>
      <c r="AU259" s="173" t="s">
        <v>468</v>
      </c>
    </row>
    <row r="260" spans="5:47" x14ac:dyDescent="0.25">
      <c r="E260" s="173" t="str">
        <f t="shared" si="99"/>
        <v/>
      </c>
      <c r="G260" s="173" t="str">
        <f t="shared" si="99"/>
        <v/>
      </c>
      <c r="I260" s="173" t="str">
        <f t="shared" si="100"/>
        <v/>
      </c>
      <c r="K260" s="173" t="str">
        <f t="shared" si="101"/>
        <v/>
      </c>
      <c r="M260" s="173" t="str">
        <f t="shared" si="102"/>
        <v/>
      </c>
      <c r="O260" s="173" t="str">
        <f t="shared" si="103"/>
        <v/>
      </c>
      <c r="Q260" s="173" t="str">
        <f t="shared" si="104"/>
        <v/>
      </c>
      <c r="S260" s="173" t="str">
        <f t="shared" si="105"/>
        <v/>
      </c>
      <c r="U260" s="173" t="str">
        <f t="shared" si="106"/>
        <v/>
      </c>
      <c r="W260" s="173" t="str">
        <f t="shared" si="107"/>
        <v/>
      </c>
      <c r="Y260" s="173" t="str">
        <f t="shared" si="108"/>
        <v/>
      </c>
      <c r="AA260" s="173" t="str">
        <f t="shared" si="109"/>
        <v/>
      </c>
      <c r="AC260" s="173" t="str">
        <f t="shared" si="110"/>
        <v/>
      </c>
      <c r="AE260" s="173" t="str">
        <f t="shared" si="111"/>
        <v/>
      </c>
      <c r="AG260" s="173" t="str">
        <f t="shared" si="112"/>
        <v/>
      </c>
      <c r="AI260" s="173" t="str">
        <f t="shared" si="113"/>
        <v/>
      </c>
      <c r="AK260" s="173" t="str">
        <f t="shared" si="114"/>
        <v/>
      </c>
      <c r="AM260" s="173" t="str">
        <f t="shared" si="115"/>
        <v/>
      </c>
      <c r="AO260" s="173" t="str">
        <f t="shared" si="116"/>
        <v/>
      </c>
      <c r="AQ260" s="173" t="str">
        <f t="shared" si="117"/>
        <v/>
      </c>
      <c r="AU260" s="173" t="s">
        <v>468</v>
      </c>
    </row>
    <row r="261" spans="5:47" x14ac:dyDescent="0.25">
      <c r="E261" s="173" t="str">
        <f t="shared" si="99"/>
        <v/>
      </c>
      <c r="G261" s="173" t="str">
        <f t="shared" si="99"/>
        <v/>
      </c>
      <c r="I261" s="173" t="str">
        <f t="shared" si="100"/>
        <v/>
      </c>
      <c r="K261" s="173" t="str">
        <f t="shared" si="101"/>
        <v/>
      </c>
      <c r="M261" s="173" t="str">
        <f t="shared" si="102"/>
        <v/>
      </c>
      <c r="O261" s="173" t="str">
        <f t="shared" si="103"/>
        <v/>
      </c>
      <c r="Q261" s="173" t="str">
        <f t="shared" si="104"/>
        <v/>
      </c>
      <c r="S261" s="173" t="str">
        <f t="shared" si="105"/>
        <v/>
      </c>
      <c r="U261" s="173" t="str">
        <f t="shared" si="106"/>
        <v/>
      </c>
      <c r="W261" s="173" t="str">
        <f t="shared" si="107"/>
        <v/>
      </c>
      <c r="Y261" s="173" t="str">
        <f t="shared" si="108"/>
        <v/>
      </c>
      <c r="AA261" s="173" t="str">
        <f t="shared" si="109"/>
        <v/>
      </c>
      <c r="AC261" s="173" t="str">
        <f t="shared" si="110"/>
        <v/>
      </c>
      <c r="AE261" s="173" t="str">
        <f t="shared" si="111"/>
        <v/>
      </c>
      <c r="AG261" s="173" t="str">
        <f t="shared" si="112"/>
        <v/>
      </c>
      <c r="AI261" s="173" t="str">
        <f t="shared" si="113"/>
        <v/>
      </c>
      <c r="AK261" s="173" t="str">
        <f t="shared" si="114"/>
        <v/>
      </c>
      <c r="AM261" s="173" t="str">
        <f t="shared" si="115"/>
        <v/>
      </c>
      <c r="AO261" s="173" t="str">
        <f t="shared" si="116"/>
        <v/>
      </c>
      <c r="AQ261" s="173" t="str">
        <f t="shared" si="117"/>
        <v/>
      </c>
      <c r="AU261" s="173" t="s">
        <v>468</v>
      </c>
    </row>
    <row r="262" spans="5:47" x14ac:dyDescent="0.25">
      <c r="E262" s="173" t="str">
        <f t="shared" si="99"/>
        <v/>
      </c>
      <c r="G262" s="173" t="str">
        <f t="shared" si="99"/>
        <v/>
      </c>
      <c r="I262" s="173" t="str">
        <f t="shared" si="100"/>
        <v/>
      </c>
      <c r="K262" s="173" t="str">
        <f t="shared" si="101"/>
        <v/>
      </c>
      <c r="M262" s="173" t="str">
        <f t="shared" si="102"/>
        <v/>
      </c>
      <c r="O262" s="173" t="str">
        <f t="shared" si="103"/>
        <v/>
      </c>
      <c r="Q262" s="173" t="str">
        <f t="shared" si="104"/>
        <v/>
      </c>
      <c r="S262" s="173" t="str">
        <f t="shared" si="105"/>
        <v/>
      </c>
      <c r="U262" s="173" t="str">
        <f t="shared" si="106"/>
        <v/>
      </c>
      <c r="W262" s="173" t="str">
        <f t="shared" si="107"/>
        <v/>
      </c>
      <c r="Y262" s="173" t="str">
        <f t="shared" si="108"/>
        <v/>
      </c>
      <c r="AA262" s="173" t="str">
        <f t="shared" si="109"/>
        <v/>
      </c>
      <c r="AC262" s="173" t="str">
        <f t="shared" si="110"/>
        <v/>
      </c>
      <c r="AE262" s="173" t="str">
        <f t="shared" si="111"/>
        <v/>
      </c>
      <c r="AG262" s="173" t="str">
        <f t="shared" si="112"/>
        <v/>
      </c>
      <c r="AI262" s="173" t="str">
        <f t="shared" si="113"/>
        <v/>
      </c>
      <c r="AK262" s="173" t="str">
        <f t="shared" si="114"/>
        <v/>
      </c>
      <c r="AM262" s="173" t="str">
        <f t="shared" si="115"/>
        <v/>
      </c>
      <c r="AO262" s="173" t="str">
        <f t="shared" si="116"/>
        <v/>
      </c>
      <c r="AQ262" s="173" t="str">
        <f t="shared" si="117"/>
        <v/>
      </c>
      <c r="AU262" s="173" t="s">
        <v>468</v>
      </c>
    </row>
    <row r="263" spans="5:47" x14ac:dyDescent="0.25">
      <c r="E263" s="173" t="str">
        <f t="shared" ref="E263:G294" si="118">IF(OR($B263=0,D263=0),"",D263/$B263)</f>
        <v/>
      </c>
      <c r="G263" s="173" t="str">
        <f t="shared" si="118"/>
        <v/>
      </c>
      <c r="I263" s="173" t="str">
        <f t="shared" si="100"/>
        <v/>
      </c>
      <c r="K263" s="173" t="str">
        <f t="shared" si="101"/>
        <v/>
      </c>
      <c r="M263" s="173" t="str">
        <f t="shared" si="102"/>
        <v/>
      </c>
      <c r="O263" s="173" t="str">
        <f t="shared" si="103"/>
        <v/>
      </c>
      <c r="Q263" s="173" t="str">
        <f t="shared" si="104"/>
        <v/>
      </c>
      <c r="S263" s="173" t="str">
        <f t="shared" si="105"/>
        <v/>
      </c>
      <c r="U263" s="173" t="str">
        <f t="shared" si="106"/>
        <v/>
      </c>
      <c r="W263" s="173" t="str">
        <f t="shared" si="107"/>
        <v/>
      </c>
      <c r="Y263" s="173" t="str">
        <f t="shared" si="108"/>
        <v/>
      </c>
      <c r="AA263" s="173" t="str">
        <f t="shared" si="109"/>
        <v/>
      </c>
      <c r="AC263" s="173" t="str">
        <f t="shared" si="110"/>
        <v/>
      </c>
      <c r="AE263" s="173" t="str">
        <f t="shared" si="111"/>
        <v/>
      </c>
      <c r="AG263" s="173" t="str">
        <f t="shared" si="112"/>
        <v/>
      </c>
      <c r="AI263" s="173" t="str">
        <f t="shared" si="113"/>
        <v/>
      </c>
      <c r="AK263" s="173" t="str">
        <f t="shared" si="114"/>
        <v/>
      </c>
      <c r="AM263" s="173" t="str">
        <f t="shared" si="115"/>
        <v/>
      </c>
      <c r="AO263" s="173" t="str">
        <f t="shared" si="116"/>
        <v/>
      </c>
      <c r="AQ263" s="173" t="str">
        <f t="shared" si="117"/>
        <v/>
      </c>
      <c r="AU263" s="173" t="s">
        <v>468</v>
      </c>
    </row>
    <row r="264" spans="5:47" x14ac:dyDescent="0.25">
      <c r="E264" s="173" t="str">
        <f t="shared" si="118"/>
        <v/>
      </c>
      <c r="G264" s="173" t="str">
        <f t="shared" si="118"/>
        <v/>
      </c>
      <c r="I264" s="173" t="str">
        <f t="shared" si="100"/>
        <v/>
      </c>
      <c r="K264" s="173" t="str">
        <f t="shared" si="101"/>
        <v/>
      </c>
      <c r="M264" s="173" t="str">
        <f t="shared" si="102"/>
        <v/>
      </c>
      <c r="O264" s="173" t="str">
        <f t="shared" si="103"/>
        <v/>
      </c>
      <c r="Q264" s="173" t="str">
        <f t="shared" si="104"/>
        <v/>
      </c>
      <c r="S264" s="173" t="str">
        <f t="shared" si="105"/>
        <v/>
      </c>
      <c r="U264" s="173" t="str">
        <f t="shared" si="106"/>
        <v/>
      </c>
      <c r="W264" s="173" t="str">
        <f t="shared" si="107"/>
        <v/>
      </c>
      <c r="Y264" s="173" t="str">
        <f t="shared" si="108"/>
        <v/>
      </c>
      <c r="AA264" s="173" t="str">
        <f t="shared" si="109"/>
        <v/>
      </c>
      <c r="AC264" s="173" t="str">
        <f t="shared" si="110"/>
        <v/>
      </c>
      <c r="AE264" s="173" t="str">
        <f t="shared" si="111"/>
        <v/>
      </c>
      <c r="AG264" s="173" t="str">
        <f t="shared" si="112"/>
        <v/>
      </c>
      <c r="AI264" s="173" t="str">
        <f t="shared" si="113"/>
        <v/>
      </c>
      <c r="AK264" s="173" t="str">
        <f t="shared" si="114"/>
        <v/>
      </c>
      <c r="AM264" s="173" t="str">
        <f t="shared" si="115"/>
        <v/>
      </c>
      <c r="AO264" s="173" t="str">
        <f t="shared" si="116"/>
        <v/>
      </c>
      <c r="AQ264" s="173" t="str">
        <f t="shared" si="117"/>
        <v/>
      </c>
      <c r="AU264" s="173" t="s">
        <v>468</v>
      </c>
    </row>
    <row r="265" spans="5:47" x14ac:dyDescent="0.25">
      <c r="E265" s="173" t="str">
        <f t="shared" si="118"/>
        <v/>
      </c>
      <c r="G265" s="173" t="str">
        <f t="shared" si="118"/>
        <v/>
      </c>
      <c r="I265" s="173" t="str">
        <f t="shared" si="100"/>
        <v/>
      </c>
      <c r="K265" s="173" t="str">
        <f t="shared" si="101"/>
        <v/>
      </c>
      <c r="M265" s="173" t="str">
        <f t="shared" si="102"/>
        <v/>
      </c>
      <c r="O265" s="173" t="str">
        <f t="shared" si="103"/>
        <v/>
      </c>
      <c r="Q265" s="173" t="str">
        <f t="shared" si="104"/>
        <v/>
      </c>
      <c r="S265" s="173" t="str">
        <f t="shared" si="105"/>
        <v/>
      </c>
      <c r="U265" s="173" t="str">
        <f t="shared" si="106"/>
        <v/>
      </c>
      <c r="W265" s="173" t="str">
        <f t="shared" si="107"/>
        <v/>
      </c>
      <c r="Y265" s="173" t="str">
        <f t="shared" si="108"/>
        <v/>
      </c>
      <c r="AA265" s="173" t="str">
        <f t="shared" si="109"/>
        <v/>
      </c>
      <c r="AC265" s="173" t="str">
        <f t="shared" si="110"/>
        <v/>
      </c>
      <c r="AE265" s="173" t="str">
        <f t="shared" si="111"/>
        <v/>
      </c>
      <c r="AG265" s="173" t="str">
        <f t="shared" si="112"/>
        <v/>
      </c>
      <c r="AI265" s="173" t="str">
        <f t="shared" si="113"/>
        <v/>
      </c>
      <c r="AK265" s="173" t="str">
        <f t="shared" si="114"/>
        <v/>
      </c>
      <c r="AM265" s="173" t="str">
        <f t="shared" si="115"/>
        <v/>
      </c>
      <c r="AO265" s="173" t="str">
        <f t="shared" si="116"/>
        <v/>
      </c>
      <c r="AQ265" s="173" t="str">
        <f t="shared" si="117"/>
        <v/>
      </c>
      <c r="AU265" s="173" t="s">
        <v>468</v>
      </c>
    </row>
    <row r="266" spans="5:47" x14ac:dyDescent="0.25">
      <c r="E266" s="173" t="str">
        <f t="shared" si="118"/>
        <v/>
      </c>
      <c r="G266" s="173" t="str">
        <f t="shared" si="118"/>
        <v/>
      </c>
      <c r="I266" s="173" t="str">
        <f t="shared" si="100"/>
        <v/>
      </c>
      <c r="K266" s="173" t="str">
        <f t="shared" si="101"/>
        <v/>
      </c>
      <c r="M266" s="173" t="str">
        <f t="shared" si="102"/>
        <v/>
      </c>
      <c r="O266" s="173" t="str">
        <f t="shared" si="103"/>
        <v/>
      </c>
      <c r="Q266" s="173" t="str">
        <f t="shared" si="104"/>
        <v/>
      </c>
      <c r="S266" s="173" t="str">
        <f t="shared" si="105"/>
        <v/>
      </c>
      <c r="U266" s="173" t="str">
        <f t="shared" si="106"/>
        <v/>
      </c>
      <c r="W266" s="173" t="str">
        <f t="shared" si="107"/>
        <v/>
      </c>
      <c r="Y266" s="173" t="str">
        <f t="shared" si="108"/>
        <v/>
      </c>
      <c r="AA266" s="173" t="str">
        <f t="shared" si="109"/>
        <v/>
      </c>
      <c r="AC266" s="173" t="str">
        <f t="shared" si="110"/>
        <v/>
      </c>
      <c r="AE266" s="173" t="str">
        <f t="shared" si="111"/>
        <v/>
      </c>
      <c r="AG266" s="173" t="str">
        <f t="shared" si="112"/>
        <v/>
      </c>
      <c r="AI266" s="173" t="str">
        <f t="shared" si="113"/>
        <v/>
      </c>
      <c r="AK266" s="173" t="str">
        <f t="shared" si="114"/>
        <v/>
      </c>
      <c r="AM266" s="173" t="str">
        <f t="shared" si="115"/>
        <v/>
      </c>
      <c r="AO266" s="173" t="str">
        <f t="shared" si="116"/>
        <v/>
      </c>
      <c r="AQ266" s="173" t="str">
        <f t="shared" si="117"/>
        <v/>
      </c>
      <c r="AU266" s="173" t="s">
        <v>468</v>
      </c>
    </row>
    <row r="267" spans="5:47" x14ac:dyDescent="0.25">
      <c r="E267" s="173" t="str">
        <f t="shared" si="118"/>
        <v/>
      </c>
      <c r="G267" s="173" t="str">
        <f t="shared" si="118"/>
        <v/>
      </c>
      <c r="I267" s="173" t="str">
        <f t="shared" si="100"/>
        <v/>
      </c>
      <c r="K267" s="173" t="str">
        <f t="shared" si="101"/>
        <v/>
      </c>
      <c r="M267" s="173" t="str">
        <f t="shared" si="102"/>
        <v/>
      </c>
      <c r="O267" s="173" t="str">
        <f t="shared" si="103"/>
        <v/>
      </c>
      <c r="Q267" s="173" t="str">
        <f t="shared" si="104"/>
        <v/>
      </c>
      <c r="S267" s="173" t="str">
        <f t="shared" si="105"/>
        <v/>
      </c>
      <c r="U267" s="173" t="str">
        <f t="shared" si="106"/>
        <v/>
      </c>
      <c r="W267" s="173" t="str">
        <f t="shared" si="107"/>
        <v/>
      </c>
      <c r="Y267" s="173" t="str">
        <f t="shared" si="108"/>
        <v/>
      </c>
      <c r="AA267" s="173" t="str">
        <f t="shared" si="109"/>
        <v/>
      </c>
      <c r="AC267" s="173" t="str">
        <f t="shared" si="110"/>
        <v/>
      </c>
      <c r="AE267" s="173" t="str">
        <f t="shared" si="111"/>
        <v/>
      </c>
      <c r="AG267" s="173" t="str">
        <f t="shared" si="112"/>
        <v/>
      </c>
      <c r="AI267" s="173" t="str">
        <f t="shared" si="113"/>
        <v/>
      </c>
      <c r="AK267" s="173" t="str">
        <f t="shared" si="114"/>
        <v/>
      </c>
      <c r="AM267" s="173" t="str">
        <f t="shared" si="115"/>
        <v/>
      </c>
      <c r="AO267" s="173" t="str">
        <f t="shared" si="116"/>
        <v/>
      </c>
      <c r="AQ267" s="173" t="str">
        <f t="shared" si="117"/>
        <v/>
      </c>
      <c r="AU267" s="173" t="s">
        <v>468</v>
      </c>
    </row>
    <row r="268" spans="5:47" x14ac:dyDescent="0.25">
      <c r="E268" s="173" t="str">
        <f t="shared" si="118"/>
        <v/>
      </c>
      <c r="G268" s="173" t="str">
        <f t="shared" si="118"/>
        <v/>
      </c>
      <c r="I268" s="173" t="str">
        <f t="shared" si="100"/>
        <v/>
      </c>
      <c r="K268" s="173" t="str">
        <f t="shared" si="101"/>
        <v/>
      </c>
      <c r="M268" s="173" t="str">
        <f t="shared" si="102"/>
        <v/>
      </c>
      <c r="O268" s="173" t="str">
        <f t="shared" si="103"/>
        <v/>
      </c>
      <c r="Q268" s="173" t="str">
        <f t="shared" si="104"/>
        <v/>
      </c>
      <c r="S268" s="173" t="str">
        <f t="shared" si="105"/>
        <v/>
      </c>
      <c r="U268" s="173" t="str">
        <f t="shared" si="106"/>
        <v/>
      </c>
      <c r="W268" s="173" t="str">
        <f t="shared" si="107"/>
        <v/>
      </c>
      <c r="Y268" s="173" t="str">
        <f t="shared" si="108"/>
        <v/>
      </c>
      <c r="AA268" s="173" t="str">
        <f t="shared" si="109"/>
        <v/>
      </c>
      <c r="AC268" s="173" t="str">
        <f t="shared" si="110"/>
        <v/>
      </c>
      <c r="AE268" s="173" t="str">
        <f t="shared" si="111"/>
        <v/>
      </c>
      <c r="AG268" s="173" t="str">
        <f t="shared" si="112"/>
        <v/>
      </c>
      <c r="AI268" s="173" t="str">
        <f t="shared" si="113"/>
        <v/>
      </c>
      <c r="AK268" s="173" t="str">
        <f t="shared" si="114"/>
        <v/>
      </c>
      <c r="AM268" s="173" t="str">
        <f t="shared" si="115"/>
        <v/>
      </c>
      <c r="AO268" s="173" t="str">
        <f t="shared" si="116"/>
        <v/>
      </c>
      <c r="AQ268" s="173" t="str">
        <f t="shared" si="117"/>
        <v/>
      </c>
      <c r="AU268" s="173" t="s">
        <v>468</v>
      </c>
    </row>
    <row r="269" spans="5:47" x14ac:dyDescent="0.25">
      <c r="E269" s="173" t="str">
        <f t="shared" si="118"/>
        <v/>
      </c>
      <c r="G269" s="173" t="str">
        <f t="shared" si="118"/>
        <v/>
      </c>
      <c r="I269" s="173" t="str">
        <f t="shared" si="100"/>
        <v/>
      </c>
      <c r="K269" s="173" t="str">
        <f t="shared" si="101"/>
        <v/>
      </c>
      <c r="M269" s="173" t="str">
        <f t="shared" si="102"/>
        <v/>
      </c>
      <c r="O269" s="173" t="str">
        <f t="shared" si="103"/>
        <v/>
      </c>
      <c r="Q269" s="173" t="str">
        <f t="shared" si="104"/>
        <v/>
      </c>
      <c r="S269" s="173" t="str">
        <f t="shared" si="105"/>
        <v/>
      </c>
      <c r="U269" s="173" t="str">
        <f t="shared" si="106"/>
        <v/>
      </c>
      <c r="W269" s="173" t="str">
        <f t="shared" si="107"/>
        <v/>
      </c>
      <c r="Y269" s="173" t="str">
        <f t="shared" si="108"/>
        <v/>
      </c>
      <c r="AA269" s="173" t="str">
        <f t="shared" si="109"/>
        <v/>
      </c>
      <c r="AC269" s="173" t="str">
        <f t="shared" si="110"/>
        <v/>
      </c>
      <c r="AE269" s="173" t="str">
        <f t="shared" si="111"/>
        <v/>
      </c>
      <c r="AG269" s="173" t="str">
        <f t="shared" si="112"/>
        <v/>
      </c>
      <c r="AI269" s="173" t="str">
        <f t="shared" si="113"/>
        <v/>
      </c>
      <c r="AK269" s="173" t="str">
        <f t="shared" si="114"/>
        <v/>
      </c>
      <c r="AM269" s="173" t="str">
        <f t="shared" si="115"/>
        <v/>
      </c>
      <c r="AO269" s="173" t="str">
        <f t="shared" si="116"/>
        <v/>
      </c>
      <c r="AQ269" s="173" t="str">
        <f t="shared" si="117"/>
        <v/>
      </c>
      <c r="AU269" s="173" t="s">
        <v>468</v>
      </c>
    </row>
    <row r="270" spans="5:47" x14ac:dyDescent="0.25">
      <c r="E270" s="173" t="str">
        <f t="shared" si="118"/>
        <v/>
      </c>
      <c r="G270" s="173" t="str">
        <f t="shared" si="118"/>
        <v/>
      </c>
      <c r="I270" s="173" t="str">
        <f t="shared" si="100"/>
        <v/>
      </c>
      <c r="K270" s="173" t="str">
        <f t="shared" si="101"/>
        <v/>
      </c>
      <c r="M270" s="173" t="str">
        <f t="shared" si="102"/>
        <v/>
      </c>
      <c r="O270" s="173" t="str">
        <f t="shared" si="103"/>
        <v/>
      </c>
      <c r="Q270" s="173" t="str">
        <f t="shared" si="104"/>
        <v/>
      </c>
      <c r="S270" s="173" t="str">
        <f t="shared" si="105"/>
        <v/>
      </c>
      <c r="U270" s="173" t="str">
        <f t="shared" si="106"/>
        <v/>
      </c>
      <c r="W270" s="173" t="str">
        <f t="shared" si="107"/>
        <v/>
      </c>
      <c r="Y270" s="173" t="str">
        <f t="shared" si="108"/>
        <v/>
      </c>
      <c r="AA270" s="173" t="str">
        <f t="shared" si="109"/>
        <v/>
      </c>
      <c r="AC270" s="173" t="str">
        <f t="shared" si="110"/>
        <v/>
      </c>
      <c r="AE270" s="173" t="str">
        <f t="shared" si="111"/>
        <v/>
      </c>
      <c r="AG270" s="173" t="str">
        <f t="shared" si="112"/>
        <v/>
      </c>
      <c r="AI270" s="173" t="str">
        <f t="shared" si="113"/>
        <v/>
      </c>
      <c r="AK270" s="173" t="str">
        <f t="shared" si="114"/>
        <v/>
      </c>
      <c r="AM270" s="173" t="str">
        <f t="shared" si="115"/>
        <v/>
      </c>
      <c r="AO270" s="173" t="str">
        <f t="shared" si="116"/>
        <v/>
      </c>
      <c r="AQ270" s="173" t="str">
        <f t="shared" si="117"/>
        <v/>
      </c>
      <c r="AU270" s="173" t="s">
        <v>468</v>
      </c>
    </row>
    <row r="271" spans="5:47" x14ac:dyDescent="0.25">
      <c r="E271" s="173" t="str">
        <f t="shared" si="118"/>
        <v/>
      </c>
      <c r="G271" s="173" t="str">
        <f t="shared" si="118"/>
        <v/>
      </c>
      <c r="I271" s="173" t="str">
        <f t="shared" si="100"/>
        <v/>
      </c>
      <c r="K271" s="173" t="str">
        <f t="shared" si="101"/>
        <v/>
      </c>
      <c r="M271" s="173" t="str">
        <f t="shared" si="102"/>
        <v/>
      </c>
      <c r="O271" s="173" t="str">
        <f t="shared" si="103"/>
        <v/>
      </c>
      <c r="Q271" s="173" t="str">
        <f t="shared" si="104"/>
        <v/>
      </c>
      <c r="S271" s="173" t="str">
        <f t="shared" si="105"/>
        <v/>
      </c>
      <c r="U271" s="173" t="str">
        <f t="shared" si="106"/>
        <v/>
      </c>
      <c r="W271" s="173" t="str">
        <f t="shared" si="107"/>
        <v/>
      </c>
      <c r="Y271" s="173" t="str">
        <f t="shared" si="108"/>
        <v/>
      </c>
      <c r="AA271" s="173" t="str">
        <f t="shared" si="109"/>
        <v/>
      </c>
      <c r="AC271" s="173" t="str">
        <f t="shared" si="110"/>
        <v/>
      </c>
      <c r="AE271" s="173" t="str">
        <f t="shared" si="111"/>
        <v/>
      </c>
      <c r="AG271" s="173" t="str">
        <f t="shared" si="112"/>
        <v/>
      </c>
      <c r="AI271" s="173" t="str">
        <f t="shared" si="113"/>
        <v/>
      </c>
      <c r="AK271" s="173" t="str">
        <f t="shared" si="114"/>
        <v/>
      </c>
      <c r="AM271" s="173" t="str">
        <f t="shared" si="115"/>
        <v/>
      </c>
      <c r="AO271" s="173" t="str">
        <f t="shared" si="116"/>
        <v/>
      </c>
      <c r="AQ271" s="173" t="str">
        <f t="shared" si="117"/>
        <v/>
      </c>
      <c r="AU271" s="173" t="s">
        <v>468</v>
      </c>
    </row>
    <row r="272" spans="5:47" x14ac:dyDescent="0.25">
      <c r="E272" s="173" t="str">
        <f t="shared" si="118"/>
        <v/>
      </c>
      <c r="G272" s="173" t="str">
        <f t="shared" si="118"/>
        <v/>
      </c>
      <c r="I272" s="173" t="str">
        <f t="shared" si="100"/>
        <v/>
      </c>
      <c r="K272" s="173" t="str">
        <f t="shared" si="101"/>
        <v/>
      </c>
      <c r="M272" s="173" t="str">
        <f t="shared" si="102"/>
        <v/>
      </c>
      <c r="O272" s="173" t="str">
        <f t="shared" si="103"/>
        <v/>
      </c>
      <c r="Q272" s="173" t="str">
        <f t="shared" si="104"/>
        <v/>
      </c>
      <c r="S272" s="173" t="str">
        <f t="shared" si="105"/>
        <v/>
      </c>
      <c r="U272" s="173" t="str">
        <f t="shared" si="106"/>
        <v/>
      </c>
      <c r="W272" s="173" t="str">
        <f t="shared" si="107"/>
        <v/>
      </c>
      <c r="Y272" s="173" t="str">
        <f t="shared" si="108"/>
        <v/>
      </c>
      <c r="AA272" s="173" t="str">
        <f t="shared" si="109"/>
        <v/>
      </c>
      <c r="AC272" s="173" t="str">
        <f t="shared" si="110"/>
        <v/>
      </c>
      <c r="AE272" s="173" t="str">
        <f t="shared" si="111"/>
        <v/>
      </c>
      <c r="AG272" s="173" t="str">
        <f t="shared" si="112"/>
        <v/>
      </c>
      <c r="AI272" s="173" t="str">
        <f t="shared" si="113"/>
        <v/>
      </c>
      <c r="AK272" s="173" t="str">
        <f t="shared" si="114"/>
        <v/>
      </c>
      <c r="AM272" s="173" t="str">
        <f t="shared" si="115"/>
        <v/>
      </c>
      <c r="AO272" s="173" t="str">
        <f t="shared" si="116"/>
        <v/>
      </c>
      <c r="AQ272" s="173" t="str">
        <f t="shared" si="117"/>
        <v/>
      </c>
      <c r="AU272" s="173" t="s">
        <v>468</v>
      </c>
    </row>
    <row r="273" spans="5:47" x14ac:dyDescent="0.25">
      <c r="E273" s="173" t="str">
        <f t="shared" si="118"/>
        <v/>
      </c>
      <c r="G273" s="173" t="str">
        <f t="shared" si="118"/>
        <v/>
      </c>
      <c r="I273" s="173" t="str">
        <f t="shared" si="100"/>
        <v/>
      </c>
      <c r="K273" s="173" t="str">
        <f t="shared" si="101"/>
        <v/>
      </c>
      <c r="M273" s="173" t="str">
        <f t="shared" si="102"/>
        <v/>
      </c>
      <c r="O273" s="173" t="str">
        <f t="shared" si="103"/>
        <v/>
      </c>
      <c r="Q273" s="173" t="str">
        <f t="shared" si="104"/>
        <v/>
      </c>
      <c r="S273" s="173" t="str">
        <f t="shared" si="105"/>
        <v/>
      </c>
      <c r="U273" s="173" t="str">
        <f t="shared" si="106"/>
        <v/>
      </c>
      <c r="W273" s="173" t="str">
        <f t="shared" si="107"/>
        <v/>
      </c>
      <c r="Y273" s="173" t="str">
        <f t="shared" si="108"/>
        <v/>
      </c>
      <c r="AA273" s="173" t="str">
        <f t="shared" si="109"/>
        <v/>
      </c>
      <c r="AC273" s="173" t="str">
        <f t="shared" si="110"/>
        <v/>
      </c>
      <c r="AE273" s="173" t="str">
        <f t="shared" si="111"/>
        <v/>
      </c>
      <c r="AG273" s="173" t="str">
        <f t="shared" si="112"/>
        <v/>
      </c>
      <c r="AI273" s="173" t="str">
        <f t="shared" si="113"/>
        <v/>
      </c>
      <c r="AK273" s="173" t="str">
        <f t="shared" si="114"/>
        <v/>
      </c>
      <c r="AM273" s="173" t="str">
        <f t="shared" si="115"/>
        <v/>
      </c>
      <c r="AO273" s="173" t="str">
        <f t="shared" si="116"/>
        <v/>
      </c>
      <c r="AQ273" s="173" t="str">
        <f t="shared" si="117"/>
        <v/>
      </c>
      <c r="AU273" s="173" t="s">
        <v>468</v>
      </c>
    </row>
    <row r="274" spans="5:47" x14ac:dyDescent="0.25">
      <c r="E274" s="173" t="str">
        <f t="shared" si="118"/>
        <v/>
      </c>
      <c r="G274" s="173" t="str">
        <f t="shared" si="118"/>
        <v/>
      </c>
      <c r="I274" s="173" t="str">
        <f t="shared" si="100"/>
        <v/>
      </c>
      <c r="K274" s="173" t="str">
        <f t="shared" si="101"/>
        <v/>
      </c>
      <c r="M274" s="173" t="str">
        <f t="shared" si="102"/>
        <v/>
      </c>
      <c r="O274" s="173" t="str">
        <f t="shared" si="103"/>
        <v/>
      </c>
      <c r="Q274" s="173" t="str">
        <f t="shared" si="104"/>
        <v/>
      </c>
      <c r="S274" s="173" t="str">
        <f t="shared" si="105"/>
        <v/>
      </c>
      <c r="U274" s="173" t="str">
        <f t="shared" si="106"/>
        <v/>
      </c>
      <c r="W274" s="173" t="str">
        <f t="shared" si="107"/>
        <v/>
      </c>
      <c r="Y274" s="173" t="str">
        <f t="shared" si="108"/>
        <v/>
      </c>
      <c r="AA274" s="173" t="str">
        <f t="shared" si="109"/>
        <v/>
      </c>
      <c r="AC274" s="173" t="str">
        <f t="shared" si="110"/>
        <v/>
      </c>
      <c r="AE274" s="173" t="str">
        <f t="shared" si="111"/>
        <v/>
      </c>
      <c r="AG274" s="173" t="str">
        <f t="shared" si="112"/>
        <v/>
      </c>
      <c r="AI274" s="173" t="str">
        <f t="shared" si="113"/>
        <v/>
      </c>
      <c r="AK274" s="173" t="str">
        <f t="shared" si="114"/>
        <v/>
      </c>
      <c r="AM274" s="173" t="str">
        <f t="shared" si="115"/>
        <v/>
      </c>
      <c r="AO274" s="173" t="str">
        <f t="shared" si="116"/>
        <v/>
      </c>
      <c r="AQ274" s="173" t="str">
        <f t="shared" si="117"/>
        <v/>
      </c>
      <c r="AU274" s="173" t="s">
        <v>468</v>
      </c>
    </row>
    <row r="275" spans="5:47" x14ac:dyDescent="0.25">
      <c r="E275" s="173" t="str">
        <f t="shared" si="118"/>
        <v/>
      </c>
      <c r="G275" s="173" t="str">
        <f t="shared" si="118"/>
        <v/>
      </c>
      <c r="I275" s="173" t="str">
        <f t="shared" si="100"/>
        <v/>
      </c>
      <c r="K275" s="173" t="str">
        <f t="shared" si="101"/>
        <v/>
      </c>
      <c r="M275" s="173" t="str">
        <f t="shared" si="102"/>
        <v/>
      </c>
      <c r="O275" s="173" t="str">
        <f t="shared" si="103"/>
        <v/>
      </c>
      <c r="Q275" s="173" t="str">
        <f t="shared" si="104"/>
        <v/>
      </c>
      <c r="S275" s="173" t="str">
        <f t="shared" si="105"/>
        <v/>
      </c>
      <c r="U275" s="173" t="str">
        <f t="shared" si="106"/>
        <v/>
      </c>
      <c r="W275" s="173" t="str">
        <f t="shared" si="107"/>
        <v/>
      </c>
      <c r="Y275" s="173" t="str">
        <f t="shared" si="108"/>
        <v/>
      </c>
      <c r="AA275" s="173" t="str">
        <f t="shared" si="109"/>
        <v/>
      </c>
      <c r="AC275" s="173" t="str">
        <f t="shared" si="110"/>
        <v/>
      </c>
      <c r="AE275" s="173" t="str">
        <f t="shared" si="111"/>
        <v/>
      </c>
      <c r="AG275" s="173" t="str">
        <f t="shared" si="112"/>
        <v/>
      </c>
      <c r="AI275" s="173" t="str">
        <f t="shared" si="113"/>
        <v/>
      </c>
      <c r="AK275" s="173" t="str">
        <f t="shared" si="114"/>
        <v/>
      </c>
      <c r="AM275" s="173" t="str">
        <f t="shared" si="115"/>
        <v/>
      </c>
      <c r="AO275" s="173" t="str">
        <f t="shared" si="116"/>
        <v/>
      </c>
      <c r="AQ275" s="173" t="str">
        <f t="shared" si="117"/>
        <v/>
      </c>
      <c r="AU275" s="173" t="s">
        <v>468</v>
      </c>
    </row>
    <row r="276" spans="5:47" x14ac:dyDescent="0.25">
      <c r="E276" s="173" t="str">
        <f t="shared" si="118"/>
        <v/>
      </c>
      <c r="G276" s="173" t="str">
        <f t="shared" si="118"/>
        <v/>
      </c>
      <c r="I276" s="173" t="str">
        <f t="shared" si="100"/>
        <v/>
      </c>
      <c r="K276" s="173" t="str">
        <f t="shared" si="101"/>
        <v/>
      </c>
      <c r="M276" s="173" t="str">
        <f t="shared" si="102"/>
        <v/>
      </c>
      <c r="O276" s="173" t="str">
        <f t="shared" si="103"/>
        <v/>
      </c>
      <c r="Q276" s="173" t="str">
        <f t="shared" si="104"/>
        <v/>
      </c>
      <c r="S276" s="173" t="str">
        <f t="shared" si="105"/>
        <v/>
      </c>
      <c r="U276" s="173" t="str">
        <f t="shared" si="106"/>
        <v/>
      </c>
      <c r="W276" s="173" t="str">
        <f t="shared" si="107"/>
        <v/>
      </c>
      <c r="Y276" s="173" t="str">
        <f t="shared" si="108"/>
        <v/>
      </c>
      <c r="AA276" s="173" t="str">
        <f t="shared" si="109"/>
        <v/>
      </c>
      <c r="AC276" s="173" t="str">
        <f t="shared" si="110"/>
        <v/>
      </c>
      <c r="AE276" s="173" t="str">
        <f t="shared" si="111"/>
        <v/>
      </c>
      <c r="AG276" s="173" t="str">
        <f t="shared" si="112"/>
        <v/>
      </c>
      <c r="AI276" s="173" t="str">
        <f t="shared" si="113"/>
        <v/>
      </c>
      <c r="AK276" s="173" t="str">
        <f t="shared" si="114"/>
        <v/>
      </c>
      <c r="AM276" s="173" t="str">
        <f t="shared" si="115"/>
        <v/>
      </c>
      <c r="AO276" s="173" t="str">
        <f t="shared" si="116"/>
        <v/>
      </c>
      <c r="AQ276" s="173" t="str">
        <f t="shared" si="117"/>
        <v/>
      </c>
      <c r="AU276" s="173" t="s">
        <v>468</v>
      </c>
    </row>
    <row r="277" spans="5:47" x14ac:dyDescent="0.25">
      <c r="E277" s="173" t="str">
        <f t="shared" si="118"/>
        <v/>
      </c>
      <c r="G277" s="173" t="str">
        <f t="shared" si="118"/>
        <v/>
      </c>
      <c r="I277" s="173" t="str">
        <f t="shared" si="100"/>
        <v/>
      </c>
      <c r="K277" s="173" t="str">
        <f t="shared" si="101"/>
        <v/>
      </c>
      <c r="M277" s="173" t="str">
        <f t="shared" si="102"/>
        <v/>
      </c>
      <c r="O277" s="173" t="str">
        <f t="shared" si="103"/>
        <v/>
      </c>
      <c r="Q277" s="173" t="str">
        <f t="shared" si="104"/>
        <v/>
      </c>
      <c r="S277" s="173" t="str">
        <f t="shared" si="105"/>
        <v/>
      </c>
      <c r="U277" s="173" t="str">
        <f t="shared" si="106"/>
        <v/>
      </c>
      <c r="W277" s="173" t="str">
        <f t="shared" si="107"/>
        <v/>
      </c>
      <c r="Y277" s="173" t="str">
        <f t="shared" si="108"/>
        <v/>
      </c>
      <c r="AA277" s="173" t="str">
        <f t="shared" si="109"/>
        <v/>
      </c>
      <c r="AC277" s="173" t="str">
        <f t="shared" si="110"/>
        <v/>
      </c>
      <c r="AE277" s="173" t="str">
        <f t="shared" si="111"/>
        <v/>
      </c>
      <c r="AG277" s="173" t="str">
        <f t="shared" si="112"/>
        <v/>
      </c>
      <c r="AI277" s="173" t="str">
        <f t="shared" si="113"/>
        <v/>
      </c>
      <c r="AK277" s="173" t="str">
        <f t="shared" si="114"/>
        <v/>
      </c>
      <c r="AM277" s="173" t="str">
        <f t="shared" si="115"/>
        <v/>
      </c>
      <c r="AO277" s="173" t="str">
        <f t="shared" si="116"/>
        <v/>
      </c>
      <c r="AQ277" s="173" t="str">
        <f t="shared" si="117"/>
        <v/>
      </c>
      <c r="AU277" s="173" t="s">
        <v>468</v>
      </c>
    </row>
    <row r="278" spans="5:47" x14ac:dyDescent="0.25">
      <c r="E278" s="173" t="str">
        <f t="shared" si="118"/>
        <v/>
      </c>
      <c r="G278" s="173" t="str">
        <f t="shared" si="118"/>
        <v/>
      </c>
      <c r="I278" s="173" t="str">
        <f t="shared" si="100"/>
        <v/>
      </c>
      <c r="K278" s="173" t="str">
        <f t="shared" si="101"/>
        <v/>
      </c>
      <c r="M278" s="173" t="str">
        <f t="shared" si="102"/>
        <v/>
      </c>
      <c r="O278" s="173" t="str">
        <f t="shared" si="103"/>
        <v/>
      </c>
      <c r="Q278" s="173" t="str">
        <f t="shared" si="104"/>
        <v/>
      </c>
      <c r="S278" s="173" t="str">
        <f t="shared" si="105"/>
        <v/>
      </c>
      <c r="U278" s="173" t="str">
        <f t="shared" si="106"/>
        <v/>
      </c>
      <c r="W278" s="173" t="str">
        <f t="shared" si="107"/>
        <v/>
      </c>
      <c r="Y278" s="173" t="str">
        <f t="shared" si="108"/>
        <v/>
      </c>
      <c r="AA278" s="173" t="str">
        <f t="shared" si="109"/>
        <v/>
      </c>
      <c r="AC278" s="173" t="str">
        <f t="shared" si="110"/>
        <v/>
      </c>
      <c r="AE278" s="173" t="str">
        <f t="shared" si="111"/>
        <v/>
      </c>
      <c r="AG278" s="173" t="str">
        <f t="shared" si="112"/>
        <v/>
      </c>
      <c r="AI278" s="173" t="str">
        <f t="shared" si="113"/>
        <v/>
      </c>
      <c r="AK278" s="173" t="str">
        <f t="shared" si="114"/>
        <v/>
      </c>
      <c r="AM278" s="173" t="str">
        <f t="shared" si="115"/>
        <v/>
      </c>
      <c r="AO278" s="173" t="str">
        <f t="shared" si="116"/>
        <v/>
      </c>
      <c r="AQ278" s="173" t="str">
        <f t="shared" si="117"/>
        <v/>
      </c>
      <c r="AU278" s="173" t="s">
        <v>468</v>
      </c>
    </row>
    <row r="279" spans="5:47" x14ac:dyDescent="0.25">
      <c r="E279" s="173" t="str">
        <f t="shared" si="118"/>
        <v/>
      </c>
      <c r="G279" s="173" t="str">
        <f t="shared" si="118"/>
        <v/>
      </c>
      <c r="I279" s="173" t="str">
        <f t="shared" si="100"/>
        <v/>
      </c>
      <c r="K279" s="173" t="str">
        <f t="shared" si="101"/>
        <v/>
      </c>
      <c r="M279" s="173" t="str">
        <f t="shared" si="102"/>
        <v/>
      </c>
      <c r="O279" s="173" t="str">
        <f t="shared" si="103"/>
        <v/>
      </c>
      <c r="Q279" s="173" t="str">
        <f t="shared" si="104"/>
        <v/>
      </c>
      <c r="S279" s="173" t="str">
        <f t="shared" si="105"/>
        <v/>
      </c>
      <c r="U279" s="173" t="str">
        <f t="shared" si="106"/>
        <v/>
      </c>
      <c r="W279" s="173" t="str">
        <f t="shared" si="107"/>
        <v/>
      </c>
      <c r="Y279" s="173" t="str">
        <f t="shared" si="108"/>
        <v/>
      </c>
      <c r="AA279" s="173" t="str">
        <f t="shared" si="109"/>
        <v/>
      </c>
      <c r="AC279" s="173" t="str">
        <f t="shared" si="110"/>
        <v/>
      </c>
      <c r="AE279" s="173" t="str">
        <f t="shared" si="111"/>
        <v/>
      </c>
      <c r="AG279" s="173" t="str">
        <f t="shared" si="112"/>
        <v/>
      </c>
      <c r="AI279" s="173" t="str">
        <f t="shared" si="113"/>
        <v/>
      </c>
      <c r="AK279" s="173" t="str">
        <f t="shared" si="114"/>
        <v/>
      </c>
      <c r="AM279" s="173" t="str">
        <f t="shared" si="115"/>
        <v/>
      </c>
      <c r="AO279" s="173" t="str">
        <f t="shared" si="116"/>
        <v/>
      </c>
      <c r="AQ279" s="173" t="str">
        <f t="shared" si="117"/>
        <v/>
      </c>
      <c r="AU279" s="173" t="s">
        <v>468</v>
      </c>
    </row>
    <row r="280" spans="5:47" x14ac:dyDescent="0.25">
      <c r="E280" s="173" t="str">
        <f t="shared" si="118"/>
        <v/>
      </c>
      <c r="G280" s="173" t="str">
        <f t="shared" si="118"/>
        <v/>
      </c>
      <c r="I280" s="173" t="str">
        <f t="shared" si="100"/>
        <v/>
      </c>
      <c r="K280" s="173" t="str">
        <f t="shared" si="101"/>
        <v/>
      </c>
      <c r="M280" s="173" t="str">
        <f t="shared" si="102"/>
        <v/>
      </c>
      <c r="O280" s="173" t="str">
        <f t="shared" si="103"/>
        <v/>
      </c>
      <c r="Q280" s="173" t="str">
        <f t="shared" si="104"/>
        <v/>
      </c>
      <c r="S280" s="173" t="str">
        <f t="shared" si="105"/>
        <v/>
      </c>
      <c r="U280" s="173" t="str">
        <f t="shared" si="106"/>
        <v/>
      </c>
      <c r="W280" s="173" t="str">
        <f t="shared" si="107"/>
        <v/>
      </c>
      <c r="Y280" s="173" t="str">
        <f t="shared" si="108"/>
        <v/>
      </c>
      <c r="AA280" s="173" t="str">
        <f t="shared" si="109"/>
        <v/>
      </c>
      <c r="AC280" s="173" t="str">
        <f t="shared" si="110"/>
        <v/>
      </c>
      <c r="AE280" s="173" t="str">
        <f t="shared" si="111"/>
        <v/>
      </c>
      <c r="AG280" s="173" t="str">
        <f t="shared" si="112"/>
        <v/>
      </c>
      <c r="AI280" s="173" t="str">
        <f t="shared" si="113"/>
        <v/>
      </c>
      <c r="AK280" s="173" t="str">
        <f t="shared" si="114"/>
        <v/>
      </c>
      <c r="AM280" s="173" t="str">
        <f t="shared" si="115"/>
        <v/>
      </c>
      <c r="AO280" s="173" t="str">
        <f t="shared" si="116"/>
        <v/>
      </c>
      <c r="AQ280" s="173" t="str">
        <f t="shared" si="117"/>
        <v/>
      </c>
      <c r="AU280" s="173" t="s">
        <v>468</v>
      </c>
    </row>
    <row r="281" spans="5:47" x14ac:dyDescent="0.25">
      <c r="E281" s="173" t="str">
        <f t="shared" si="118"/>
        <v/>
      </c>
      <c r="G281" s="173" t="str">
        <f t="shared" si="118"/>
        <v/>
      </c>
      <c r="I281" s="173" t="str">
        <f t="shared" si="100"/>
        <v/>
      </c>
      <c r="K281" s="173" t="str">
        <f t="shared" si="101"/>
        <v/>
      </c>
      <c r="M281" s="173" t="str">
        <f t="shared" si="102"/>
        <v/>
      </c>
      <c r="O281" s="173" t="str">
        <f t="shared" si="103"/>
        <v/>
      </c>
      <c r="Q281" s="173" t="str">
        <f t="shared" si="104"/>
        <v/>
      </c>
      <c r="S281" s="173" t="str">
        <f t="shared" si="105"/>
        <v/>
      </c>
      <c r="U281" s="173" t="str">
        <f t="shared" si="106"/>
        <v/>
      </c>
      <c r="W281" s="173" t="str">
        <f t="shared" si="107"/>
        <v/>
      </c>
      <c r="Y281" s="173" t="str">
        <f t="shared" si="108"/>
        <v/>
      </c>
      <c r="AA281" s="173" t="str">
        <f t="shared" si="109"/>
        <v/>
      </c>
      <c r="AC281" s="173" t="str">
        <f t="shared" si="110"/>
        <v/>
      </c>
      <c r="AE281" s="173" t="str">
        <f t="shared" si="111"/>
        <v/>
      </c>
      <c r="AG281" s="173" t="str">
        <f t="shared" si="112"/>
        <v/>
      </c>
      <c r="AI281" s="173" t="str">
        <f t="shared" si="113"/>
        <v/>
      </c>
      <c r="AK281" s="173" t="str">
        <f t="shared" si="114"/>
        <v/>
      </c>
      <c r="AM281" s="173" t="str">
        <f t="shared" si="115"/>
        <v/>
      </c>
      <c r="AO281" s="173" t="str">
        <f t="shared" si="116"/>
        <v/>
      </c>
      <c r="AQ281" s="173" t="str">
        <f t="shared" si="117"/>
        <v/>
      </c>
      <c r="AU281" s="173" t="s">
        <v>468</v>
      </c>
    </row>
    <row r="282" spans="5:47" x14ac:dyDescent="0.25">
      <c r="E282" s="173" t="str">
        <f t="shared" si="118"/>
        <v/>
      </c>
      <c r="G282" s="173" t="str">
        <f t="shared" si="118"/>
        <v/>
      </c>
      <c r="I282" s="173" t="str">
        <f t="shared" si="100"/>
        <v/>
      </c>
      <c r="K282" s="173" t="str">
        <f t="shared" si="101"/>
        <v/>
      </c>
      <c r="M282" s="173" t="str">
        <f t="shared" si="102"/>
        <v/>
      </c>
      <c r="O282" s="173" t="str">
        <f t="shared" si="103"/>
        <v/>
      </c>
      <c r="Q282" s="173" t="str">
        <f t="shared" si="104"/>
        <v/>
      </c>
      <c r="S282" s="173" t="str">
        <f t="shared" si="105"/>
        <v/>
      </c>
      <c r="U282" s="173" t="str">
        <f t="shared" si="106"/>
        <v/>
      </c>
      <c r="W282" s="173" t="str">
        <f t="shared" si="107"/>
        <v/>
      </c>
      <c r="Y282" s="173" t="str">
        <f t="shared" si="108"/>
        <v/>
      </c>
      <c r="AA282" s="173" t="str">
        <f t="shared" si="109"/>
        <v/>
      </c>
      <c r="AC282" s="173" t="str">
        <f t="shared" si="110"/>
        <v/>
      </c>
      <c r="AE282" s="173" t="str">
        <f t="shared" si="111"/>
        <v/>
      </c>
      <c r="AG282" s="173" t="str">
        <f t="shared" si="112"/>
        <v/>
      </c>
      <c r="AI282" s="173" t="str">
        <f t="shared" si="113"/>
        <v/>
      </c>
      <c r="AK282" s="173" t="str">
        <f t="shared" si="114"/>
        <v/>
      </c>
      <c r="AM282" s="173" t="str">
        <f t="shared" si="115"/>
        <v/>
      </c>
      <c r="AO282" s="173" t="str">
        <f t="shared" si="116"/>
        <v/>
      </c>
      <c r="AQ282" s="173" t="str">
        <f t="shared" si="117"/>
        <v/>
      </c>
      <c r="AU282" s="173" t="s">
        <v>468</v>
      </c>
    </row>
    <row r="283" spans="5:47" x14ac:dyDescent="0.25">
      <c r="E283" s="173" t="str">
        <f t="shared" si="118"/>
        <v/>
      </c>
      <c r="G283" s="173" t="str">
        <f t="shared" si="118"/>
        <v/>
      </c>
      <c r="I283" s="173" t="str">
        <f t="shared" si="100"/>
        <v/>
      </c>
      <c r="K283" s="173" t="str">
        <f t="shared" si="101"/>
        <v/>
      </c>
      <c r="M283" s="173" t="str">
        <f t="shared" si="102"/>
        <v/>
      </c>
      <c r="O283" s="173" t="str">
        <f t="shared" si="103"/>
        <v/>
      </c>
      <c r="Q283" s="173" t="str">
        <f t="shared" si="104"/>
        <v/>
      </c>
      <c r="S283" s="173" t="str">
        <f t="shared" si="105"/>
        <v/>
      </c>
      <c r="U283" s="173" t="str">
        <f t="shared" si="106"/>
        <v/>
      </c>
      <c r="W283" s="173" t="str">
        <f t="shared" si="107"/>
        <v/>
      </c>
      <c r="Y283" s="173" t="str">
        <f t="shared" si="108"/>
        <v/>
      </c>
      <c r="AA283" s="173" t="str">
        <f t="shared" si="109"/>
        <v/>
      </c>
      <c r="AC283" s="173" t="str">
        <f t="shared" si="110"/>
        <v/>
      </c>
      <c r="AE283" s="173" t="str">
        <f t="shared" si="111"/>
        <v/>
      </c>
      <c r="AG283" s="173" t="str">
        <f t="shared" si="112"/>
        <v/>
      </c>
      <c r="AI283" s="173" t="str">
        <f t="shared" si="113"/>
        <v/>
      </c>
      <c r="AK283" s="173" t="str">
        <f t="shared" si="114"/>
        <v/>
      </c>
      <c r="AM283" s="173" t="str">
        <f t="shared" si="115"/>
        <v/>
      </c>
      <c r="AO283" s="173" t="str">
        <f t="shared" si="116"/>
        <v/>
      </c>
      <c r="AQ283" s="173" t="str">
        <f t="shared" si="117"/>
        <v/>
      </c>
      <c r="AU283" s="173" t="s">
        <v>468</v>
      </c>
    </row>
    <row r="284" spans="5:47" x14ac:dyDescent="0.25">
      <c r="E284" s="173" t="str">
        <f t="shared" si="118"/>
        <v/>
      </c>
      <c r="G284" s="173" t="str">
        <f t="shared" si="118"/>
        <v/>
      </c>
      <c r="I284" s="173" t="str">
        <f t="shared" si="100"/>
        <v/>
      </c>
      <c r="K284" s="173" t="str">
        <f t="shared" si="101"/>
        <v/>
      </c>
      <c r="M284" s="173" t="str">
        <f t="shared" si="102"/>
        <v/>
      </c>
      <c r="O284" s="173" t="str">
        <f t="shared" si="103"/>
        <v/>
      </c>
      <c r="Q284" s="173" t="str">
        <f t="shared" si="104"/>
        <v/>
      </c>
      <c r="S284" s="173" t="str">
        <f t="shared" si="105"/>
        <v/>
      </c>
      <c r="U284" s="173" t="str">
        <f t="shared" si="106"/>
        <v/>
      </c>
      <c r="W284" s="173" t="str">
        <f t="shared" si="107"/>
        <v/>
      </c>
      <c r="Y284" s="173" t="str">
        <f t="shared" si="108"/>
        <v/>
      </c>
      <c r="AA284" s="173" t="str">
        <f t="shared" si="109"/>
        <v/>
      </c>
      <c r="AC284" s="173" t="str">
        <f t="shared" si="110"/>
        <v/>
      </c>
      <c r="AE284" s="173" t="str">
        <f t="shared" si="111"/>
        <v/>
      </c>
      <c r="AG284" s="173" t="str">
        <f t="shared" si="112"/>
        <v/>
      </c>
      <c r="AI284" s="173" t="str">
        <f t="shared" si="113"/>
        <v/>
      </c>
      <c r="AK284" s="173" t="str">
        <f t="shared" si="114"/>
        <v/>
      </c>
      <c r="AM284" s="173" t="str">
        <f t="shared" si="115"/>
        <v/>
      </c>
      <c r="AO284" s="173" t="str">
        <f t="shared" si="116"/>
        <v/>
      </c>
      <c r="AQ284" s="173" t="str">
        <f t="shared" si="117"/>
        <v/>
      </c>
      <c r="AU284" s="173" t="s">
        <v>468</v>
      </c>
    </row>
    <row r="285" spans="5:47" x14ac:dyDescent="0.25">
      <c r="E285" s="173" t="str">
        <f t="shared" si="118"/>
        <v/>
      </c>
      <c r="G285" s="173" t="str">
        <f t="shared" si="118"/>
        <v/>
      </c>
      <c r="I285" s="173" t="str">
        <f t="shared" si="100"/>
        <v/>
      </c>
      <c r="K285" s="173" t="str">
        <f t="shared" si="101"/>
        <v/>
      </c>
      <c r="M285" s="173" t="str">
        <f t="shared" si="102"/>
        <v/>
      </c>
      <c r="O285" s="173" t="str">
        <f t="shared" si="103"/>
        <v/>
      </c>
      <c r="Q285" s="173" t="str">
        <f t="shared" si="104"/>
        <v/>
      </c>
      <c r="S285" s="173" t="str">
        <f t="shared" si="105"/>
        <v/>
      </c>
      <c r="U285" s="173" t="str">
        <f t="shared" si="106"/>
        <v/>
      </c>
      <c r="W285" s="173" t="str">
        <f t="shared" si="107"/>
        <v/>
      </c>
      <c r="Y285" s="173" t="str">
        <f t="shared" si="108"/>
        <v/>
      </c>
      <c r="AA285" s="173" t="str">
        <f t="shared" si="109"/>
        <v/>
      </c>
      <c r="AC285" s="173" t="str">
        <f t="shared" si="110"/>
        <v/>
      </c>
      <c r="AE285" s="173" t="str">
        <f t="shared" si="111"/>
        <v/>
      </c>
      <c r="AG285" s="173" t="str">
        <f t="shared" si="112"/>
        <v/>
      </c>
      <c r="AI285" s="173" t="str">
        <f t="shared" si="113"/>
        <v/>
      </c>
      <c r="AK285" s="173" t="str">
        <f t="shared" si="114"/>
        <v/>
      </c>
      <c r="AM285" s="173" t="str">
        <f t="shared" si="115"/>
        <v/>
      </c>
      <c r="AO285" s="173" t="str">
        <f t="shared" si="116"/>
        <v/>
      </c>
      <c r="AQ285" s="173" t="str">
        <f t="shared" si="117"/>
        <v/>
      </c>
      <c r="AU285" s="173" t="s">
        <v>468</v>
      </c>
    </row>
    <row r="286" spans="5:47" x14ac:dyDescent="0.25">
      <c r="E286" s="173" t="str">
        <f t="shared" si="118"/>
        <v/>
      </c>
      <c r="G286" s="173" t="str">
        <f t="shared" si="118"/>
        <v/>
      </c>
      <c r="I286" s="173" t="str">
        <f t="shared" ref="I286:I294" si="119">IF(OR($B286=0,H286=0),"",H286/$B286)</f>
        <v/>
      </c>
      <c r="K286" s="173" t="str">
        <f t="shared" ref="K286:K294" si="120">IF(OR($B286=0,J286=0),"",J286/$B286)</f>
        <v/>
      </c>
      <c r="M286" s="173" t="str">
        <f t="shared" ref="M286:M294" si="121">IF(OR($B286=0,L286=0),"",L286/$B286)</f>
        <v/>
      </c>
      <c r="O286" s="173" t="str">
        <f t="shared" ref="O286:O294" si="122">IF(OR($B286=0,N286=0),"",N286/$B286)</f>
        <v/>
      </c>
      <c r="Q286" s="173" t="str">
        <f t="shared" ref="Q286:Q294" si="123">IF(OR($B286=0,P286=0),"",P286/$B286)</f>
        <v/>
      </c>
      <c r="S286" s="173" t="str">
        <f t="shared" ref="S286:S294" si="124">IF(OR($B286=0,R286=0),"",R286/$B286)</f>
        <v/>
      </c>
      <c r="U286" s="173" t="str">
        <f t="shared" ref="U286:U294" si="125">IF(OR($B286=0,T286=0),"",T286/$B286)</f>
        <v/>
      </c>
      <c r="W286" s="173" t="str">
        <f t="shared" ref="W286:W294" si="126">IF(OR($B286=0,V286=0),"",V286/$B286)</f>
        <v/>
      </c>
      <c r="Y286" s="173" t="str">
        <f t="shared" ref="Y286:Y294" si="127">IF(OR($B286=0,X286=0),"",X286/$B286)</f>
        <v/>
      </c>
      <c r="AA286" s="173" t="str">
        <f t="shared" ref="AA286:AA294" si="128">IF(OR($B286=0,Z286=0),"",Z286/$B286)</f>
        <v/>
      </c>
      <c r="AC286" s="173" t="str">
        <f t="shared" ref="AC286:AC294" si="129">IF(OR($B286=0,AB286=0),"",AB286/$B286)</f>
        <v/>
      </c>
      <c r="AE286" s="173" t="str">
        <f t="shared" ref="AE286:AE294" si="130">IF(OR($B286=0,AD286=0),"",AD286/$B286)</f>
        <v/>
      </c>
      <c r="AG286" s="173" t="str">
        <f t="shared" ref="AG286:AG294" si="131">IF(OR($B286=0,AF286=0),"",AF286/$B286)</f>
        <v/>
      </c>
      <c r="AI286" s="173" t="str">
        <f t="shared" ref="AI286:AI294" si="132">IF(OR($B286=0,AH286=0),"",AH286/$B286)</f>
        <v/>
      </c>
      <c r="AK286" s="173" t="str">
        <f t="shared" ref="AK286:AK294" si="133">IF(OR($B286=0,AJ286=0),"",AJ286/$B286)</f>
        <v/>
      </c>
      <c r="AM286" s="173" t="str">
        <f t="shared" ref="AM286:AM294" si="134">IF(OR($B286=0,AL286=0),"",AL286/$B286)</f>
        <v/>
      </c>
      <c r="AO286" s="173" t="str">
        <f t="shared" ref="AO286:AO294" si="135">IF(OR($B286=0,AN286=0),"",AN286/$B286)</f>
        <v/>
      </c>
      <c r="AQ286" s="173" t="str">
        <f t="shared" ref="AQ286:AQ294" si="136">IF(OR($B286=0,AP286=0),"",AP286/$B286)</f>
        <v/>
      </c>
      <c r="AU286" s="173" t="s">
        <v>468</v>
      </c>
    </row>
    <row r="287" spans="5:47" x14ac:dyDescent="0.25">
      <c r="E287" s="173" t="str">
        <f t="shared" si="118"/>
        <v/>
      </c>
      <c r="G287" s="173" t="str">
        <f t="shared" si="118"/>
        <v/>
      </c>
      <c r="I287" s="173" t="str">
        <f t="shared" si="119"/>
        <v/>
      </c>
      <c r="K287" s="173" t="str">
        <f t="shared" si="120"/>
        <v/>
      </c>
      <c r="M287" s="173" t="str">
        <f t="shared" si="121"/>
        <v/>
      </c>
      <c r="O287" s="173" t="str">
        <f t="shared" si="122"/>
        <v/>
      </c>
      <c r="Q287" s="173" t="str">
        <f t="shared" si="123"/>
        <v/>
      </c>
      <c r="S287" s="173" t="str">
        <f t="shared" si="124"/>
        <v/>
      </c>
      <c r="U287" s="173" t="str">
        <f t="shared" si="125"/>
        <v/>
      </c>
      <c r="W287" s="173" t="str">
        <f t="shared" si="126"/>
        <v/>
      </c>
      <c r="Y287" s="173" t="str">
        <f t="shared" si="127"/>
        <v/>
      </c>
      <c r="AA287" s="173" t="str">
        <f t="shared" si="128"/>
        <v/>
      </c>
      <c r="AC287" s="173" t="str">
        <f t="shared" si="129"/>
        <v/>
      </c>
      <c r="AE287" s="173" t="str">
        <f t="shared" si="130"/>
        <v/>
      </c>
      <c r="AG287" s="173" t="str">
        <f t="shared" si="131"/>
        <v/>
      </c>
      <c r="AI287" s="173" t="str">
        <f t="shared" si="132"/>
        <v/>
      </c>
      <c r="AK287" s="173" t="str">
        <f t="shared" si="133"/>
        <v/>
      </c>
      <c r="AM287" s="173" t="str">
        <f t="shared" si="134"/>
        <v/>
      </c>
      <c r="AO287" s="173" t="str">
        <f t="shared" si="135"/>
        <v/>
      </c>
      <c r="AQ287" s="173" t="str">
        <f t="shared" si="136"/>
        <v/>
      </c>
      <c r="AU287" s="173" t="s">
        <v>468</v>
      </c>
    </row>
    <row r="288" spans="5:47" x14ac:dyDescent="0.25">
      <c r="E288" s="173" t="str">
        <f t="shared" si="118"/>
        <v/>
      </c>
      <c r="G288" s="173" t="str">
        <f t="shared" si="118"/>
        <v/>
      </c>
      <c r="I288" s="173" t="str">
        <f t="shared" si="119"/>
        <v/>
      </c>
      <c r="K288" s="173" t="str">
        <f t="shared" si="120"/>
        <v/>
      </c>
      <c r="M288" s="173" t="str">
        <f t="shared" si="121"/>
        <v/>
      </c>
      <c r="O288" s="173" t="str">
        <f t="shared" si="122"/>
        <v/>
      </c>
      <c r="Q288" s="173" t="str">
        <f t="shared" si="123"/>
        <v/>
      </c>
      <c r="S288" s="173" t="str">
        <f t="shared" si="124"/>
        <v/>
      </c>
      <c r="U288" s="173" t="str">
        <f t="shared" si="125"/>
        <v/>
      </c>
      <c r="W288" s="173" t="str">
        <f t="shared" si="126"/>
        <v/>
      </c>
      <c r="Y288" s="173" t="str">
        <f t="shared" si="127"/>
        <v/>
      </c>
      <c r="AA288" s="173" t="str">
        <f t="shared" si="128"/>
        <v/>
      </c>
      <c r="AC288" s="173" t="str">
        <f t="shared" si="129"/>
        <v/>
      </c>
      <c r="AE288" s="173" t="str">
        <f t="shared" si="130"/>
        <v/>
      </c>
      <c r="AG288" s="173" t="str">
        <f t="shared" si="131"/>
        <v/>
      </c>
      <c r="AI288" s="173" t="str">
        <f t="shared" si="132"/>
        <v/>
      </c>
      <c r="AK288" s="173" t="str">
        <f t="shared" si="133"/>
        <v/>
      </c>
      <c r="AM288" s="173" t="str">
        <f t="shared" si="134"/>
        <v/>
      </c>
      <c r="AO288" s="173" t="str">
        <f t="shared" si="135"/>
        <v/>
      </c>
      <c r="AQ288" s="173" t="str">
        <f t="shared" si="136"/>
        <v/>
      </c>
      <c r="AU288" s="173" t="s">
        <v>468</v>
      </c>
    </row>
    <row r="289" spans="5:47" x14ac:dyDescent="0.25">
      <c r="E289" s="173" t="str">
        <f t="shared" si="118"/>
        <v/>
      </c>
      <c r="G289" s="173" t="str">
        <f t="shared" si="118"/>
        <v/>
      </c>
      <c r="I289" s="173" t="str">
        <f t="shared" si="119"/>
        <v/>
      </c>
      <c r="K289" s="173" t="str">
        <f t="shared" si="120"/>
        <v/>
      </c>
      <c r="M289" s="173" t="str">
        <f t="shared" si="121"/>
        <v/>
      </c>
      <c r="O289" s="173" t="str">
        <f t="shared" si="122"/>
        <v/>
      </c>
      <c r="Q289" s="173" t="str">
        <f t="shared" si="123"/>
        <v/>
      </c>
      <c r="S289" s="173" t="str">
        <f t="shared" si="124"/>
        <v/>
      </c>
      <c r="U289" s="173" t="str">
        <f t="shared" si="125"/>
        <v/>
      </c>
      <c r="W289" s="173" t="str">
        <f t="shared" si="126"/>
        <v/>
      </c>
      <c r="Y289" s="173" t="str">
        <f t="shared" si="127"/>
        <v/>
      </c>
      <c r="AA289" s="173" t="str">
        <f t="shared" si="128"/>
        <v/>
      </c>
      <c r="AC289" s="173" t="str">
        <f t="shared" si="129"/>
        <v/>
      </c>
      <c r="AE289" s="173" t="str">
        <f t="shared" si="130"/>
        <v/>
      </c>
      <c r="AG289" s="173" t="str">
        <f t="shared" si="131"/>
        <v/>
      </c>
      <c r="AI289" s="173" t="str">
        <f t="shared" si="132"/>
        <v/>
      </c>
      <c r="AK289" s="173" t="str">
        <f t="shared" si="133"/>
        <v/>
      </c>
      <c r="AM289" s="173" t="str">
        <f t="shared" si="134"/>
        <v/>
      </c>
      <c r="AO289" s="173" t="str">
        <f t="shared" si="135"/>
        <v/>
      </c>
      <c r="AQ289" s="173" t="str">
        <f t="shared" si="136"/>
        <v/>
      </c>
      <c r="AU289" s="173" t="s">
        <v>468</v>
      </c>
    </row>
    <row r="290" spans="5:47" x14ac:dyDescent="0.25">
      <c r="E290" s="173" t="str">
        <f t="shared" si="118"/>
        <v/>
      </c>
      <c r="G290" s="173" t="str">
        <f t="shared" si="118"/>
        <v/>
      </c>
      <c r="I290" s="173" t="str">
        <f t="shared" si="119"/>
        <v/>
      </c>
      <c r="K290" s="173" t="str">
        <f t="shared" si="120"/>
        <v/>
      </c>
      <c r="M290" s="173" t="str">
        <f t="shared" si="121"/>
        <v/>
      </c>
      <c r="O290" s="173" t="str">
        <f t="shared" si="122"/>
        <v/>
      </c>
      <c r="Q290" s="173" t="str">
        <f t="shared" si="123"/>
        <v/>
      </c>
      <c r="S290" s="173" t="str">
        <f t="shared" si="124"/>
        <v/>
      </c>
      <c r="U290" s="173" t="str">
        <f t="shared" si="125"/>
        <v/>
      </c>
      <c r="W290" s="173" t="str">
        <f t="shared" si="126"/>
        <v/>
      </c>
      <c r="Y290" s="173" t="str">
        <f t="shared" si="127"/>
        <v/>
      </c>
      <c r="AA290" s="173" t="str">
        <f t="shared" si="128"/>
        <v/>
      </c>
      <c r="AC290" s="173" t="str">
        <f t="shared" si="129"/>
        <v/>
      </c>
      <c r="AE290" s="173" t="str">
        <f t="shared" si="130"/>
        <v/>
      </c>
      <c r="AG290" s="173" t="str">
        <f t="shared" si="131"/>
        <v/>
      </c>
      <c r="AI290" s="173" t="str">
        <f t="shared" si="132"/>
        <v/>
      </c>
      <c r="AK290" s="173" t="str">
        <f t="shared" si="133"/>
        <v/>
      </c>
      <c r="AM290" s="173" t="str">
        <f t="shared" si="134"/>
        <v/>
      </c>
      <c r="AO290" s="173" t="str">
        <f t="shared" si="135"/>
        <v/>
      </c>
      <c r="AQ290" s="173" t="str">
        <f t="shared" si="136"/>
        <v/>
      </c>
      <c r="AU290" s="173" t="s">
        <v>468</v>
      </c>
    </row>
    <row r="291" spans="5:47" x14ac:dyDescent="0.25">
      <c r="E291" s="173" t="str">
        <f t="shared" si="118"/>
        <v/>
      </c>
      <c r="G291" s="173" t="str">
        <f t="shared" si="118"/>
        <v/>
      </c>
      <c r="I291" s="173" t="str">
        <f t="shared" si="119"/>
        <v/>
      </c>
      <c r="K291" s="173" t="str">
        <f t="shared" si="120"/>
        <v/>
      </c>
      <c r="M291" s="173" t="str">
        <f t="shared" si="121"/>
        <v/>
      </c>
      <c r="O291" s="173" t="str">
        <f t="shared" si="122"/>
        <v/>
      </c>
      <c r="Q291" s="173" t="str">
        <f t="shared" si="123"/>
        <v/>
      </c>
      <c r="S291" s="173" t="str">
        <f t="shared" si="124"/>
        <v/>
      </c>
      <c r="U291" s="173" t="str">
        <f t="shared" si="125"/>
        <v/>
      </c>
      <c r="W291" s="173" t="str">
        <f t="shared" si="126"/>
        <v/>
      </c>
      <c r="Y291" s="173" t="str">
        <f t="shared" si="127"/>
        <v/>
      </c>
      <c r="AA291" s="173" t="str">
        <f t="shared" si="128"/>
        <v/>
      </c>
      <c r="AC291" s="173" t="str">
        <f t="shared" si="129"/>
        <v/>
      </c>
      <c r="AE291" s="173" t="str">
        <f t="shared" si="130"/>
        <v/>
      </c>
      <c r="AG291" s="173" t="str">
        <f t="shared" si="131"/>
        <v/>
      </c>
      <c r="AI291" s="173" t="str">
        <f t="shared" si="132"/>
        <v/>
      </c>
      <c r="AK291" s="173" t="str">
        <f t="shared" si="133"/>
        <v/>
      </c>
      <c r="AM291" s="173" t="str">
        <f t="shared" si="134"/>
        <v/>
      </c>
      <c r="AO291" s="173" t="str">
        <f t="shared" si="135"/>
        <v/>
      </c>
      <c r="AQ291" s="173" t="str">
        <f t="shared" si="136"/>
        <v/>
      </c>
      <c r="AU291" s="173" t="s">
        <v>468</v>
      </c>
    </row>
    <row r="292" spans="5:47" x14ac:dyDescent="0.25">
      <c r="E292" s="173" t="str">
        <f t="shared" si="118"/>
        <v/>
      </c>
      <c r="G292" s="173" t="str">
        <f t="shared" si="118"/>
        <v/>
      </c>
      <c r="I292" s="173" t="str">
        <f t="shared" si="119"/>
        <v/>
      </c>
      <c r="K292" s="173" t="str">
        <f t="shared" si="120"/>
        <v/>
      </c>
      <c r="M292" s="173" t="str">
        <f t="shared" si="121"/>
        <v/>
      </c>
      <c r="O292" s="173" t="str">
        <f t="shared" si="122"/>
        <v/>
      </c>
      <c r="Q292" s="173" t="str">
        <f t="shared" si="123"/>
        <v/>
      </c>
      <c r="S292" s="173" t="str">
        <f t="shared" si="124"/>
        <v/>
      </c>
      <c r="U292" s="173" t="str">
        <f t="shared" si="125"/>
        <v/>
      </c>
      <c r="W292" s="173" t="str">
        <f t="shared" si="126"/>
        <v/>
      </c>
      <c r="Y292" s="173" t="str">
        <f t="shared" si="127"/>
        <v/>
      </c>
      <c r="AA292" s="173" t="str">
        <f t="shared" si="128"/>
        <v/>
      </c>
      <c r="AC292" s="173" t="str">
        <f t="shared" si="129"/>
        <v/>
      </c>
      <c r="AE292" s="173" t="str">
        <f t="shared" si="130"/>
        <v/>
      </c>
      <c r="AG292" s="173" t="str">
        <f t="shared" si="131"/>
        <v/>
      </c>
      <c r="AI292" s="173" t="str">
        <f t="shared" si="132"/>
        <v/>
      </c>
      <c r="AK292" s="173" t="str">
        <f t="shared" si="133"/>
        <v/>
      </c>
      <c r="AM292" s="173" t="str">
        <f t="shared" si="134"/>
        <v/>
      </c>
      <c r="AO292" s="173" t="str">
        <f t="shared" si="135"/>
        <v/>
      </c>
      <c r="AQ292" s="173" t="str">
        <f t="shared" si="136"/>
        <v/>
      </c>
      <c r="AU292" s="173" t="s">
        <v>468</v>
      </c>
    </row>
    <row r="293" spans="5:47" x14ac:dyDescent="0.25">
      <c r="E293" s="173" t="str">
        <f t="shared" si="118"/>
        <v/>
      </c>
      <c r="G293" s="173" t="str">
        <f t="shared" si="118"/>
        <v/>
      </c>
      <c r="I293" s="173" t="str">
        <f t="shared" si="119"/>
        <v/>
      </c>
      <c r="K293" s="173" t="str">
        <f t="shared" si="120"/>
        <v/>
      </c>
      <c r="M293" s="173" t="str">
        <f t="shared" si="121"/>
        <v/>
      </c>
      <c r="O293" s="173" t="str">
        <f t="shared" si="122"/>
        <v/>
      </c>
      <c r="Q293" s="173" t="str">
        <f t="shared" si="123"/>
        <v/>
      </c>
      <c r="S293" s="173" t="str">
        <f t="shared" si="124"/>
        <v/>
      </c>
      <c r="U293" s="173" t="str">
        <f t="shared" si="125"/>
        <v/>
      </c>
      <c r="W293" s="173" t="str">
        <f t="shared" si="126"/>
        <v/>
      </c>
      <c r="Y293" s="173" t="str">
        <f t="shared" si="127"/>
        <v/>
      </c>
      <c r="AA293" s="173" t="str">
        <f t="shared" si="128"/>
        <v/>
      </c>
      <c r="AC293" s="173" t="str">
        <f t="shared" si="129"/>
        <v/>
      </c>
      <c r="AE293" s="173" t="str">
        <f t="shared" si="130"/>
        <v/>
      </c>
      <c r="AG293" s="173" t="str">
        <f t="shared" si="131"/>
        <v/>
      </c>
      <c r="AI293" s="173" t="str">
        <f t="shared" si="132"/>
        <v/>
      </c>
      <c r="AK293" s="173" t="str">
        <f t="shared" si="133"/>
        <v/>
      </c>
      <c r="AM293" s="173" t="str">
        <f t="shared" si="134"/>
        <v/>
      </c>
      <c r="AO293" s="173" t="str">
        <f t="shared" si="135"/>
        <v/>
      </c>
      <c r="AQ293" s="173" t="str">
        <f t="shared" si="136"/>
        <v/>
      </c>
      <c r="AU293" s="173" t="s">
        <v>468</v>
      </c>
    </row>
    <row r="294" spans="5:47" x14ac:dyDescent="0.25">
      <c r="E294" s="173" t="str">
        <f t="shared" si="118"/>
        <v/>
      </c>
      <c r="G294" s="173" t="str">
        <f t="shared" si="118"/>
        <v/>
      </c>
      <c r="I294" s="173" t="str">
        <f t="shared" si="119"/>
        <v/>
      </c>
      <c r="K294" s="173" t="str">
        <f t="shared" si="120"/>
        <v/>
      </c>
      <c r="M294" s="173" t="str">
        <f t="shared" si="121"/>
        <v/>
      </c>
      <c r="O294" s="173" t="str">
        <f t="shared" si="122"/>
        <v/>
      </c>
      <c r="Q294" s="173" t="str">
        <f t="shared" si="123"/>
        <v/>
      </c>
      <c r="S294" s="173" t="str">
        <f t="shared" si="124"/>
        <v/>
      </c>
      <c r="U294" s="173" t="str">
        <f t="shared" si="125"/>
        <v/>
      </c>
      <c r="W294" s="173" t="str">
        <f t="shared" si="126"/>
        <v/>
      </c>
      <c r="Y294" s="173" t="str">
        <f t="shared" si="127"/>
        <v/>
      </c>
      <c r="AA294" s="173" t="str">
        <f t="shared" si="128"/>
        <v/>
      </c>
      <c r="AC294" s="173" t="str">
        <f t="shared" si="129"/>
        <v/>
      </c>
      <c r="AE294" s="173" t="str">
        <f t="shared" si="130"/>
        <v/>
      </c>
      <c r="AG294" s="173" t="str">
        <f t="shared" si="131"/>
        <v/>
      </c>
      <c r="AI294" s="173" t="str">
        <f t="shared" si="132"/>
        <v/>
      </c>
      <c r="AK294" s="173" t="str">
        <f t="shared" si="133"/>
        <v/>
      </c>
      <c r="AM294" s="173" t="str">
        <f t="shared" si="134"/>
        <v/>
      </c>
      <c r="AO294" s="173" t="str">
        <f t="shared" si="135"/>
        <v/>
      </c>
      <c r="AQ294" s="173" t="str">
        <f t="shared" si="136"/>
        <v/>
      </c>
      <c r="AU294" s="173" t="s">
        <v>468</v>
      </c>
    </row>
    <row r="295" spans="5:47" x14ac:dyDescent="0.25">
      <c r="AU295" s="173" t="s">
        <v>468</v>
      </c>
    </row>
    <row r="296" spans="5:47" x14ac:dyDescent="0.25">
      <c r="AU296" s="173" t="s">
        <v>468</v>
      </c>
    </row>
    <row r="297" spans="5:47" x14ac:dyDescent="0.25">
      <c r="AU297" s="173" t="s">
        <v>468</v>
      </c>
    </row>
    <row r="298" spans="5:47" x14ac:dyDescent="0.25">
      <c r="AU298" s="173" t="s">
        <v>468</v>
      </c>
    </row>
    <row r="299" spans="5:47" x14ac:dyDescent="0.25">
      <c r="AU299" s="173" t="s">
        <v>468</v>
      </c>
    </row>
    <row r="300" spans="5:47" x14ac:dyDescent="0.25">
      <c r="AU300" s="173" t="s">
        <v>468</v>
      </c>
    </row>
  </sheetData>
  <mergeCells count="1">
    <mergeCell ref="A3:A6"/>
  </mergeCells>
  <conditionalFormatting sqref="E12:E294 G12:G294 I12:I294 K12:K294 M12:M294 O12:O294 Q12:Q294 S12:S294 U12:U294 W12:W294 Y12:Y294 AA12:AA294 AC12:AC294 AE12:AE294 AG12:AG294 AI12:AI294 AK12:AK294 AM12:AM294 AO12:AO294 AQ12:AQ294">
    <cfRule type="expression" dxfId="5" priority="2">
      <formula>AND(LEN(E12)&gt;0,OR(E12&lt;E$2,E12&gt;E$3))</formula>
    </cfRule>
  </conditionalFormatting>
  <conditionalFormatting sqref="AU12:AU300">
    <cfRule type="expression" dxfId="4" priority="1">
      <formula>AND(LEN(AU12)&gt;0,OR(AU12&lt;AU$2,AU12&gt;AU$3))</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15AD2-B9CB-4CE8-A13E-DB41E6D60672}">
  <dimension ref="A1:AR300"/>
  <sheetViews>
    <sheetView topLeftCell="V1" workbookViewId="0">
      <selection activeCell="AQ5" activeCellId="1" sqref="AR114 AQ5"/>
    </sheetView>
  </sheetViews>
  <sheetFormatPr defaultColWidth="8.7109375" defaultRowHeight="15" x14ac:dyDescent="0.25"/>
  <cols>
    <col min="1" max="1" width="39.5703125" style="110" customWidth="1"/>
    <col min="2" max="2" width="11.85546875" style="110" bestFit="1" customWidth="1"/>
    <col min="3" max="3" width="12.140625" style="110" customWidth="1"/>
    <col min="4" max="5" width="14.5703125" style="110" bestFit="1" customWidth="1"/>
    <col min="6" max="6" width="12.140625" style="110" bestFit="1" customWidth="1"/>
    <col min="7" max="7" width="10.85546875" style="110" bestFit="1" customWidth="1"/>
    <col min="8" max="8" width="12.140625" style="110" bestFit="1" customWidth="1"/>
    <col min="9" max="9" width="9.140625" style="110" bestFit="1" customWidth="1"/>
    <col min="10" max="10" width="13.5703125" style="110" bestFit="1" customWidth="1"/>
    <col min="11" max="11" width="10.85546875" style="110" bestFit="1" customWidth="1"/>
    <col min="12" max="12" width="12.140625" style="110" bestFit="1" customWidth="1"/>
    <col min="13" max="13" width="8.140625" style="110" bestFit="1" customWidth="1"/>
    <col min="14" max="14" width="12.140625" style="110" bestFit="1" customWidth="1"/>
    <col min="15" max="15" width="10.140625" style="110" bestFit="1" customWidth="1"/>
    <col min="16" max="16" width="12.140625" style="110" bestFit="1" customWidth="1"/>
    <col min="17" max="17" width="11.140625" style="110" bestFit="1" customWidth="1"/>
    <col min="18" max="18" width="12.140625" style="110" bestFit="1" customWidth="1"/>
    <col min="19" max="19" width="10.85546875" style="110" bestFit="1" customWidth="1"/>
    <col min="20" max="20" width="12.140625" style="110" bestFit="1" customWidth="1"/>
    <col min="21" max="21" width="9.140625" style="110" bestFit="1" customWidth="1"/>
    <col min="22" max="22" width="12.140625" style="110" bestFit="1" customWidth="1"/>
    <col min="23" max="23" width="10.85546875" style="110" bestFit="1" customWidth="1"/>
    <col min="24" max="24" width="12.140625" style="110" bestFit="1" customWidth="1"/>
    <col min="25" max="25" width="10.85546875" style="110" bestFit="1" customWidth="1"/>
    <col min="26" max="26" width="12.140625" style="110" bestFit="1" customWidth="1"/>
    <col min="27" max="27" width="10.140625" style="110" bestFit="1" customWidth="1"/>
    <col min="28" max="28" width="12.140625" style="110" bestFit="1" customWidth="1"/>
    <col min="29" max="29" width="10.85546875" style="110" bestFit="1" customWidth="1"/>
    <col min="30" max="30" width="12.140625" style="110" bestFit="1" customWidth="1"/>
    <col min="31" max="31" width="8.7109375" style="110"/>
    <col min="32" max="32" width="12.140625" style="110" bestFit="1" customWidth="1"/>
    <col min="33" max="33" width="11.85546875" style="110" bestFit="1" customWidth="1"/>
    <col min="34" max="34" width="12.140625" style="110" bestFit="1" customWidth="1"/>
    <col min="35" max="35" width="8.42578125" style="110" bestFit="1" customWidth="1"/>
    <col min="36" max="36" width="12.140625" style="110" bestFit="1" customWidth="1"/>
    <col min="37" max="37" width="10.85546875" style="110" bestFit="1" customWidth="1"/>
    <col min="38" max="38" width="12.140625" style="110" bestFit="1" customWidth="1"/>
    <col min="39" max="39" width="8.5703125" style="110" bestFit="1" customWidth="1"/>
    <col min="40" max="40" width="12.140625" style="110" bestFit="1" customWidth="1"/>
    <col min="41" max="41" width="10.85546875" style="110" bestFit="1" customWidth="1"/>
    <col min="42" max="42" width="13.5703125" style="110" bestFit="1" customWidth="1"/>
    <col min="43" max="43" width="11.140625" style="110" bestFit="1" customWidth="1"/>
    <col min="44" max="44" width="18.85546875" style="110" customWidth="1"/>
    <col min="45" max="16384" width="8.7109375" style="110"/>
  </cols>
  <sheetData>
    <row r="1" spans="1:44" x14ac:dyDescent="0.25">
      <c r="A1" s="128">
        <v>100</v>
      </c>
      <c r="C1" s="125" t="s">
        <v>372</v>
      </c>
      <c r="E1" s="112">
        <f ca="1">IF(COUNT(E12:E300)=0,"-",AVERAGE(E12:OFFSET(E12,$A$1-1,0)))</f>
        <v>7456.6266522337874</v>
      </c>
      <c r="G1" s="112">
        <f ca="1">IF(COUNT(G12:G300)=0,"-",AVERAGE(G12:OFFSET(G12,$A$1-1,0)))</f>
        <v>1459.8130469970774</v>
      </c>
      <c r="I1" s="112">
        <f ca="1">IF(COUNT(I12:I300)=0,"-",AVERAGE(I12:OFFSET(I12,$A$1-1,0)))</f>
        <v>311.96266875628248</v>
      </c>
      <c r="K1" s="112">
        <f ca="1">IF(COUNT(K12:K300)=0,"-",AVERAGE(K12:OFFSET(K12,$A$1-1,0)))</f>
        <v>848.64264322222721</v>
      </c>
      <c r="M1" s="112" t="str">
        <f ca="1">IF(COUNT(M12:M300)=0,"-",AVERAGE(M12:OFFSET(M12,$A$1-1,0)))</f>
        <v>-</v>
      </c>
      <c r="O1" s="112">
        <f ca="1">IF(COUNT(O12:O300)=0,"-",AVERAGE(O12:OFFSET(O12,$A$1-1,0)))</f>
        <v>258.87748651320464</v>
      </c>
      <c r="Q1" s="112">
        <f ca="1">IF(COUNT(Q12:Q300)=0,"-",AVERAGE(Q12:OFFSET(Q12,$A$1-1,0)))</f>
        <v>1337.7271074151327</v>
      </c>
      <c r="S1" s="112">
        <f ca="1">IF(COUNT(S12:S300)=0,"-",AVERAGE(S12:OFFSET(S12,$A$1-1,0)))</f>
        <v>318.36838080100358</v>
      </c>
      <c r="U1" s="112">
        <f ca="1">IF(COUNT(U12:U300)=0,"-",AVERAGE(U12:OFFSET(U12,$A$1-1,0)))</f>
        <v>124.46628454655279</v>
      </c>
      <c r="W1" s="112">
        <f ca="1">IF(COUNT(W12:W300)=0,"-",AVERAGE(W12:OFFSET(W12,$A$1-1,0)))</f>
        <v>1600.245722809849</v>
      </c>
      <c r="Y1" s="112">
        <f ca="1">IF(COUNT(Y12:Y300)=0,"-",AVERAGE(Y12:OFFSET(Y12,$A$1-1,0)))</f>
        <v>1121.6116384036818</v>
      </c>
      <c r="AA1" s="112">
        <f ca="1">IF(COUNT(AA12:AA300)=0,"-",AVERAGE(AA12:OFFSET(AA12,$A$1-1,0)))</f>
        <v>253.50154642242862</v>
      </c>
      <c r="AC1" s="112">
        <f ca="1">IF(COUNT(AC12:AC300)=0,"-",AVERAGE(AC12:OFFSET(AC12,$A$1-1,0)))</f>
        <v>1284.6650827602271</v>
      </c>
      <c r="AE1" s="112">
        <f ca="1">IF(COUNT(AE12:AE300)=0,"-",AVERAGE(AE12:OFFSET(AE12,$A$1-1,0)))</f>
        <v>97.257424485850805</v>
      </c>
      <c r="AG1" s="112">
        <f ca="1">IF(COUNT(AG12:AG300)=0,"-",AVERAGE(AG12:OFFSET(AG12,$A$1-1,0)))</f>
        <v>6883.385353511615</v>
      </c>
      <c r="AI1" s="112" t="str">
        <f ca="1">IF(COUNT(AI12:AI300)=0,"-",AVERAGE(AI12:OFFSET(AI12,$A$1-1,0)))</f>
        <v>-</v>
      </c>
      <c r="AK1" s="112">
        <f ca="1">IF(COUNT(AK12:AK300)=0,"-",AVERAGE(AK12:OFFSET(AK12,$A$1-1,0)))</f>
        <v>839.00641699714095</v>
      </c>
      <c r="AM1" s="112" t="str">
        <f ca="1">IF(COUNT(AM12:AM300)=0,"-",AVERAGE(AM12:OFFSET(AM12,$A$1-1,0)))</f>
        <v>-</v>
      </c>
      <c r="AO1" s="112">
        <f ca="1">IF(COUNT(AO12:AO300)=0,"-",AVERAGE(AO12:OFFSET(AO12,$A$1-1,0)))</f>
        <v>971.31386697280755</v>
      </c>
      <c r="AQ1" s="112">
        <f ca="1">IF(COUNT(AQ12:AQ300)=0,"-",AVERAGE(AQ12:OFFSET(AQ12,$A$1-1,0)))</f>
        <v>5304.9911976143021</v>
      </c>
    </row>
    <row r="2" spans="1:44" x14ac:dyDescent="0.25">
      <c r="C2" s="125" t="s">
        <v>371</v>
      </c>
      <c r="E2" s="112">
        <f ca="1">IF(COUNT(E12:E300)=0,"-",E1-(2*_xlfn.STDEV.P(E12:OFFSET(E12,$A$1-1,0))))</f>
        <v>-4629.3748941761323</v>
      </c>
      <c r="G2" s="112">
        <f ca="1">IF(COUNT(G12:G300)=0,"-",G1-(2*_xlfn.STDEV.P(G12:OFFSET(G12,$A$1-1,0))))</f>
        <v>-2458.7549903655977</v>
      </c>
      <c r="I2" s="112">
        <f ca="1">IF(COUNT(I12:I300)=0,"-",I1-(2*_xlfn.STDEV.P(I12:OFFSET(I12,$A$1-1,0))))</f>
        <v>-303.9966570727986</v>
      </c>
      <c r="K2" s="112">
        <f ca="1">IF(COUNT(K12:K300)=0,"-",K1-(2*_xlfn.STDEV.P(K12:OFFSET(K12,$A$1-1,0))))</f>
        <v>-2110.9069158376915</v>
      </c>
      <c r="M2" s="112" t="str">
        <f ca="1">IF(COUNT(M12:M300)=0,"-",M1-(2*_xlfn.STDEV.P(M12:OFFSET(M12,$A$1-1,0))))</f>
        <v>-</v>
      </c>
      <c r="O2" s="112">
        <f ca="1">IF(COUNT(O12:O300)=0,"-",O1-(2*_xlfn.STDEV.P(O12:OFFSET(O12,$A$1-1,0))))</f>
        <v>-209.96641795423523</v>
      </c>
      <c r="Q2" s="112">
        <f ca="1">IF(COUNT(Q12:Q300)=0,"-",Q1-(2*_xlfn.STDEV.P(Q12:OFFSET(Q12,$A$1-1,0))))</f>
        <v>-1628.0760622183916</v>
      </c>
      <c r="S2" s="112">
        <f ca="1">IF(COUNT(S12:S300)=0,"-",S1-(2*_xlfn.STDEV.P(S12:OFFSET(S12,$A$1-1,0))))</f>
        <v>-1869.8604625532494</v>
      </c>
      <c r="U2" s="112">
        <f ca="1">IF(COUNT(U12:U300)=0,"-",U1-(2*_xlfn.STDEV.P(U12:OFFSET(U12,$A$1-1,0))))</f>
        <v>-211.64036470196925</v>
      </c>
      <c r="W2" s="112">
        <f ca="1">IF(COUNT(W12:W300)=0,"-",W1-(2*_xlfn.STDEV.P(W12:OFFSET(W12,$A$1-1,0))))</f>
        <v>-2027.3967921548658</v>
      </c>
      <c r="Y2" s="112">
        <f ca="1">IF(COUNT(Y12:Y300)=0,"-",Y1-(2*_xlfn.STDEV.P(Y12:OFFSET(Y12,$A$1-1,0))))</f>
        <v>-2061.2465181236653</v>
      </c>
      <c r="AA2" s="112">
        <f ca="1">IF(COUNT(AA12:AA300)=0,"-",AA1-(2*_xlfn.STDEV.P(AA12:OFFSET(AA12,$A$1-1,0))))</f>
        <v>-789.4508128959701</v>
      </c>
      <c r="AC2" s="112">
        <f ca="1">IF(COUNT(AC12:AC300)=0,"-",AC1-(2*_xlfn.STDEV.P(AC12:OFFSET(AC12,$A$1-1,0))))</f>
        <v>-1661.3894185933541</v>
      </c>
      <c r="AE2" s="112">
        <f ca="1">IF(COUNT(AE12:AE300)=0,"-",AE1-(2*_xlfn.STDEV.P(AE12:OFFSET(AE12,$A$1-1,0))))</f>
        <v>-3.231708383742216</v>
      </c>
      <c r="AG2" s="112">
        <f ca="1">IF(COUNT(AG12:AG300)=0,"-",AG1-(2*_xlfn.STDEV.P(AG12:OFFSET(AG12,$A$1-1,0))))</f>
        <v>-17689.050645708256</v>
      </c>
      <c r="AI2" s="112" t="str">
        <f ca="1">IF(COUNT(AI12:AI300)=0,"-",AI1-(2*_xlfn.STDEV.P(AI12:OFFSET(AI12,$A$1-1,0))))</f>
        <v>-</v>
      </c>
      <c r="AK2" s="112">
        <f ca="1">IF(COUNT(AK12:AK300)=0,"-",AK1-(2*_xlfn.STDEV.P(AK12:OFFSET(AK12,$A$1-1,0))))</f>
        <v>-1964.8972464101425</v>
      </c>
      <c r="AM2" s="112" t="str">
        <f ca="1">IF(COUNT(AM12:AM300)=0,"-",AM1-(2*_xlfn.STDEV.P(AM12:OFFSET(AM12,$A$1-1,0))))</f>
        <v>-</v>
      </c>
      <c r="AO2" s="112">
        <f ca="1">IF(COUNT(AO12:AO300)=0,"-",AO1-(2*_xlfn.STDEV.P(AO12:OFFSET(AO12,$A$1-1,0))))</f>
        <v>-1434.5940801254194</v>
      </c>
      <c r="AQ2" s="112">
        <f ca="1">IF(COUNT(AQ12:AQ300)=0,"-",AQ1-(2*_xlfn.STDEV.P(AQ12:OFFSET(AQ12,$A$1-1,0))))</f>
        <v>-8688.7197679947822</v>
      </c>
    </row>
    <row r="3" spans="1:44" x14ac:dyDescent="0.25">
      <c r="A3" s="523" t="s">
        <v>370</v>
      </c>
      <c r="C3" s="125" t="s">
        <v>369</v>
      </c>
      <c r="E3" s="112">
        <f ca="1">IF(COUNT(E12:E300)=0,"-",E1+(2*_xlfn.STDEV.P(E12:OFFSET(E12,$A$1-1,0))))</f>
        <v>19542.628198643706</v>
      </c>
      <c r="G3" s="112">
        <f ca="1">IF(COUNT(G12:G300)=0,"-",G1+(2*_xlfn.STDEV.P(G12:OFFSET(G12,$A$1-1,0))))</f>
        <v>5378.381084359753</v>
      </c>
      <c r="I3" s="112">
        <f ca="1">IF(COUNT(I12:I300)=0,"-",I1+(2*_xlfn.STDEV.P(I12:OFFSET(I12,$A$1-1,0))))</f>
        <v>927.92199458536356</v>
      </c>
      <c r="K3" s="112">
        <f ca="1">IF(COUNT(K12:K300)=0,"-",K1+(2*_xlfn.STDEV.P(K12:OFFSET(K12,$A$1-1,0))))</f>
        <v>3808.1922022821464</v>
      </c>
      <c r="M3" s="112" t="str">
        <f ca="1">IF(COUNT(M12:M300)=0,"-",M1+(2*_xlfn.STDEV.P(M12:OFFSET(M12,$A$1-1,0))))</f>
        <v>-</v>
      </c>
      <c r="O3" s="112">
        <f ca="1">IF(COUNT(O12:O300)=0,"-",O1+(2*_xlfn.STDEV.P(O12:OFFSET(O12,$A$1-1,0))))</f>
        <v>727.72139098064451</v>
      </c>
      <c r="Q3" s="112">
        <f ca="1">IF(COUNT(Q12:Q300)=0,"-",Q1+(2*_xlfn.STDEV.P(Q12:OFFSET(Q12,$A$1-1,0))))</f>
        <v>4303.5302770486569</v>
      </c>
      <c r="S3" s="112">
        <f ca="1">IF(COUNT(S12:S300)=0,"-",S1+(2*_xlfn.STDEV.P(S12:OFFSET(S12,$A$1-1,0))))</f>
        <v>2506.5972241552568</v>
      </c>
      <c r="U3" s="112">
        <f ca="1">IF(COUNT(U12:U300)=0,"-",U1+(2*_xlfn.STDEV.P(U12:OFFSET(U12,$A$1-1,0))))</f>
        <v>460.57293379507485</v>
      </c>
      <c r="W3" s="112">
        <f ca="1">IF(COUNT(W12:W300)=0,"-",W1+(2*_xlfn.STDEV.P(W12:OFFSET(W12,$A$1-1,0))))</f>
        <v>5227.888237774564</v>
      </c>
      <c r="Y3" s="112">
        <f ca="1">IF(COUNT(Y12:Y300)=0,"-",Y1+(2*_xlfn.STDEV.P(Y12:OFFSET(Y12,$A$1-1,0))))</f>
        <v>4304.4697949310284</v>
      </c>
      <c r="AA3" s="112">
        <f ca="1">IF(COUNT(AA12:AA300)=0,"-",AA1+(2*_xlfn.STDEV.P(AA12:OFFSET(AA12,$A$1-1,0))))</f>
        <v>1296.4539057408274</v>
      </c>
      <c r="AC3" s="112">
        <f ca="1">IF(COUNT(AC12:AC300)=0,"-",AC1+(2*_xlfn.STDEV.P(AC12:OFFSET(AC12,$A$1-1,0))))</f>
        <v>4230.7195841138082</v>
      </c>
      <c r="AE3" s="112">
        <f ca="1">IF(COUNT(AE12:AE300)=0,"-",AE1+(2*_xlfn.STDEV.P(AE12:OFFSET(AE12,$A$1-1,0))))</f>
        <v>197.74655735544383</v>
      </c>
      <c r="AG3" s="112">
        <f ca="1">IF(COUNT(AG12:AG300)=0,"-",AG1+(2*_xlfn.STDEV.P(AG12:OFFSET(AG12,$A$1-1,0))))</f>
        <v>31455.821352731484</v>
      </c>
      <c r="AI3" s="112" t="str">
        <f ca="1">IF(COUNT(AI12:AI300)=0,"-",AI1+(2*_xlfn.STDEV.P(AI12:OFFSET(AI12,$A$1-1,0))))</f>
        <v>-</v>
      </c>
      <c r="AK3" s="112">
        <f ca="1">IF(COUNT(AK12:AK300)=0,"-",AK1+(2*_xlfn.STDEV.P(AK12:OFFSET(AK12,$A$1-1,0))))</f>
        <v>3642.9100804044247</v>
      </c>
      <c r="AM3" s="112" t="str">
        <f ca="1">IF(COUNT(AM12:AM300)=0,"-",AM1+(2*_xlfn.STDEV.P(AM12:OFFSET(AM12,$A$1-1,0))))</f>
        <v>-</v>
      </c>
      <c r="AO3" s="112">
        <f ca="1">IF(COUNT(AO12:AO300)=0,"-",AO1+(2*_xlfn.STDEV.P(AO12:OFFSET(AO12,$A$1-1,0))))</f>
        <v>3377.2218140710347</v>
      </c>
      <c r="AQ3" s="112">
        <f ca="1">IF(COUNT(AQ12:AQ300)=0,"-",AQ1+(2*_xlfn.STDEV.P(AQ12:OFFSET(AQ12,$A$1-1,0))))</f>
        <v>19298.702163223385</v>
      </c>
    </row>
    <row r="4" spans="1:44" x14ac:dyDescent="0.25">
      <c r="A4" s="523"/>
      <c r="C4" s="125" t="s">
        <v>368</v>
      </c>
      <c r="E4" s="127">
        <f ca="1">IF(COUNT(E12:E300)=0,"-",AVERAGEIFS(E12:E300, E12:E300, "&gt;="&amp;E2,E12:E300,"&lt;="&amp;E3))</f>
        <v>6806.8943050116814</v>
      </c>
      <c r="G4" s="127">
        <f ca="1">IF(COUNT(G12:G300)=0,"-",AVERAGEIFS(G12:G300, G12:G300, "&gt;="&amp;G2,G12:G300,"&lt;="&amp;G3))</f>
        <v>1459.8130469970774</v>
      </c>
      <c r="I4" s="127">
        <f ca="1">IF(COUNT(I12:I300)=0,"-",AVERAGEIFS(I12:I300, I12:I300, "&gt;="&amp;I2,I12:I300,"&lt;="&amp;I3))</f>
        <v>311.96266875628248</v>
      </c>
      <c r="K4" s="127">
        <f ca="1">IF(COUNT(K12:K300)=0,"-",AVERAGEIFS(K12:K300, K12:K300, "&gt;="&amp;K2,K12:K300,"&lt;="&amp;K3))</f>
        <v>298.50662609793528</v>
      </c>
      <c r="M4" s="127" t="str">
        <f>IF(COUNT(M12:M300)=0,"-",AVERAGEIFS(M12:M300, M12:M300, "&gt;="&amp;M2,M12:M300,"&lt;="&amp;M3))</f>
        <v>-</v>
      </c>
      <c r="O4" s="127">
        <f ca="1">IF(COUNT(O12:O300)=0,"-",AVERAGEIFS(O12:O300, O12:O300, "&gt;="&amp;O2,O12:O300,"&lt;="&amp;O3))</f>
        <v>214.20938044276161</v>
      </c>
      <c r="Q4" s="127">
        <f ca="1">IF(COUNT(Q12:Q300)=0,"-",AVERAGEIFS(Q12:Q300, Q12:Q300, "&gt;="&amp;Q2,Q12:Q300,"&lt;="&amp;Q3))</f>
        <v>1206.3753474010321</v>
      </c>
      <c r="S4" s="127">
        <f ca="1">IF(COUNT(S12:S300)=0,"-",AVERAGEIFS(S12:S300, S12:S300, "&gt;="&amp;S2,S12:S300,"&lt;="&amp;S3))</f>
        <v>155.39787008313363</v>
      </c>
      <c r="U4" s="127">
        <f ca="1">IF(COUNT(U12:U300)=0,"-",AVERAGEIFS(U12:U300, U12:U300, "&gt;="&amp;U2,U12:U300,"&lt;="&amp;U3))</f>
        <v>124.46628454655279</v>
      </c>
      <c r="W4" s="127">
        <f ca="1">IF(COUNT(W12:W300)=0,"-",AVERAGEIFS(W12:W300, W12:W300, "&gt;="&amp;W2,W12:W300,"&lt;="&amp;W3))</f>
        <v>1366.2246763939704</v>
      </c>
      <c r="Y4" s="127">
        <f ca="1">IF(COUNT(Y12:Y300)=0,"-",AVERAGEIFS(Y12:Y300, Y12:Y300, "&gt;="&amp;Y2,Y12:Y300,"&lt;="&amp;Y3))</f>
        <v>719.48896834193806</v>
      </c>
      <c r="AA4" s="127">
        <f ca="1">IF(COUNT(AA12:AA300)=0,"-",AVERAGEIFS(AA12:AA300, AA12:AA300, "&gt;="&amp;AA2,AA12:AA300,"&lt;="&amp;AA3))</f>
        <v>117.44213307164968</v>
      </c>
      <c r="AC4" s="127">
        <f ca="1">IF(COUNT(AC12:AC300)=0,"-",AVERAGEIFS(AC12:AC300, AC12:AC300, "&gt;="&amp;AC2,AC12:AC300,"&lt;="&amp;AC3))</f>
        <v>1284.6650827602271</v>
      </c>
      <c r="AE4" s="127">
        <f ca="1">IF(COUNT(AE12:AE300)=0,"-",AVERAGEIFS(AE12:AE300, AE12:AE300, "&gt;="&amp;AE2,AE12:AE300,"&lt;="&amp;AE3))</f>
        <v>97.257424485850805</v>
      </c>
      <c r="AG4" s="127">
        <f ca="1">IF(COUNT(AG12:AG300)=0,"-",AVERAGEIFS(AG12:AG300, AG12:AG300, "&gt;="&amp;AG2,AG12:AG300,"&lt;="&amp;AG3))</f>
        <v>1759.5334614596918</v>
      </c>
      <c r="AI4" s="127" t="str">
        <f>IF(COUNT(AI12:AI300)=0,"-",AVERAGEIFS(AI12:AI300, AI12:AI300, "&gt;="&amp;AI2,AI12:AI300,"&lt;="&amp;AI3))</f>
        <v>-</v>
      </c>
      <c r="AK4" s="127">
        <f ca="1">IF(COUNT(AK12:AK300)=0,"-",AVERAGEIFS(AK12:AK300, AK12:AK300, "&gt;="&amp;AK2,AK12:AK300,"&lt;="&amp;AK3))</f>
        <v>576.82483940892917</v>
      </c>
      <c r="AM4" s="127" t="str">
        <f>IF(COUNT(AM12:AM300)=0,"-",AVERAGEIFS(AM12:AM300, AM12:AM300, "&gt;="&amp;AM2,AM12:AM300,"&lt;="&amp;AM3))</f>
        <v>-</v>
      </c>
      <c r="AO4" s="127">
        <f ca="1">IF(COUNT(AO12:AO300)=0,"-",AVERAGEIFS(AO12:AO300, AO12:AO300, "&gt;="&amp;AO2,AO12:AO300,"&lt;="&amp;AO3))</f>
        <v>759.69145038176896</v>
      </c>
      <c r="AQ4" s="127">
        <f ca="1">IF(COUNT(AQ12:AQ300)=0,"-",AVERAGEIFS(AQ12:AQ300, AQ12:AQ300, "&gt;="&amp;AQ2,AQ12:AQ300,"&lt;="&amp;AQ3))</f>
        <v>4404.7147900280088</v>
      </c>
    </row>
    <row r="5" spans="1:44" x14ac:dyDescent="0.25">
      <c r="A5" s="523"/>
      <c r="C5" s="125" t="s">
        <v>367</v>
      </c>
      <c r="E5" s="126">
        <f ca="1">IF(COUNT(E12:E300)=0,"-",SUMIFS(D12:D300,E12:E300,"&gt;="&amp;E2,E12:E300,"&lt;="&amp;E3)/SUMIFS($B12:$B300,E12:E300,"&gt;="&amp;E2,E12:E300,"&lt;="&amp;E3))</f>
        <v>12973.887168271694</v>
      </c>
      <c r="G5" s="126">
        <f ca="1">IF(COUNT(G12:G300)=0,"-",SUMIFS(F12:F300,G12:G300,"&gt;="&amp;G2,G12:G300,"&lt;="&amp;G3)/SUMIFS($B12:$B300,G12:G300,"&gt;="&amp;G2,G12:G300,"&lt;="&amp;G3))</f>
        <v>1398.6645610901305</v>
      </c>
      <c r="I5" s="126">
        <f ca="1">IF(COUNT(I12:I300)=0,"-",SUMIFS(H12:H300,I12:I300,"&gt;="&amp;I2,I12:I300,"&lt;="&amp;I3)/SUMIFS($B12:$B300,I12:I300,"&gt;="&amp;I2,I12:I300,"&lt;="&amp;I3))</f>
        <v>602.38026740154146</v>
      </c>
      <c r="K5" s="126">
        <f ca="1">IF(COUNT(K12:K300)=0,"-",SUMIFS(J12:J300,K12:K300,"&gt;="&amp;K2,K12:K300,"&lt;="&amp;K3)/SUMIFS($B12:$B300,K12:K300,"&gt;="&amp;K2,K12:K300,"&lt;="&amp;K3))</f>
        <v>476.94794697704492</v>
      </c>
      <c r="M5" s="126" t="str">
        <f>IF(COUNT(M12:M300)=0,"-",SUMIFS(L12:L300,M12:M300,"&gt;="&amp;M2,M12:M300,"&lt;="&amp;M3)/SUMIFS($B12:$B300,M12:M300,"&gt;="&amp;M2,M12:M300,"&lt;="&amp;M3))</f>
        <v>-</v>
      </c>
      <c r="O5" s="126">
        <f ca="1">IF(COUNT(O12:O300)=0,"-",SUMIFS(N12:N300,O12:O300,"&gt;="&amp;O2,O12:O300,"&lt;="&amp;O3)/SUMIFS($B12:$B300,O12:O300,"&gt;="&amp;O2,O12:O300,"&lt;="&amp;O3))</f>
        <v>62.933482133935847</v>
      </c>
      <c r="Q5" s="126">
        <f ca="1">IF(COUNT(Q12:Q300)=0,"-",SUMIFS(P12:P300,Q12:Q300,"&gt;="&amp;Q2,Q12:Q300,"&lt;="&amp;Q3)/SUMIFS($B12:$B300,Q12:Q300,"&gt;="&amp;Q2,Q12:Q300,"&lt;="&amp;Q3))</f>
        <v>348.77195585715225</v>
      </c>
      <c r="S5" s="126">
        <f ca="1">IF(COUNT(S12:S300)=0,"-",SUMIFS(R12:R300,S12:S300,"&gt;="&amp;S2,S12:S300,"&lt;="&amp;S3)/SUMIFS($B12:$B300,S12:S300,"&gt;="&amp;S2,S12:S300,"&lt;="&amp;S3))</f>
        <v>370.05260398881614</v>
      </c>
      <c r="U5" s="126">
        <f ca="1">IF(COUNT(U12:U300)=0,"-",SUMIFS(T12:T300,U12:U300,"&gt;="&amp;U2,U12:U300,"&lt;="&amp;U3)/SUMIFS($B12:$B300,U12:U300,"&gt;="&amp;U2,U12:U300,"&lt;="&amp;U3))</f>
        <v>79.268182366421428</v>
      </c>
      <c r="W5" s="126">
        <f ca="1">IF(COUNT(W12:W300)=0,"-",SUMIFS(V12:V300,W12:W300,"&gt;="&amp;W2,W12:W300,"&lt;="&amp;W3)/SUMIFS($B12:$B300,W12:W300,"&gt;="&amp;W2,W12:W300,"&lt;="&amp;W3))</f>
        <v>924.71001735982429</v>
      </c>
      <c r="Y5" s="126">
        <f ca="1">IF(COUNT(Y12:Y300)=0,"-",SUMIFS(X12:X300,Y12:Y300,"&gt;="&amp;Y2,Y12:Y300,"&lt;="&amp;Y3)/SUMIFS($B12:$B300,Y12:Y300,"&gt;="&amp;Y2,Y12:Y300,"&lt;="&amp;Y3))</f>
        <v>774.15821339429988</v>
      </c>
      <c r="AA5" s="126">
        <f ca="1">IF(COUNT(AA12:AA300)=0,"-",SUMIFS(Z12:Z300,AA12:AA300,"&gt;="&amp;AA2,AA12:AA300,"&lt;="&amp;AA3)/SUMIFS($B12:$B300,AA12:AA300,"&gt;="&amp;AA2,AA12:AA300,"&lt;="&amp;AA3))</f>
        <v>72.555840437464795</v>
      </c>
      <c r="AC5" s="126">
        <f ca="1">IF(COUNT(AC12:AC300)=0,"-",SUMIFS(AB12:AB300,AC12:AC300,"&gt;="&amp;AC2,AC12:AC300,"&lt;="&amp;AC3)/SUMIFS($B12:$B300,AC12:AC300,"&gt;="&amp;AC2,AC12:AC300,"&lt;="&amp;AC3))</f>
        <v>393.27452465607359</v>
      </c>
      <c r="AE5" s="126">
        <f ca="1">IF(COUNT(AE12:AE300)=0,"-",SUMIFS(AD12:AD300,AE12:AE300,"&gt;="&amp;AE2,AE12:AE300,"&lt;="&amp;AE3)/SUMIFS($B12:$B300,AE12:AE300,"&gt;="&amp;AE2,AE12:AE300,"&lt;="&amp;AE3))</f>
        <v>72.262916034238543</v>
      </c>
      <c r="AG5" s="126">
        <f ca="1">IF(COUNT(AG12:AG300)=0,"-",SUMIFS(AF12:AF300,AG12:AG300,"&gt;="&amp;AG2,AG12:AG300,"&lt;="&amp;AG3)/SUMIFS($B12:$B300,AG12:AG300,"&gt;="&amp;AG2,AG12:AG300,"&lt;="&amp;AG3))</f>
        <v>471.74300358068058</v>
      </c>
      <c r="AI5" s="126" t="str">
        <f>IF(COUNT(AI12:AI300)=0,"-",SUMIFS(AH12:AH300,AI12:AI300,"&gt;="&amp;AI2,AI12:AI300,"&lt;="&amp;AI3)/SUMIFS($B12:$B300,AI12:AI300,"&gt;="&amp;AI2,AI12:AI300,"&lt;="&amp;AI3))</f>
        <v>-</v>
      </c>
      <c r="AK5" s="126">
        <f ca="1">IF(COUNT(AK12:AK300)=0,"-",SUMIFS(AJ12:AJ300,AK12:AK300,"&gt;="&amp;AK2,AK12:AK300,"&lt;="&amp;AK3)/SUMIFS($B12:$B300,AK12:AK300,"&gt;="&amp;AK2,AK12:AK300,"&lt;="&amp;AK3))</f>
        <v>922.06515876293065</v>
      </c>
      <c r="AM5" s="126" t="str">
        <f>IF(COUNT(AM12:AM300)=0,"-",SUMIFS(AL12:AL300,AM12:AM300,"&gt;="&amp;AM2,AM12:AM300,"&lt;="&amp;AM3)/SUMIFS($B12:$B300,AM12:AM300,"&gt;="&amp;AM2,AM12:AM300,"&lt;="&amp;AM3))</f>
        <v>-</v>
      </c>
      <c r="AO5" s="126">
        <f ca="1">IF(COUNT(AO12:AO300)=0,"-",SUMIFS(AN12:AN300,AO12:AO300,"&gt;="&amp;AO2,AO12:AO300,"&lt;="&amp;AO3)/SUMIFS($B12:$B300,AO12:AO300,"&gt;="&amp;AO2,AO12:AO300,"&lt;="&amp;AO3))</f>
        <v>997.93141423689553</v>
      </c>
      <c r="AQ5" s="126">
        <f ca="1">IF(COUNT(AQ12:AQ300)=0,"-",SUMIFS(AP12:AP300,AQ12:AQ300,"&gt;="&amp;AQ2,AQ12:AQ300,"&lt;="&amp;AQ3)/SUMIFS($B12:$B300,AQ12:AQ300,"&gt;="&amp;AQ2,AQ12:AQ300,"&lt;="&amp;AQ3))</f>
        <v>7102.4275965397082</v>
      </c>
    </row>
    <row r="6" spans="1:44" x14ac:dyDescent="0.25">
      <c r="A6" s="523"/>
      <c r="C6" s="125" t="s">
        <v>366</v>
      </c>
      <c r="E6" s="124">
        <f ca="1">IF(COUNT(E12:E300)=0,"-",SUMIFS(E12:E300, E12:E300, "&gt;="&amp;E2,E12:E300,"&lt;="&amp;E3)/($A$1-COUNTIF(E12:E300,"&lt;"&amp;E$2)-COUNTIF(E12:E300,"&gt;"&amp;E$3)))</f>
        <v>5333.2367750606982</v>
      </c>
      <c r="G6" s="124">
        <f ca="1">IF(COUNT(G12:G300)=0,"-",SUMIFS(G12:G300, G12:G300, "&gt;="&amp;G2,G12:G300,"&lt;="&amp;G3)/($A$1-COUNTIF(G12:G300,"&lt;"&amp;G$2)-COUNTIF(G12:G300,"&gt;"&amp;G$3)))</f>
        <v>671.51400161865558</v>
      </c>
      <c r="I6" s="124">
        <f ca="1">IF(COUNT(I12:I300)=0,"-",SUMIFS(I12:I300, I12:I300, "&gt;="&amp;I2,I12:I300,"&lt;="&amp;I3)/($A$1-COUNTIF(I12:I300,"&lt;"&amp;I$2)-COUNTIF(I12:I300,"&gt;"&amp;I$3)))</f>
        <v>6.2392533751256494</v>
      </c>
      <c r="K6" s="124">
        <f ca="1">IF(COUNT(K12:K300)=0,"-",SUMIFS(K12:K300, K12:K300, "&gt;="&amp;K2,K12:K300,"&lt;="&amp;K3)/($A$1-COUNTIF(K12:K300,"&lt;"&amp;K$2)-COUNTIF(K12:K300,"&gt;"&amp;K$3)))</f>
        <v>21.10652911803583</v>
      </c>
      <c r="M6" s="124" t="str">
        <f>IF(COUNT(M12:M300)=0,"-",SUMIFS(M12:M300, M12:M300, "&gt;="&amp;M2,M12:M300,"&lt;="&amp;M3)/($A$1-COUNTIF(M12:M300,"&lt;"&amp;M$2)-COUNTIF(M12:M300,"&gt;"&amp;M$3)))</f>
        <v>-</v>
      </c>
      <c r="O6" s="124">
        <f ca="1">IF(COUNT(O12:O300)=0,"-",SUMIFS(O12:O300, O12:O300, "&gt;="&amp;O2,O12:O300,"&lt;="&amp;O3)/($A$1-COUNTIF(O12:O300,"&lt;"&amp;O$2)-COUNTIF(O12:O300,"&gt;"&amp;O$3)))</f>
        <v>133.88086277672599</v>
      </c>
      <c r="Q6" s="124">
        <f ca="1">IF(COUNT(Q12:Q300)=0,"-",SUMIFS(Q12:Q300, Q12:Q300, "&gt;="&amp;Q2,Q12:Q300,"&lt;="&amp;Q3)/($A$1-COUNTIF(Q12:Q300,"&lt;"&amp;Q$2)-COUNTIF(Q12:Q300,"&gt;"&amp;Q$3)))</f>
        <v>999.21998471600637</v>
      </c>
      <c r="S6" s="124">
        <f ca="1">IF(COUNT(S12:S300)=0,"-",SUMIFS(S12:S300, S12:S300, "&gt;="&amp;S2,S12:S300,"&lt;="&amp;S3)/($A$1-COUNTIF(S12:S300,"&lt;"&amp;S$2)-COUNTIF(S12:S300,"&gt;"&amp;S$3)))</f>
        <v>64.356693670792723</v>
      </c>
      <c r="U6" s="124">
        <f ca="1">IF(COUNT(U12:U300)=0,"-",SUMIFS(U12:U300, U12:U300, "&gt;="&amp;U2,U12:U300,"&lt;="&amp;U3)/($A$1-COUNTIF(U12:U300,"&lt;"&amp;U$2)-COUNTIF(U12:U300,"&gt;"&amp;U$3)))</f>
        <v>4.978651381862111</v>
      </c>
      <c r="W6" s="124">
        <f ca="1">IF(COUNT(W12:W300)=0,"-",SUMIFS(W12:W300, W12:W300, "&gt;="&amp;W2,W12:W300,"&lt;="&amp;W3)/($A$1-COUNTIF(W12:W300,"&lt;"&amp;W$2)-COUNTIF(W12:W300,"&gt;"&amp;W$3)))</f>
        <v>487.93738442641802</v>
      </c>
      <c r="Y6" s="124">
        <f ca="1">IF(COUNT(Y12:Y300)=0,"-",SUMIFS(Y12:Y300, Y12:Y300, "&gt;="&amp;Y2,Y12:Y300,"&lt;="&amp;Y3)/($A$1-COUNTIF(Y12:Y300,"&lt;"&amp;Y$2)-COUNTIF(Y12:Y300,"&gt;"&amp;Y$3)))</f>
        <v>94.478349378234284</v>
      </c>
      <c r="AA6" s="124">
        <f ca="1">IF(COUNT(AA12:AA300)=0,"-",SUMIFS(AA12:AA300, AA12:AA300, "&gt;="&amp;AA2,AA12:AA300,"&lt;="&amp;AA3)/($A$1-COUNTIF(AA12:AA300,"&lt;"&amp;AA$2)-COUNTIF(AA12:AA300,"&gt;"&amp;AA$3)))</f>
        <v>16.607978414172681</v>
      </c>
      <c r="AC6" s="124">
        <f ca="1">IF(COUNT(AC12:AC300)=0,"-",SUMIFS(AC12:AC300, AC12:AC300, "&gt;="&amp;AC2,AC12:AC300,"&lt;="&amp;AC3)/($A$1-COUNTIF(AC12:AC300,"&lt;"&amp;AC$2)-COUNTIF(AC12:AC300,"&gt;"&amp;AC$3)))</f>
        <v>231.23971489684084</v>
      </c>
      <c r="AE6" s="124">
        <f ca="1">IF(COUNT(AE12:AE300)=0,"-",SUMIFS(AE12:AE300, AE12:AE300, "&gt;="&amp;AE2,AE12:AE300,"&lt;="&amp;AE3)/($A$1-COUNTIF(AE12:AE300,"&lt;"&amp;AE$2)-COUNTIF(AE12:AE300,"&gt;"&amp;AE$3)))</f>
        <v>8.7531682037265721</v>
      </c>
      <c r="AG6" s="124">
        <f ca="1">IF(COUNT(AG12:AG300)=0,"-",SUMIFS(AG12:AG300, AG12:AG300, "&gt;="&amp;AG2,AG12:AG300,"&lt;="&amp;AG3)/($A$1-COUNTIF(AG12:AG300,"&lt;"&amp;AG$2)-COUNTIF(AG12:AG300,"&gt;"&amp;AG$3)))</f>
        <v>197.49865383731233</v>
      </c>
      <c r="AI6" s="124" t="str">
        <f>IF(COUNT(AI12:AI300)=0,"-",SUMIFS(AI12:AI300, AI12:AI300, "&gt;="&amp;AI2,AI12:AI300,"&lt;="&amp;AI3)/($A$1-COUNTIF(AI12:AI300,"&lt;"&amp;AI$2)-COUNTIF(AI12:AI300,"&gt;"&amp;AI$3)))</f>
        <v>-</v>
      </c>
      <c r="AK6" s="124">
        <f ca="1">IF(COUNT(AK12:AK300)=0,"-",SUMIFS(AK12:AK300, AK12:AK300, "&gt;="&amp;AK2,AK12:AK300,"&lt;="&amp;AK3)/($A$1-COUNTIF(AK12:AK300,"&lt;"&amp;AK$2)-COUNTIF(AK12:AK300,"&gt;"&amp;AK$3)))</f>
        <v>432.61862955669682</v>
      </c>
      <c r="AM6" s="124" t="str">
        <f>IF(COUNT(AM12:AM300)=0,"-",SUMIFS(AM12:AM300, AM12:AM300, "&gt;="&amp;AM2,AM12:AM300,"&lt;="&amp;AM3)/($A$1-COUNTIF(AM12:AM300,"&lt;"&amp;AM$2)-COUNTIF(AM12:AM300,"&gt;"&amp;AM$3)))</f>
        <v>-</v>
      </c>
      <c r="AO6" s="124">
        <f ca="1">IF(COUNT(AO12:AO300)=0,"-",SUMIFS(AO12:AO300, AO12:AO300, "&gt;="&amp;AO2,AO12:AO300,"&lt;="&amp;AO3)/($A$1-COUNTIF(AO12:AO300,"&lt;"&amp;AO$2)-COUNTIF(AO12:AO300,"&gt;"&amp;AO$3)))</f>
        <v>161.14667129310251</v>
      </c>
      <c r="AQ6" s="124">
        <f ca="1">IF(COUNT(AQ12:AQ300)=0,"-",SUMIFS(AQ12:AQ300, AQ12:AQ300, "&gt;="&amp;AQ2,AQ12:AQ300,"&lt;="&amp;AQ3)/($A$1-COUNTIF(AQ12:AQ300,"&lt;"&amp;AQ$2)-COUNTIF(AQ12:AQ300,"&gt;"&amp;AQ$3)))</f>
        <v>4090.092305026008</v>
      </c>
    </row>
    <row r="9" spans="1:44" x14ac:dyDescent="0.25">
      <c r="D9" s="117" t="s">
        <v>365</v>
      </c>
      <c r="E9" s="119"/>
      <c r="F9" s="117" t="s">
        <v>364</v>
      </c>
      <c r="G9" s="119"/>
      <c r="H9" s="117" t="s">
        <v>363</v>
      </c>
      <c r="I9" s="119"/>
      <c r="J9" s="117" t="s">
        <v>362</v>
      </c>
      <c r="K9" s="119"/>
      <c r="L9" s="117" t="s">
        <v>361</v>
      </c>
      <c r="M9" s="119"/>
      <c r="N9" s="117" t="s">
        <v>360</v>
      </c>
      <c r="O9" s="119"/>
      <c r="P9" s="117" t="s">
        <v>359</v>
      </c>
      <c r="Q9" s="119"/>
      <c r="R9" s="117" t="s">
        <v>358</v>
      </c>
      <c r="S9" s="119"/>
      <c r="T9" s="117" t="s">
        <v>357</v>
      </c>
      <c r="U9" s="119"/>
      <c r="V9" s="117" t="s">
        <v>356</v>
      </c>
      <c r="W9" s="119"/>
      <c r="X9" s="117" t="s">
        <v>355</v>
      </c>
      <c r="Y9" s="119"/>
      <c r="Z9" s="117" t="s">
        <v>354</v>
      </c>
      <c r="AA9" s="119"/>
      <c r="AB9" s="117" t="s">
        <v>353</v>
      </c>
      <c r="AC9" s="119"/>
      <c r="AD9" s="117" t="s">
        <v>352</v>
      </c>
      <c r="AE9" s="119"/>
      <c r="AF9" s="117" t="s">
        <v>351</v>
      </c>
      <c r="AG9" s="119"/>
      <c r="AH9" s="117" t="s">
        <v>350</v>
      </c>
      <c r="AI9" s="119"/>
      <c r="AJ9" s="117" t="s">
        <v>349</v>
      </c>
      <c r="AK9" s="119"/>
      <c r="AL9" s="117" t="s">
        <v>348</v>
      </c>
      <c r="AM9" s="119"/>
      <c r="AN9" s="117" t="s">
        <v>347</v>
      </c>
      <c r="AO9" s="119"/>
      <c r="AP9" s="117" t="s">
        <v>346</v>
      </c>
      <c r="AQ9" s="119"/>
      <c r="AR9" s="117" t="s">
        <v>345</v>
      </c>
    </row>
    <row r="10" spans="1:44" ht="105" x14ac:dyDescent="0.25">
      <c r="A10" s="123"/>
      <c r="B10" s="122"/>
      <c r="D10" s="120" t="s">
        <v>344</v>
      </c>
      <c r="E10" s="121" t="str">
        <f>D10&amp;"
per FTE"</f>
        <v>Total Occupancy
per FTE</v>
      </c>
      <c r="F10" s="120" t="s">
        <v>343</v>
      </c>
      <c r="G10" s="121" t="str">
        <f>F10&amp;"
per FTE"</f>
        <v>Direct Care Consultant 201
per FTE</v>
      </c>
      <c r="H10" s="120" t="s">
        <v>342</v>
      </c>
      <c r="I10" s="121" t="str">
        <f>H10&amp;"
per FTE"</f>
        <v>Temporary Help 202
per FTE</v>
      </c>
      <c r="J10" s="120" t="s">
        <v>341</v>
      </c>
      <c r="K10" s="121" t="str">
        <f>J10&amp;"
per FTE"</f>
        <v>Clients and Caregivers Reimb./Stipends 203
per FTE</v>
      </c>
      <c r="L10" s="120" t="s">
        <v>340</v>
      </c>
      <c r="M10" s="121" t="str">
        <f>L10&amp;"
per FTE"</f>
        <v>Subcontracted Direct Care 206
per FTE</v>
      </c>
      <c r="N10" s="120" t="s">
        <v>339</v>
      </c>
      <c r="O10" s="121" t="str">
        <f>N10&amp;"
per FTE"</f>
        <v>Staff Training 204
per FTE</v>
      </c>
      <c r="P10" s="120" t="s">
        <v>338</v>
      </c>
      <c r="Q10" s="121" t="str">
        <f>P10&amp;"
per FTE"</f>
        <v>Staff Mileage / Travel 205
per FTE</v>
      </c>
      <c r="R10" s="120" t="s">
        <v>337</v>
      </c>
      <c r="S10" s="121" t="str">
        <f>R10&amp;"
per FTE"</f>
        <v>Meals 207
per FTE</v>
      </c>
      <c r="T10" s="120" t="s">
        <v>336</v>
      </c>
      <c r="U10" s="121" t="str">
        <f>T10&amp;"
per FTE"</f>
        <v>Client Transportation 208
per FTE</v>
      </c>
      <c r="V10" s="120" t="s">
        <v>335</v>
      </c>
      <c r="W10" s="121" t="str">
        <f>V10&amp;"
per FTE"</f>
        <v>Vehicle Expenses 208
per FTE</v>
      </c>
      <c r="X10" s="120" t="s">
        <v>334</v>
      </c>
      <c r="Y10" s="121" t="str">
        <f>X10&amp;"
per FTE"</f>
        <v>Vehicle Depreciation 208
per FTE</v>
      </c>
      <c r="Z10" s="120" t="s">
        <v>333</v>
      </c>
      <c r="AA10" s="121" t="str">
        <f>Z10&amp;"
per FTE"</f>
        <v>Incidental Medical /Medicine/Pharmacy 209
per FTE</v>
      </c>
      <c r="AB10" s="120" t="s">
        <v>332</v>
      </c>
      <c r="AC10" s="121" t="str">
        <f>AB10&amp;"
per FTE"</f>
        <v>Client Personal Allowances 211
per FTE</v>
      </c>
      <c r="AD10" s="120" t="s">
        <v>331</v>
      </c>
      <c r="AE10" s="121" t="str">
        <f>AD10&amp;"
per FTE"</f>
        <v>Provision Material Goods/Svs./Benefits 212
per FTE</v>
      </c>
      <c r="AF10" s="120" t="s">
        <v>330</v>
      </c>
      <c r="AG10" s="121" t="str">
        <f>AF10&amp;"
per FTE"</f>
        <v>Direct Client Wages 214
per FTE</v>
      </c>
      <c r="AH10" s="120" t="s">
        <v>329</v>
      </c>
      <c r="AI10" s="121" t="str">
        <f>AH10&amp;"
per FTE"</f>
        <v>Other Commercial Prod. &amp; Svs. 214
per FTE</v>
      </c>
      <c r="AJ10" s="120" t="s">
        <v>328</v>
      </c>
      <c r="AK10" s="121" t="str">
        <f>AJ10&amp;"
per FTE"</f>
        <v>Program Supplies &amp; Materials 215
per FTE</v>
      </c>
      <c r="AL10" s="120" t="s">
        <v>327</v>
      </c>
      <c r="AM10" s="121" t="str">
        <f>AL10&amp;"
per FTE"</f>
        <v>Non Charitable Expenses
per FTE</v>
      </c>
      <c r="AN10" s="120" t="s">
        <v>326</v>
      </c>
      <c r="AO10" s="121" t="str">
        <f>AN10&amp;"
per FTE"</f>
        <v>Other Expense
per FTE</v>
      </c>
      <c r="AP10" s="120" t="s">
        <v>325</v>
      </c>
      <c r="AQ10" s="121" t="str">
        <f>AP10&amp;"
per FTE"</f>
        <v>Total Other Program Expense
per FTE</v>
      </c>
      <c r="AR10" s="120" t="s">
        <v>324</v>
      </c>
    </row>
    <row r="11" spans="1:44" x14ac:dyDescent="0.25">
      <c r="A11" s="117" t="s">
        <v>323</v>
      </c>
      <c r="B11" s="116" t="s">
        <v>322</v>
      </c>
      <c r="D11" s="117" t="s">
        <v>321</v>
      </c>
      <c r="E11" s="119"/>
      <c r="F11" s="117" t="s">
        <v>321</v>
      </c>
      <c r="G11" s="119"/>
      <c r="H11" s="117" t="s">
        <v>321</v>
      </c>
      <c r="I11" s="119"/>
      <c r="J11" s="117" t="s">
        <v>321</v>
      </c>
      <c r="K11" s="119"/>
      <c r="L11" s="117" t="s">
        <v>321</v>
      </c>
      <c r="M11" s="119"/>
      <c r="N11" s="117" t="s">
        <v>321</v>
      </c>
      <c r="O11" s="119"/>
      <c r="P11" s="117" t="s">
        <v>321</v>
      </c>
      <c r="Q11" s="119"/>
      <c r="R11" s="117" t="s">
        <v>321</v>
      </c>
      <c r="S11" s="119"/>
      <c r="T11" s="117" t="s">
        <v>321</v>
      </c>
      <c r="U11" s="119"/>
      <c r="V11" s="117" t="s">
        <v>321</v>
      </c>
      <c r="W11" s="119"/>
      <c r="X11" s="117" t="s">
        <v>321</v>
      </c>
      <c r="Y11" s="119"/>
      <c r="Z11" s="117" t="s">
        <v>321</v>
      </c>
      <c r="AA11" s="119"/>
      <c r="AB11" s="117" t="s">
        <v>321</v>
      </c>
      <c r="AC11" s="119"/>
      <c r="AD11" s="117" t="s">
        <v>321</v>
      </c>
      <c r="AE11" s="119"/>
      <c r="AF11" s="117" t="s">
        <v>321</v>
      </c>
      <c r="AG11" s="119"/>
      <c r="AH11" s="117" t="s">
        <v>321</v>
      </c>
      <c r="AI11" s="119"/>
      <c r="AJ11" s="117" t="s">
        <v>321</v>
      </c>
      <c r="AK11" s="119"/>
      <c r="AL11" s="117" t="s">
        <v>321</v>
      </c>
      <c r="AM11" s="119"/>
      <c r="AN11" s="117" t="s">
        <v>321</v>
      </c>
      <c r="AO11" s="119"/>
      <c r="AP11" s="117" t="s">
        <v>321</v>
      </c>
      <c r="AQ11" s="119"/>
      <c r="AR11" s="117" t="s">
        <v>321</v>
      </c>
    </row>
    <row r="12" spans="1:44" x14ac:dyDescent="0.25">
      <c r="A12" s="117" t="s">
        <v>320</v>
      </c>
      <c r="B12" s="116">
        <v>0.36</v>
      </c>
      <c r="D12" s="115">
        <v>1651</v>
      </c>
      <c r="E12" s="111">
        <f t="shared" ref="E12:E75" si="0">IF(OR($B12=0,D12=0),"",D12/$B12)</f>
        <v>4586.1111111111113</v>
      </c>
      <c r="F12" s="118">
        <v>14</v>
      </c>
      <c r="G12" s="111">
        <f t="shared" ref="G12:G43" si="1">IF(OR($B12=0,F12=0),"",F12/$B12)</f>
        <v>38.888888888888893</v>
      </c>
      <c r="H12" s="115"/>
      <c r="I12" s="111" t="str">
        <f t="shared" ref="I12:I43" si="2">IF(OR($B12=0,H12=0),"",H12/$B12)</f>
        <v/>
      </c>
      <c r="J12" s="115"/>
      <c r="K12" s="111" t="str">
        <f t="shared" ref="K12:K43" si="3">IF(OR($B12=0,J12=0),"",J12/$B12)</f>
        <v/>
      </c>
      <c r="L12" s="115"/>
      <c r="M12" s="111" t="str">
        <f t="shared" ref="M12:M43" si="4">IF(OR($B12=0,L12=0),"",L12/$B12)</f>
        <v/>
      </c>
      <c r="N12" s="115">
        <v>87</v>
      </c>
      <c r="O12" s="111">
        <f t="shared" ref="O12:O43" si="5">IF(OR($B12=0,N12=0),"",N12/$B12)</f>
        <v>241.66666666666669</v>
      </c>
      <c r="P12" s="115">
        <v>371</v>
      </c>
      <c r="Q12" s="111">
        <f t="shared" ref="Q12:Q43" si="6">IF(OR($B12=0,P12=0),"",P12/$B12)</f>
        <v>1030.5555555555557</v>
      </c>
      <c r="R12" s="115">
        <v>4</v>
      </c>
      <c r="S12" s="111">
        <f t="shared" ref="S12:S43" si="7">IF(OR($B12=0,R12=0),"",R12/$B12)</f>
        <v>11.111111111111111</v>
      </c>
      <c r="T12" s="115"/>
      <c r="U12" s="111" t="str">
        <f t="shared" ref="U12:U43" si="8">IF(OR($B12=0,T12=0),"",T12/$B12)</f>
        <v/>
      </c>
      <c r="V12" s="115"/>
      <c r="W12" s="111" t="str">
        <f t="shared" ref="W12:W43" si="9">IF(OR($B12=0,V12=0),"",V12/$B12)</f>
        <v/>
      </c>
      <c r="X12" s="115"/>
      <c r="Y12" s="111" t="str">
        <f t="shared" ref="Y12:Y43" si="10">IF(OR($B12=0,X12=0),"",X12/$B12)</f>
        <v/>
      </c>
      <c r="Z12" s="115">
        <v>777</v>
      </c>
      <c r="AA12" s="111">
        <f t="shared" ref="AA12:AA43" si="11">IF(OR($B12=0,Z12=0),"",Z12/$B12)</f>
        <v>2158.3333333333335</v>
      </c>
      <c r="AB12" s="115"/>
      <c r="AC12" s="111" t="str">
        <f t="shared" ref="AC12:AC43" si="12">IF(OR($B12=0,AB12=0),"",AB12/$B12)</f>
        <v/>
      </c>
      <c r="AD12" s="115"/>
      <c r="AE12" s="111" t="str">
        <f t="shared" ref="AE12:AE43" si="13">IF(OR($B12=0,AD12=0),"",AD12/$B12)</f>
        <v/>
      </c>
      <c r="AF12" s="115"/>
      <c r="AG12" s="111" t="str">
        <f t="shared" ref="AG12:AG43" si="14">IF(OR($B12=0,AF12=0),"",AF12/$B12)</f>
        <v/>
      </c>
      <c r="AH12" s="115"/>
      <c r="AI12" s="111" t="str">
        <f t="shared" ref="AI12:AI43" si="15">IF(OR($B12=0,AH12=0),"",AH12/$B12)</f>
        <v/>
      </c>
      <c r="AJ12" s="115">
        <v>82</v>
      </c>
      <c r="AK12" s="111">
        <f t="shared" ref="AK12:AK43" si="16">IF(OR($B12=0,AJ12=0),"",AJ12/$B12)</f>
        <v>227.7777777777778</v>
      </c>
      <c r="AL12" s="115"/>
      <c r="AM12" s="111" t="str">
        <f t="shared" ref="AM12:AM43" si="17">IF(OR($B12=0,AL12=0),"",AL12/$B12)</f>
        <v/>
      </c>
      <c r="AN12" s="115">
        <v>636</v>
      </c>
      <c r="AO12" s="111">
        <f t="shared" ref="AO12:AO43" si="18">IF(OR($B12=0,AN12=0),"",AN12/$B12)</f>
        <v>1766.6666666666667</v>
      </c>
      <c r="AP12" s="115">
        <v>1971</v>
      </c>
      <c r="AQ12" s="111">
        <f t="shared" ref="AQ12:AQ43" si="19">IF(OR($B12=0,AP12=0),"",AP12/$B12)</f>
        <v>5475</v>
      </c>
      <c r="AR12" s="115">
        <v>1161</v>
      </c>
    </row>
    <row r="13" spans="1:44" x14ac:dyDescent="0.25">
      <c r="A13" s="114"/>
      <c r="B13" s="110">
        <v>0.96</v>
      </c>
      <c r="D13" s="113">
        <v>5147</v>
      </c>
      <c r="E13" s="111">
        <f t="shared" si="0"/>
        <v>5361.4583333333339</v>
      </c>
      <c r="F13" s="113">
        <v>43</v>
      </c>
      <c r="G13" s="111">
        <f t="shared" si="1"/>
        <v>44.791666666666671</v>
      </c>
      <c r="H13" s="113"/>
      <c r="I13" s="111" t="str">
        <f t="shared" si="2"/>
        <v/>
      </c>
      <c r="J13" s="113"/>
      <c r="K13" s="111" t="str">
        <f t="shared" si="3"/>
        <v/>
      </c>
      <c r="L13" s="113"/>
      <c r="M13" s="111" t="str">
        <f t="shared" si="4"/>
        <v/>
      </c>
      <c r="N13" s="113">
        <v>273</v>
      </c>
      <c r="O13" s="111">
        <f t="shared" si="5"/>
        <v>284.375</v>
      </c>
      <c r="P13" s="113">
        <v>1158</v>
      </c>
      <c r="Q13" s="111">
        <f t="shared" si="6"/>
        <v>1206.25</v>
      </c>
      <c r="R13" s="113">
        <v>11</v>
      </c>
      <c r="S13" s="111">
        <f t="shared" si="7"/>
        <v>11.458333333333334</v>
      </c>
      <c r="T13" s="113"/>
      <c r="U13" s="111" t="str">
        <f t="shared" si="8"/>
        <v/>
      </c>
      <c r="V13" s="113"/>
      <c r="W13" s="111" t="str">
        <f t="shared" si="9"/>
        <v/>
      </c>
      <c r="X13" s="113"/>
      <c r="Y13" s="111" t="str">
        <f t="shared" si="10"/>
        <v/>
      </c>
      <c r="Z13" s="113"/>
      <c r="AA13" s="111" t="str">
        <f t="shared" si="11"/>
        <v/>
      </c>
      <c r="AB13" s="113"/>
      <c r="AC13" s="111" t="str">
        <f t="shared" si="12"/>
        <v/>
      </c>
      <c r="AD13" s="113"/>
      <c r="AE13" s="111" t="str">
        <f t="shared" si="13"/>
        <v/>
      </c>
      <c r="AF13" s="113"/>
      <c r="AG13" s="111" t="str">
        <f t="shared" si="14"/>
        <v/>
      </c>
      <c r="AH13" s="113"/>
      <c r="AI13" s="111" t="str">
        <f t="shared" si="15"/>
        <v/>
      </c>
      <c r="AJ13" s="113">
        <v>33</v>
      </c>
      <c r="AK13" s="111">
        <f t="shared" si="16"/>
        <v>34.375</v>
      </c>
      <c r="AL13" s="113"/>
      <c r="AM13" s="111" t="str">
        <f t="shared" si="17"/>
        <v/>
      </c>
      <c r="AN13" s="113">
        <v>2203</v>
      </c>
      <c r="AO13" s="111">
        <f t="shared" si="18"/>
        <v>2294.791666666667</v>
      </c>
      <c r="AP13" s="113">
        <v>3721</v>
      </c>
      <c r="AQ13" s="111">
        <f t="shared" si="19"/>
        <v>3876.041666666667</v>
      </c>
      <c r="AR13" s="113">
        <v>3557</v>
      </c>
    </row>
    <row r="14" spans="1:44" x14ac:dyDescent="0.25">
      <c r="A14" s="114"/>
      <c r="B14" s="110">
        <v>0.65</v>
      </c>
      <c r="D14" s="113">
        <v>3500</v>
      </c>
      <c r="E14" s="111">
        <f t="shared" si="0"/>
        <v>5384.6153846153848</v>
      </c>
      <c r="F14" s="113">
        <v>29</v>
      </c>
      <c r="G14" s="111">
        <f t="shared" si="1"/>
        <v>44.615384615384613</v>
      </c>
      <c r="H14" s="113"/>
      <c r="I14" s="111" t="str">
        <f t="shared" si="2"/>
        <v/>
      </c>
      <c r="J14" s="113"/>
      <c r="K14" s="111" t="str">
        <f t="shared" si="3"/>
        <v/>
      </c>
      <c r="L14" s="113"/>
      <c r="M14" s="111" t="str">
        <f t="shared" si="4"/>
        <v/>
      </c>
      <c r="N14" s="113">
        <v>186</v>
      </c>
      <c r="O14" s="111">
        <f t="shared" si="5"/>
        <v>286.15384615384613</v>
      </c>
      <c r="P14" s="113">
        <v>788</v>
      </c>
      <c r="Q14" s="111">
        <f t="shared" si="6"/>
        <v>1212.3076923076924</v>
      </c>
      <c r="R14" s="113">
        <v>8</v>
      </c>
      <c r="S14" s="111">
        <f t="shared" si="7"/>
        <v>12.307692307692307</v>
      </c>
      <c r="T14" s="113"/>
      <c r="U14" s="111" t="str">
        <f t="shared" si="8"/>
        <v/>
      </c>
      <c r="V14" s="113"/>
      <c r="W14" s="111" t="str">
        <f t="shared" si="9"/>
        <v/>
      </c>
      <c r="X14" s="113"/>
      <c r="Y14" s="111" t="str">
        <f t="shared" si="10"/>
        <v/>
      </c>
      <c r="Z14" s="113"/>
      <c r="AA14" s="111" t="str">
        <f t="shared" si="11"/>
        <v/>
      </c>
      <c r="AB14" s="113"/>
      <c r="AC14" s="111" t="str">
        <f t="shared" si="12"/>
        <v/>
      </c>
      <c r="AD14" s="113"/>
      <c r="AE14" s="111" t="str">
        <f t="shared" si="13"/>
        <v/>
      </c>
      <c r="AF14" s="113"/>
      <c r="AG14" s="111" t="str">
        <f t="shared" si="14"/>
        <v/>
      </c>
      <c r="AH14" s="113"/>
      <c r="AI14" s="111" t="str">
        <f t="shared" si="15"/>
        <v/>
      </c>
      <c r="AJ14" s="113">
        <v>23</v>
      </c>
      <c r="AK14" s="111">
        <f t="shared" si="16"/>
        <v>35.384615384615387</v>
      </c>
      <c r="AL14" s="113"/>
      <c r="AM14" s="111" t="str">
        <f t="shared" si="17"/>
        <v/>
      </c>
      <c r="AN14" s="113">
        <v>3520</v>
      </c>
      <c r="AO14" s="111">
        <f t="shared" si="18"/>
        <v>5415.3846153846152</v>
      </c>
      <c r="AP14" s="113">
        <v>4554</v>
      </c>
      <c r="AQ14" s="111">
        <f t="shared" si="19"/>
        <v>7006.1538461538457</v>
      </c>
      <c r="AR14" s="113">
        <v>397</v>
      </c>
    </row>
    <row r="15" spans="1:44" x14ac:dyDescent="0.25">
      <c r="A15" s="117" t="s">
        <v>319</v>
      </c>
      <c r="B15" s="116">
        <v>4.05</v>
      </c>
      <c r="D15" s="115">
        <v>5460</v>
      </c>
      <c r="E15" s="111">
        <f t="shared" si="0"/>
        <v>1348.1481481481483</v>
      </c>
      <c r="F15" s="115">
        <v>1756</v>
      </c>
      <c r="G15" s="111">
        <f t="shared" si="1"/>
        <v>433.58024691358025</v>
      </c>
      <c r="H15" s="115"/>
      <c r="I15" s="111" t="str">
        <f t="shared" si="2"/>
        <v/>
      </c>
      <c r="J15" s="115"/>
      <c r="K15" s="111" t="str">
        <f t="shared" si="3"/>
        <v/>
      </c>
      <c r="L15" s="115"/>
      <c r="M15" s="111" t="str">
        <f t="shared" si="4"/>
        <v/>
      </c>
      <c r="N15" s="115">
        <v>453</v>
      </c>
      <c r="O15" s="111">
        <f t="shared" si="5"/>
        <v>111.85185185185186</v>
      </c>
      <c r="P15" s="115">
        <v>7536</v>
      </c>
      <c r="Q15" s="111">
        <f t="shared" si="6"/>
        <v>1860.7407407407409</v>
      </c>
      <c r="R15" s="115">
        <v>42</v>
      </c>
      <c r="S15" s="111">
        <f t="shared" si="7"/>
        <v>10.37037037037037</v>
      </c>
      <c r="T15" s="115"/>
      <c r="U15" s="111" t="str">
        <f t="shared" si="8"/>
        <v/>
      </c>
      <c r="V15" s="115"/>
      <c r="W15" s="111" t="str">
        <f t="shared" si="9"/>
        <v/>
      </c>
      <c r="X15" s="115"/>
      <c r="Y15" s="111" t="str">
        <f t="shared" si="10"/>
        <v/>
      </c>
      <c r="Z15" s="115">
        <v>589</v>
      </c>
      <c r="AA15" s="111">
        <f t="shared" si="11"/>
        <v>145.4320987654321</v>
      </c>
      <c r="AB15" s="115">
        <v>48</v>
      </c>
      <c r="AC15" s="111">
        <f t="shared" si="12"/>
        <v>11.851851851851853</v>
      </c>
      <c r="AD15" s="115"/>
      <c r="AE15" s="111" t="str">
        <f t="shared" si="13"/>
        <v/>
      </c>
      <c r="AF15" s="115"/>
      <c r="AG15" s="111" t="str">
        <f t="shared" si="14"/>
        <v/>
      </c>
      <c r="AH15" s="115"/>
      <c r="AI15" s="111" t="str">
        <f t="shared" si="15"/>
        <v/>
      </c>
      <c r="AJ15" s="115">
        <v>41</v>
      </c>
      <c r="AK15" s="111">
        <f t="shared" si="16"/>
        <v>10.123456790123457</v>
      </c>
      <c r="AL15" s="115"/>
      <c r="AM15" s="111" t="str">
        <f t="shared" si="17"/>
        <v/>
      </c>
      <c r="AN15" s="115"/>
      <c r="AO15" s="111" t="str">
        <f t="shared" si="18"/>
        <v/>
      </c>
      <c r="AP15" s="115">
        <v>10465</v>
      </c>
      <c r="AQ15" s="111">
        <f t="shared" si="19"/>
        <v>2583.9506172839506</v>
      </c>
      <c r="AR15" s="115">
        <v>3850</v>
      </c>
    </row>
    <row r="16" spans="1:44" x14ac:dyDescent="0.25">
      <c r="A16" s="117" t="s">
        <v>318</v>
      </c>
      <c r="B16" s="116">
        <v>4.68</v>
      </c>
      <c r="D16" s="115">
        <v>13624</v>
      </c>
      <c r="E16" s="111">
        <f t="shared" si="0"/>
        <v>2911.1111111111113</v>
      </c>
      <c r="F16" s="115"/>
      <c r="G16" s="111" t="str">
        <f t="shared" si="1"/>
        <v/>
      </c>
      <c r="H16" s="115"/>
      <c r="I16" s="111" t="str">
        <f t="shared" si="2"/>
        <v/>
      </c>
      <c r="J16" s="115"/>
      <c r="K16" s="111" t="str">
        <f t="shared" si="3"/>
        <v/>
      </c>
      <c r="L16" s="115"/>
      <c r="M16" s="111" t="str">
        <f t="shared" si="4"/>
        <v/>
      </c>
      <c r="N16" s="115"/>
      <c r="O16" s="111" t="str">
        <f t="shared" si="5"/>
        <v/>
      </c>
      <c r="P16" s="115">
        <v>5140</v>
      </c>
      <c r="Q16" s="111">
        <f t="shared" si="6"/>
        <v>1098.2905982905984</v>
      </c>
      <c r="R16" s="115"/>
      <c r="S16" s="111" t="str">
        <f t="shared" si="7"/>
        <v/>
      </c>
      <c r="T16" s="115"/>
      <c r="U16" s="111" t="str">
        <f t="shared" si="8"/>
        <v/>
      </c>
      <c r="V16" s="115">
        <v>136</v>
      </c>
      <c r="W16" s="111">
        <f t="shared" si="9"/>
        <v>29.059829059829063</v>
      </c>
      <c r="X16" s="115"/>
      <c r="Y16" s="111" t="str">
        <f t="shared" si="10"/>
        <v/>
      </c>
      <c r="Z16" s="115"/>
      <c r="AA16" s="111" t="str">
        <f t="shared" si="11"/>
        <v/>
      </c>
      <c r="AB16" s="115"/>
      <c r="AC16" s="111" t="str">
        <f t="shared" si="12"/>
        <v/>
      </c>
      <c r="AD16" s="115"/>
      <c r="AE16" s="111" t="str">
        <f t="shared" si="13"/>
        <v/>
      </c>
      <c r="AF16" s="115"/>
      <c r="AG16" s="111" t="str">
        <f t="shared" si="14"/>
        <v/>
      </c>
      <c r="AH16" s="115"/>
      <c r="AI16" s="111" t="str">
        <f t="shared" si="15"/>
        <v/>
      </c>
      <c r="AJ16" s="115">
        <v>4866</v>
      </c>
      <c r="AK16" s="111">
        <f t="shared" si="16"/>
        <v>1039.7435897435898</v>
      </c>
      <c r="AL16" s="115"/>
      <c r="AM16" s="111" t="str">
        <f t="shared" si="17"/>
        <v/>
      </c>
      <c r="AN16" s="115"/>
      <c r="AO16" s="111" t="str">
        <f t="shared" si="18"/>
        <v/>
      </c>
      <c r="AP16" s="115">
        <v>10142</v>
      </c>
      <c r="AQ16" s="111">
        <f t="shared" si="19"/>
        <v>2167.0940170940171</v>
      </c>
      <c r="AR16" s="115">
        <v>4544</v>
      </c>
    </row>
    <row r="17" spans="1:44" x14ac:dyDescent="0.25">
      <c r="A17" s="114"/>
      <c r="B17" s="110">
        <v>22.5</v>
      </c>
      <c r="D17" s="113">
        <v>423035</v>
      </c>
      <c r="E17" s="111">
        <f t="shared" si="0"/>
        <v>18801.555555555555</v>
      </c>
      <c r="F17" s="113">
        <v>1650</v>
      </c>
      <c r="G17" s="111">
        <f t="shared" si="1"/>
        <v>73.333333333333329</v>
      </c>
      <c r="H17" s="113"/>
      <c r="I17" s="111" t="str">
        <f t="shared" si="2"/>
        <v/>
      </c>
      <c r="J17" s="113"/>
      <c r="K17" s="111" t="str">
        <f t="shared" si="3"/>
        <v/>
      </c>
      <c r="L17" s="113"/>
      <c r="M17" s="111" t="str">
        <f t="shared" si="4"/>
        <v/>
      </c>
      <c r="N17" s="113">
        <v>665</v>
      </c>
      <c r="O17" s="111">
        <f t="shared" si="5"/>
        <v>29.555555555555557</v>
      </c>
      <c r="P17" s="113">
        <v>6200</v>
      </c>
      <c r="Q17" s="111">
        <f t="shared" si="6"/>
        <v>275.55555555555554</v>
      </c>
      <c r="R17" s="113"/>
      <c r="S17" s="111" t="str">
        <f t="shared" si="7"/>
        <v/>
      </c>
      <c r="T17" s="113"/>
      <c r="U17" s="111" t="str">
        <f t="shared" si="8"/>
        <v/>
      </c>
      <c r="V17" s="113">
        <v>41830</v>
      </c>
      <c r="W17" s="111">
        <f t="shared" si="9"/>
        <v>1859.1111111111111</v>
      </c>
      <c r="X17" s="113"/>
      <c r="Y17" s="111" t="str">
        <f t="shared" si="10"/>
        <v/>
      </c>
      <c r="Z17" s="113"/>
      <c r="AA17" s="111" t="str">
        <f t="shared" si="11"/>
        <v/>
      </c>
      <c r="AB17" s="113"/>
      <c r="AC17" s="111" t="str">
        <f t="shared" si="12"/>
        <v/>
      </c>
      <c r="AD17" s="113"/>
      <c r="AE17" s="111" t="str">
        <f t="shared" si="13"/>
        <v/>
      </c>
      <c r="AF17" s="113"/>
      <c r="AG17" s="111" t="str">
        <f t="shared" si="14"/>
        <v/>
      </c>
      <c r="AH17" s="113"/>
      <c r="AI17" s="111" t="str">
        <f t="shared" si="15"/>
        <v/>
      </c>
      <c r="AJ17" s="113">
        <v>43185</v>
      </c>
      <c r="AK17" s="111">
        <f t="shared" si="16"/>
        <v>1919.3333333333333</v>
      </c>
      <c r="AL17" s="113"/>
      <c r="AM17" s="111" t="str">
        <f t="shared" si="17"/>
        <v/>
      </c>
      <c r="AN17" s="113"/>
      <c r="AO17" s="111" t="str">
        <f t="shared" si="18"/>
        <v/>
      </c>
      <c r="AP17" s="113">
        <v>93530</v>
      </c>
      <c r="AQ17" s="111">
        <f t="shared" si="19"/>
        <v>4156.8888888888887</v>
      </c>
      <c r="AR17" s="113">
        <v>147060</v>
      </c>
    </row>
    <row r="18" spans="1:44" x14ac:dyDescent="0.25">
      <c r="A18" s="117" t="s">
        <v>317</v>
      </c>
      <c r="B18" s="116">
        <v>4.68</v>
      </c>
      <c r="D18" s="115">
        <v>28323</v>
      </c>
      <c r="E18" s="111">
        <f t="shared" si="0"/>
        <v>6051.9230769230771</v>
      </c>
      <c r="F18" s="115"/>
      <c r="G18" s="111" t="str">
        <f t="shared" si="1"/>
        <v/>
      </c>
      <c r="H18" s="115"/>
      <c r="I18" s="111" t="str">
        <f t="shared" si="2"/>
        <v/>
      </c>
      <c r="J18" s="115"/>
      <c r="K18" s="111" t="str">
        <f t="shared" si="3"/>
        <v/>
      </c>
      <c r="L18" s="115"/>
      <c r="M18" s="111" t="str">
        <f t="shared" si="4"/>
        <v/>
      </c>
      <c r="N18" s="115"/>
      <c r="O18" s="111" t="str">
        <f t="shared" si="5"/>
        <v/>
      </c>
      <c r="P18" s="115">
        <v>2994</v>
      </c>
      <c r="Q18" s="111">
        <f t="shared" si="6"/>
        <v>639.74358974358984</v>
      </c>
      <c r="R18" s="115"/>
      <c r="S18" s="111" t="str">
        <f t="shared" si="7"/>
        <v/>
      </c>
      <c r="T18" s="115"/>
      <c r="U18" s="111" t="str">
        <f t="shared" si="8"/>
        <v/>
      </c>
      <c r="V18" s="115"/>
      <c r="W18" s="111" t="str">
        <f t="shared" si="9"/>
        <v/>
      </c>
      <c r="X18" s="115"/>
      <c r="Y18" s="111" t="str">
        <f t="shared" si="10"/>
        <v/>
      </c>
      <c r="Z18" s="115"/>
      <c r="AA18" s="111" t="str">
        <f t="shared" si="11"/>
        <v/>
      </c>
      <c r="AB18" s="115"/>
      <c r="AC18" s="111" t="str">
        <f t="shared" si="12"/>
        <v/>
      </c>
      <c r="AD18" s="115"/>
      <c r="AE18" s="111" t="str">
        <f t="shared" si="13"/>
        <v/>
      </c>
      <c r="AF18" s="115"/>
      <c r="AG18" s="111" t="str">
        <f t="shared" si="14"/>
        <v/>
      </c>
      <c r="AH18" s="115"/>
      <c r="AI18" s="111" t="str">
        <f t="shared" si="15"/>
        <v/>
      </c>
      <c r="AJ18" s="115">
        <v>5682</v>
      </c>
      <c r="AK18" s="111">
        <f t="shared" si="16"/>
        <v>1214.1025641025642</v>
      </c>
      <c r="AL18" s="115"/>
      <c r="AM18" s="111" t="str">
        <f t="shared" si="17"/>
        <v/>
      </c>
      <c r="AN18" s="115">
        <v>2760</v>
      </c>
      <c r="AO18" s="111">
        <f t="shared" si="18"/>
        <v>589.74358974358972</v>
      </c>
      <c r="AP18" s="115">
        <v>11436</v>
      </c>
      <c r="AQ18" s="111">
        <f t="shared" si="19"/>
        <v>2443.5897435897436</v>
      </c>
      <c r="AR18" s="115">
        <v>8835</v>
      </c>
    </row>
    <row r="19" spans="1:44" x14ac:dyDescent="0.25">
      <c r="A19" s="117" t="s">
        <v>316</v>
      </c>
      <c r="B19" s="116">
        <v>0.1</v>
      </c>
      <c r="D19" s="115"/>
      <c r="E19" s="111" t="str">
        <f t="shared" si="0"/>
        <v/>
      </c>
      <c r="F19" s="115"/>
      <c r="G19" s="111" t="str">
        <f t="shared" si="1"/>
        <v/>
      </c>
      <c r="H19" s="115"/>
      <c r="I19" s="111" t="str">
        <f t="shared" si="2"/>
        <v/>
      </c>
      <c r="J19" s="115"/>
      <c r="K19" s="111" t="str">
        <f t="shared" si="3"/>
        <v/>
      </c>
      <c r="L19" s="115"/>
      <c r="M19" s="111" t="str">
        <f t="shared" si="4"/>
        <v/>
      </c>
      <c r="N19" s="115"/>
      <c r="O19" s="111" t="str">
        <f t="shared" si="5"/>
        <v/>
      </c>
      <c r="P19" s="115"/>
      <c r="Q19" s="111" t="str">
        <f t="shared" si="6"/>
        <v/>
      </c>
      <c r="R19" s="115"/>
      <c r="S19" s="111" t="str">
        <f t="shared" si="7"/>
        <v/>
      </c>
      <c r="T19" s="115"/>
      <c r="U19" s="111" t="str">
        <f t="shared" si="8"/>
        <v/>
      </c>
      <c r="V19" s="115"/>
      <c r="W19" s="111" t="str">
        <f t="shared" si="9"/>
        <v/>
      </c>
      <c r="X19" s="115"/>
      <c r="Y19" s="111" t="str">
        <f t="shared" si="10"/>
        <v/>
      </c>
      <c r="Z19" s="115"/>
      <c r="AA19" s="111" t="str">
        <f t="shared" si="11"/>
        <v/>
      </c>
      <c r="AB19" s="115"/>
      <c r="AC19" s="111" t="str">
        <f t="shared" si="12"/>
        <v/>
      </c>
      <c r="AD19" s="115"/>
      <c r="AE19" s="111" t="str">
        <f t="shared" si="13"/>
        <v/>
      </c>
      <c r="AF19" s="115"/>
      <c r="AG19" s="111" t="str">
        <f t="shared" si="14"/>
        <v/>
      </c>
      <c r="AH19" s="115"/>
      <c r="AI19" s="111" t="str">
        <f t="shared" si="15"/>
        <v/>
      </c>
      <c r="AJ19" s="115"/>
      <c r="AK19" s="111" t="str">
        <f t="shared" si="16"/>
        <v/>
      </c>
      <c r="AL19" s="115"/>
      <c r="AM19" s="111" t="str">
        <f t="shared" si="17"/>
        <v/>
      </c>
      <c r="AN19" s="115"/>
      <c r="AO19" s="111" t="str">
        <f t="shared" si="18"/>
        <v/>
      </c>
      <c r="AP19" s="115"/>
      <c r="AQ19" s="111" t="str">
        <f t="shared" si="19"/>
        <v/>
      </c>
      <c r="AR19" s="115"/>
    </row>
    <row r="20" spans="1:44" x14ac:dyDescent="0.25">
      <c r="A20" s="117" t="s">
        <v>315</v>
      </c>
      <c r="B20" s="116">
        <v>0.183</v>
      </c>
      <c r="D20" s="115"/>
      <c r="E20" s="111" t="str">
        <f t="shared" si="0"/>
        <v/>
      </c>
      <c r="F20" s="115">
        <v>1</v>
      </c>
      <c r="G20" s="111">
        <f t="shared" si="1"/>
        <v>5.4644808743169397</v>
      </c>
      <c r="H20" s="115"/>
      <c r="I20" s="111" t="str">
        <f t="shared" si="2"/>
        <v/>
      </c>
      <c r="J20" s="115"/>
      <c r="K20" s="111" t="str">
        <f t="shared" si="3"/>
        <v/>
      </c>
      <c r="L20" s="115"/>
      <c r="M20" s="111" t="str">
        <f t="shared" si="4"/>
        <v/>
      </c>
      <c r="N20" s="115"/>
      <c r="O20" s="111" t="str">
        <f t="shared" si="5"/>
        <v/>
      </c>
      <c r="P20" s="115">
        <v>178</v>
      </c>
      <c r="Q20" s="111">
        <f t="shared" si="6"/>
        <v>972.67759562841536</v>
      </c>
      <c r="R20" s="115"/>
      <c r="S20" s="111" t="str">
        <f t="shared" si="7"/>
        <v/>
      </c>
      <c r="T20" s="115"/>
      <c r="U20" s="111" t="str">
        <f t="shared" si="8"/>
        <v/>
      </c>
      <c r="V20" s="115"/>
      <c r="W20" s="111" t="str">
        <f t="shared" si="9"/>
        <v/>
      </c>
      <c r="X20" s="115"/>
      <c r="Y20" s="111" t="str">
        <f t="shared" si="10"/>
        <v/>
      </c>
      <c r="Z20" s="115">
        <v>69</v>
      </c>
      <c r="AA20" s="111">
        <f t="shared" si="11"/>
        <v>377.04918032786884</v>
      </c>
      <c r="AB20" s="115"/>
      <c r="AC20" s="111" t="str">
        <f t="shared" si="12"/>
        <v/>
      </c>
      <c r="AD20" s="115"/>
      <c r="AE20" s="111" t="str">
        <f t="shared" si="13"/>
        <v/>
      </c>
      <c r="AF20" s="115">
        <v>57</v>
      </c>
      <c r="AG20" s="111">
        <f t="shared" si="14"/>
        <v>311.47540983606558</v>
      </c>
      <c r="AH20" s="115"/>
      <c r="AI20" s="111" t="str">
        <f t="shared" si="15"/>
        <v/>
      </c>
      <c r="AJ20" s="115">
        <v>17</v>
      </c>
      <c r="AK20" s="111">
        <f t="shared" si="16"/>
        <v>92.896174863387984</v>
      </c>
      <c r="AL20" s="115"/>
      <c r="AM20" s="111" t="str">
        <f t="shared" si="17"/>
        <v/>
      </c>
      <c r="AN20" s="115"/>
      <c r="AO20" s="111" t="str">
        <f t="shared" si="18"/>
        <v/>
      </c>
      <c r="AP20" s="115">
        <v>322</v>
      </c>
      <c r="AQ20" s="111">
        <f t="shared" si="19"/>
        <v>1759.5628415300546</v>
      </c>
      <c r="AR20" s="115">
        <v>8</v>
      </c>
    </row>
    <row r="21" spans="1:44" x14ac:dyDescent="0.25">
      <c r="A21" s="114"/>
      <c r="B21" s="110">
        <v>0.83</v>
      </c>
      <c r="D21" s="113">
        <v>2</v>
      </c>
      <c r="E21" s="111">
        <f t="shared" si="0"/>
        <v>2.4096385542168677</v>
      </c>
      <c r="F21" s="113">
        <v>2</v>
      </c>
      <c r="G21" s="111">
        <f t="shared" si="1"/>
        <v>2.4096385542168677</v>
      </c>
      <c r="H21" s="113"/>
      <c r="I21" s="111" t="str">
        <f t="shared" si="2"/>
        <v/>
      </c>
      <c r="J21" s="113"/>
      <c r="K21" s="111" t="str">
        <f t="shared" si="3"/>
        <v/>
      </c>
      <c r="L21" s="113"/>
      <c r="M21" s="111" t="str">
        <f t="shared" si="4"/>
        <v/>
      </c>
      <c r="N21" s="113"/>
      <c r="O21" s="111" t="str">
        <f t="shared" si="5"/>
        <v/>
      </c>
      <c r="P21" s="113">
        <v>816</v>
      </c>
      <c r="Q21" s="111">
        <f t="shared" si="6"/>
        <v>983.13253012048199</v>
      </c>
      <c r="R21" s="113"/>
      <c r="S21" s="111" t="str">
        <f t="shared" si="7"/>
        <v/>
      </c>
      <c r="T21" s="113"/>
      <c r="U21" s="111" t="str">
        <f t="shared" si="8"/>
        <v/>
      </c>
      <c r="V21" s="113"/>
      <c r="W21" s="111" t="str">
        <f t="shared" si="9"/>
        <v/>
      </c>
      <c r="X21" s="113"/>
      <c r="Y21" s="111" t="str">
        <f t="shared" si="10"/>
        <v/>
      </c>
      <c r="Z21" s="113">
        <v>317</v>
      </c>
      <c r="AA21" s="111">
        <f t="shared" si="11"/>
        <v>381.92771084337352</v>
      </c>
      <c r="AB21" s="113"/>
      <c r="AC21" s="111" t="str">
        <f t="shared" si="12"/>
        <v/>
      </c>
      <c r="AD21" s="113"/>
      <c r="AE21" s="111" t="str">
        <f t="shared" si="13"/>
        <v/>
      </c>
      <c r="AF21" s="113">
        <v>262</v>
      </c>
      <c r="AG21" s="111">
        <f t="shared" si="14"/>
        <v>315.66265060240966</v>
      </c>
      <c r="AH21" s="113"/>
      <c r="AI21" s="111" t="str">
        <f t="shared" si="15"/>
        <v/>
      </c>
      <c r="AJ21" s="113">
        <v>76</v>
      </c>
      <c r="AK21" s="111">
        <f t="shared" si="16"/>
        <v>91.566265060240966</v>
      </c>
      <c r="AL21" s="113"/>
      <c r="AM21" s="111" t="str">
        <f t="shared" si="17"/>
        <v/>
      </c>
      <c r="AN21" s="113"/>
      <c r="AO21" s="111" t="str">
        <f t="shared" si="18"/>
        <v/>
      </c>
      <c r="AP21" s="113">
        <v>1473</v>
      </c>
      <c r="AQ21" s="111">
        <f t="shared" si="19"/>
        <v>1774.698795180723</v>
      </c>
      <c r="AR21" s="113">
        <v>39</v>
      </c>
    </row>
    <row r="22" spans="1:44" x14ac:dyDescent="0.25">
      <c r="A22" s="117" t="s">
        <v>314</v>
      </c>
      <c r="B22" s="116">
        <v>1.4</v>
      </c>
      <c r="D22" s="115">
        <v>23878</v>
      </c>
      <c r="E22" s="111">
        <f t="shared" si="0"/>
        <v>17055.714285714286</v>
      </c>
      <c r="F22" s="115"/>
      <c r="G22" s="111" t="str">
        <f t="shared" si="1"/>
        <v/>
      </c>
      <c r="H22" s="115"/>
      <c r="I22" s="111" t="str">
        <f t="shared" si="2"/>
        <v/>
      </c>
      <c r="J22" s="115"/>
      <c r="K22" s="111" t="str">
        <f t="shared" si="3"/>
        <v/>
      </c>
      <c r="L22" s="115"/>
      <c r="M22" s="111" t="str">
        <f t="shared" si="4"/>
        <v/>
      </c>
      <c r="N22" s="115">
        <v>89</v>
      </c>
      <c r="O22" s="111">
        <f t="shared" si="5"/>
        <v>63.571428571428577</v>
      </c>
      <c r="P22" s="115">
        <v>1263</v>
      </c>
      <c r="Q22" s="111">
        <f t="shared" si="6"/>
        <v>902.14285714285722</v>
      </c>
      <c r="R22" s="115"/>
      <c r="S22" s="111" t="str">
        <f t="shared" si="7"/>
        <v/>
      </c>
      <c r="T22" s="115"/>
      <c r="U22" s="111" t="str">
        <f t="shared" si="8"/>
        <v/>
      </c>
      <c r="V22" s="115">
        <v>4723</v>
      </c>
      <c r="W22" s="111">
        <f t="shared" si="9"/>
        <v>3373.5714285714289</v>
      </c>
      <c r="X22" s="115">
        <v>1010</v>
      </c>
      <c r="Y22" s="111">
        <f t="shared" si="10"/>
        <v>721.42857142857144</v>
      </c>
      <c r="Z22" s="115"/>
      <c r="AA22" s="111" t="str">
        <f t="shared" si="11"/>
        <v/>
      </c>
      <c r="AB22" s="115"/>
      <c r="AC22" s="111" t="str">
        <f t="shared" si="12"/>
        <v/>
      </c>
      <c r="AD22" s="115"/>
      <c r="AE22" s="111" t="str">
        <f t="shared" si="13"/>
        <v/>
      </c>
      <c r="AF22" s="115"/>
      <c r="AG22" s="111" t="str">
        <f t="shared" si="14"/>
        <v/>
      </c>
      <c r="AH22" s="115"/>
      <c r="AI22" s="111" t="str">
        <f t="shared" si="15"/>
        <v/>
      </c>
      <c r="AJ22" s="115">
        <v>1062</v>
      </c>
      <c r="AK22" s="111">
        <f t="shared" si="16"/>
        <v>758.57142857142867</v>
      </c>
      <c r="AL22" s="115"/>
      <c r="AM22" s="111" t="str">
        <f t="shared" si="17"/>
        <v/>
      </c>
      <c r="AN22" s="115"/>
      <c r="AO22" s="111" t="str">
        <f t="shared" si="18"/>
        <v/>
      </c>
      <c r="AP22" s="115">
        <v>8147</v>
      </c>
      <c r="AQ22" s="111">
        <f t="shared" si="19"/>
        <v>5819.2857142857147</v>
      </c>
      <c r="AR22" s="115">
        <v>4284</v>
      </c>
    </row>
    <row r="23" spans="1:44" x14ac:dyDescent="0.25">
      <c r="A23" s="114"/>
      <c r="B23" s="110">
        <v>1.47</v>
      </c>
      <c r="D23" s="113">
        <v>23540</v>
      </c>
      <c r="E23" s="111">
        <f t="shared" si="0"/>
        <v>16013.605442176871</v>
      </c>
      <c r="F23" s="113"/>
      <c r="G23" s="111" t="str">
        <f t="shared" si="1"/>
        <v/>
      </c>
      <c r="H23" s="113"/>
      <c r="I23" s="111" t="str">
        <f t="shared" si="2"/>
        <v/>
      </c>
      <c r="J23" s="113"/>
      <c r="K23" s="111" t="str">
        <f t="shared" si="3"/>
        <v/>
      </c>
      <c r="L23" s="113"/>
      <c r="M23" s="111" t="str">
        <f t="shared" si="4"/>
        <v/>
      </c>
      <c r="N23" s="113">
        <v>86</v>
      </c>
      <c r="O23" s="111">
        <f t="shared" si="5"/>
        <v>58.503401360544217</v>
      </c>
      <c r="P23" s="113">
        <v>1214</v>
      </c>
      <c r="Q23" s="111">
        <f t="shared" si="6"/>
        <v>825.85034013605446</v>
      </c>
      <c r="R23" s="113"/>
      <c r="S23" s="111" t="str">
        <f t="shared" si="7"/>
        <v/>
      </c>
      <c r="T23" s="113"/>
      <c r="U23" s="111" t="str">
        <f t="shared" si="8"/>
        <v/>
      </c>
      <c r="V23" s="113">
        <v>4538</v>
      </c>
      <c r="W23" s="111">
        <f t="shared" si="9"/>
        <v>3087.074829931973</v>
      </c>
      <c r="X23" s="113">
        <v>970</v>
      </c>
      <c r="Y23" s="111">
        <f t="shared" si="10"/>
        <v>659.86394557823132</v>
      </c>
      <c r="Z23" s="113"/>
      <c r="AA23" s="111" t="str">
        <f t="shared" si="11"/>
        <v/>
      </c>
      <c r="AB23" s="113"/>
      <c r="AC23" s="111" t="str">
        <f t="shared" si="12"/>
        <v/>
      </c>
      <c r="AD23" s="113"/>
      <c r="AE23" s="111" t="str">
        <f t="shared" si="13"/>
        <v/>
      </c>
      <c r="AF23" s="113"/>
      <c r="AG23" s="111" t="str">
        <f t="shared" si="14"/>
        <v/>
      </c>
      <c r="AH23" s="113"/>
      <c r="AI23" s="111" t="str">
        <f t="shared" si="15"/>
        <v/>
      </c>
      <c r="AJ23" s="113">
        <v>1020</v>
      </c>
      <c r="AK23" s="111">
        <f t="shared" si="16"/>
        <v>693.87755102040819</v>
      </c>
      <c r="AL23" s="113"/>
      <c r="AM23" s="111" t="str">
        <f t="shared" si="17"/>
        <v/>
      </c>
      <c r="AN23" s="113"/>
      <c r="AO23" s="111" t="str">
        <f t="shared" si="18"/>
        <v/>
      </c>
      <c r="AP23" s="113">
        <v>7828</v>
      </c>
      <c r="AQ23" s="111">
        <f t="shared" si="19"/>
        <v>5325.1700680272106</v>
      </c>
      <c r="AR23" s="113">
        <v>4196</v>
      </c>
    </row>
    <row r="24" spans="1:44" x14ac:dyDescent="0.25">
      <c r="A24" s="117" t="s">
        <v>313</v>
      </c>
      <c r="B24" s="116">
        <v>0.69</v>
      </c>
      <c r="D24" s="115">
        <v>5923</v>
      </c>
      <c r="E24" s="111">
        <f t="shared" si="0"/>
        <v>8584.0579710144939</v>
      </c>
      <c r="F24" s="115"/>
      <c r="G24" s="111" t="str">
        <f t="shared" si="1"/>
        <v/>
      </c>
      <c r="H24" s="115"/>
      <c r="I24" s="111" t="str">
        <f t="shared" si="2"/>
        <v/>
      </c>
      <c r="J24" s="115"/>
      <c r="K24" s="111" t="str">
        <f t="shared" si="3"/>
        <v/>
      </c>
      <c r="L24" s="115"/>
      <c r="M24" s="111" t="str">
        <f t="shared" si="4"/>
        <v/>
      </c>
      <c r="N24" s="115"/>
      <c r="O24" s="111" t="str">
        <f t="shared" si="5"/>
        <v/>
      </c>
      <c r="P24" s="115"/>
      <c r="Q24" s="111" t="str">
        <f t="shared" si="6"/>
        <v/>
      </c>
      <c r="R24" s="115"/>
      <c r="S24" s="111" t="str">
        <f t="shared" si="7"/>
        <v/>
      </c>
      <c r="T24" s="115"/>
      <c r="U24" s="111" t="str">
        <f t="shared" si="8"/>
        <v/>
      </c>
      <c r="V24" s="115"/>
      <c r="W24" s="111" t="str">
        <f t="shared" si="9"/>
        <v/>
      </c>
      <c r="X24" s="115"/>
      <c r="Y24" s="111" t="str">
        <f t="shared" si="10"/>
        <v/>
      </c>
      <c r="Z24" s="115"/>
      <c r="AA24" s="111" t="str">
        <f t="shared" si="11"/>
        <v/>
      </c>
      <c r="AB24" s="115"/>
      <c r="AC24" s="111" t="str">
        <f t="shared" si="12"/>
        <v/>
      </c>
      <c r="AD24" s="115"/>
      <c r="AE24" s="111" t="str">
        <f t="shared" si="13"/>
        <v/>
      </c>
      <c r="AF24" s="115"/>
      <c r="AG24" s="111" t="str">
        <f t="shared" si="14"/>
        <v/>
      </c>
      <c r="AH24" s="115"/>
      <c r="AI24" s="111" t="str">
        <f t="shared" si="15"/>
        <v/>
      </c>
      <c r="AJ24" s="115">
        <v>1602</v>
      </c>
      <c r="AK24" s="111">
        <f t="shared" si="16"/>
        <v>2321.739130434783</v>
      </c>
      <c r="AL24" s="115"/>
      <c r="AM24" s="111" t="str">
        <f t="shared" si="17"/>
        <v/>
      </c>
      <c r="AN24" s="115"/>
      <c r="AO24" s="111" t="str">
        <f t="shared" si="18"/>
        <v/>
      </c>
      <c r="AP24" s="115">
        <v>1602</v>
      </c>
      <c r="AQ24" s="111">
        <f t="shared" si="19"/>
        <v>2321.739130434783</v>
      </c>
      <c r="AR24" s="115">
        <v>1706</v>
      </c>
    </row>
    <row r="25" spans="1:44" x14ac:dyDescent="0.25">
      <c r="A25" s="114"/>
      <c r="B25" s="110">
        <v>0.7</v>
      </c>
      <c r="D25" s="113">
        <v>6050</v>
      </c>
      <c r="E25" s="111">
        <f t="shared" si="0"/>
        <v>8642.8571428571431</v>
      </c>
      <c r="F25" s="113"/>
      <c r="G25" s="111" t="str">
        <f t="shared" si="1"/>
        <v/>
      </c>
      <c r="H25" s="113"/>
      <c r="I25" s="111" t="str">
        <f t="shared" si="2"/>
        <v/>
      </c>
      <c r="J25" s="113"/>
      <c r="K25" s="111" t="str">
        <f t="shared" si="3"/>
        <v/>
      </c>
      <c r="L25" s="113"/>
      <c r="M25" s="111" t="str">
        <f t="shared" si="4"/>
        <v/>
      </c>
      <c r="N25" s="113"/>
      <c r="O25" s="111" t="str">
        <f t="shared" si="5"/>
        <v/>
      </c>
      <c r="P25" s="113"/>
      <c r="Q25" s="111" t="str">
        <f t="shared" si="6"/>
        <v/>
      </c>
      <c r="R25" s="113"/>
      <c r="S25" s="111" t="str">
        <f t="shared" si="7"/>
        <v/>
      </c>
      <c r="T25" s="113"/>
      <c r="U25" s="111" t="str">
        <f t="shared" si="8"/>
        <v/>
      </c>
      <c r="V25" s="113"/>
      <c r="W25" s="111" t="str">
        <f t="shared" si="9"/>
        <v/>
      </c>
      <c r="X25" s="113"/>
      <c r="Y25" s="111" t="str">
        <f t="shared" si="10"/>
        <v/>
      </c>
      <c r="Z25" s="113"/>
      <c r="AA25" s="111" t="str">
        <f t="shared" si="11"/>
        <v/>
      </c>
      <c r="AB25" s="113"/>
      <c r="AC25" s="111" t="str">
        <f t="shared" si="12"/>
        <v/>
      </c>
      <c r="AD25" s="113"/>
      <c r="AE25" s="111" t="str">
        <f t="shared" si="13"/>
        <v/>
      </c>
      <c r="AF25" s="113"/>
      <c r="AG25" s="111" t="str">
        <f t="shared" si="14"/>
        <v/>
      </c>
      <c r="AH25" s="113"/>
      <c r="AI25" s="111" t="str">
        <f t="shared" si="15"/>
        <v/>
      </c>
      <c r="AJ25" s="113">
        <v>1637</v>
      </c>
      <c r="AK25" s="111">
        <f t="shared" si="16"/>
        <v>2338.5714285714289</v>
      </c>
      <c r="AL25" s="113"/>
      <c r="AM25" s="111" t="str">
        <f t="shared" si="17"/>
        <v/>
      </c>
      <c r="AN25" s="113"/>
      <c r="AO25" s="111" t="str">
        <f t="shared" si="18"/>
        <v/>
      </c>
      <c r="AP25" s="113">
        <v>1637</v>
      </c>
      <c r="AQ25" s="111">
        <f t="shared" si="19"/>
        <v>2338.5714285714289</v>
      </c>
      <c r="AR25" s="113">
        <v>1743</v>
      </c>
    </row>
    <row r="26" spans="1:44" x14ac:dyDescent="0.25">
      <c r="A26" s="114"/>
      <c r="B26" s="110">
        <v>0.71</v>
      </c>
      <c r="D26" s="113">
        <v>6158</v>
      </c>
      <c r="E26" s="111">
        <f t="shared" si="0"/>
        <v>8673.2394366197186</v>
      </c>
      <c r="F26" s="113"/>
      <c r="G26" s="111" t="str">
        <f t="shared" si="1"/>
        <v/>
      </c>
      <c r="H26" s="113"/>
      <c r="I26" s="111" t="str">
        <f t="shared" si="2"/>
        <v/>
      </c>
      <c r="J26" s="113"/>
      <c r="K26" s="111" t="str">
        <f t="shared" si="3"/>
        <v/>
      </c>
      <c r="L26" s="113"/>
      <c r="M26" s="111" t="str">
        <f t="shared" si="4"/>
        <v/>
      </c>
      <c r="N26" s="113"/>
      <c r="O26" s="111" t="str">
        <f t="shared" si="5"/>
        <v/>
      </c>
      <c r="P26" s="113"/>
      <c r="Q26" s="111" t="str">
        <f t="shared" si="6"/>
        <v/>
      </c>
      <c r="R26" s="113"/>
      <c r="S26" s="111" t="str">
        <f t="shared" si="7"/>
        <v/>
      </c>
      <c r="T26" s="113"/>
      <c r="U26" s="111" t="str">
        <f t="shared" si="8"/>
        <v/>
      </c>
      <c r="V26" s="113"/>
      <c r="W26" s="111" t="str">
        <f t="shared" si="9"/>
        <v/>
      </c>
      <c r="X26" s="113"/>
      <c r="Y26" s="111" t="str">
        <f t="shared" si="10"/>
        <v/>
      </c>
      <c r="Z26" s="113"/>
      <c r="AA26" s="111" t="str">
        <f t="shared" si="11"/>
        <v/>
      </c>
      <c r="AB26" s="113"/>
      <c r="AC26" s="111" t="str">
        <f t="shared" si="12"/>
        <v/>
      </c>
      <c r="AD26" s="113"/>
      <c r="AE26" s="111" t="str">
        <f t="shared" si="13"/>
        <v/>
      </c>
      <c r="AF26" s="113"/>
      <c r="AG26" s="111" t="str">
        <f t="shared" si="14"/>
        <v/>
      </c>
      <c r="AH26" s="113"/>
      <c r="AI26" s="111" t="str">
        <f t="shared" si="15"/>
        <v/>
      </c>
      <c r="AJ26" s="113">
        <v>1666</v>
      </c>
      <c r="AK26" s="111">
        <f t="shared" si="16"/>
        <v>2346.4788732394368</v>
      </c>
      <c r="AL26" s="113"/>
      <c r="AM26" s="111" t="str">
        <f t="shared" si="17"/>
        <v/>
      </c>
      <c r="AN26" s="113"/>
      <c r="AO26" s="111" t="str">
        <f t="shared" si="18"/>
        <v/>
      </c>
      <c r="AP26" s="113">
        <v>1666</v>
      </c>
      <c r="AQ26" s="111">
        <f t="shared" si="19"/>
        <v>2346.4788732394368</v>
      </c>
      <c r="AR26" s="113">
        <v>1773</v>
      </c>
    </row>
    <row r="27" spans="1:44" x14ac:dyDescent="0.25">
      <c r="A27" s="114"/>
      <c r="B27" s="110">
        <v>0.1</v>
      </c>
      <c r="D27" s="113">
        <v>906</v>
      </c>
      <c r="E27" s="111">
        <f t="shared" si="0"/>
        <v>9060</v>
      </c>
      <c r="F27" s="113"/>
      <c r="G27" s="111" t="str">
        <f t="shared" si="1"/>
        <v/>
      </c>
      <c r="H27" s="113"/>
      <c r="I27" s="111" t="str">
        <f t="shared" si="2"/>
        <v/>
      </c>
      <c r="J27" s="113"/>
      <c r="K27" s="111" t="str">
        <f t="shared" si="3"/>
        <v/>
      </c>
      <c r="L27" s="113"/>
      <c r="M27" s="111" t="str">
        <f t="shared" si="4"/>
        <v/>
      </c>
      <c r="N27" s="113"/>
      <c r="O27" s="111" t="str">
        <f t="shared" si="5"/>
        <v/>
      </c>
      <c r="P27" s="113"/>
      <c r="Q27" s="111" t="str">
        <f t="shared" si="6"/>
        <v/>
      </c>
      <c r="R27" s="113"/>
      <c r="S27" s="111" t="str">
        <f t="shared" si="7"/>
        <v/>
      </c>
      <c r="T27" s="113"/>
      <c r="U27" s="111" t="str">
        <f t="shared" si="8"/>
        <v/>
      </c>
      <c r="V27" s="113"/>
      <c r="W27" s="111" t="str">
        <f t="shared" si="9"/>
        <v/>
      </c>
      <c r="X27" s="113"/>
      <c r="Y27" s="111" t="str">
        <f t="shared" si="10"/>
        <v/>
      </c>
      <c r="Z27" s="113"/>
      <c r="AA27" s="111" t="str">
        <f t="shared" si="11"/>
        <v/>
      </c>
      <c r="AB27" s="113"/>
      <c r="AC27" s="111" t="str">
        <f t="shared" si="12"/>
        <v/>
      </c>
      <c r="AD27" s="113"/>
      <c r="AE27" s="111" t="str">
        <f t="shared" si="13"/>
        <v/>
      </c>
      <c r="AF27" s="113"/>
      <c r="AG27" s="111" t="str">
        <f t="shared" si="14"/>
        <v/>
      </c>
      <c r="AH27" s="113"/>
      <c r="AI27" s="111" t="str">
        <f t="shared" si="15"/>
        <v/>
      </c>
      <c r="AJ27" s="113">
        <v>245</v>
      </c>
      <c r="AK27" s="111">
        <f t="shared" si="16"/>
        <v>2450</v>
      </c>
      <c r="AL27" s="113"/>
      <c r="AM27" s="111" t="str">
        <f t="shared" si="17"/>
        <v/>
      </c>
      <c r="AN27" s="113"/>
      <c r="AO27" s="111" t="str">
        <f t="shared" si="18"/>
        <v/>
      </c>
      <c r="AP27" s="113">
        <v>245</v>
      </c>
      <c r="AQ27" s="111">
        <f t="shared" si="19"/>
        <v>2450</v>
      </c>
      <c r="AR27" s="113">
        <v>261</v>
      </c>
    </row>
    <row r="28" spans="1:44" x14ac:dyDescent="0.25">
      <c r="A28" s="114"/>
      <c r="B28" s="110">
        <v>0.09</v>
      </c>
      <c r="D28" s="113">
        <v>755</v>
      </c>
      <c r="E28" s="111">
        <f t="shared" si="0"/>
        <v>8388.8888888888887</v>
      </c>
      <c r="F28" s="113"/>
      <c r="G28" s="111" t="str">
        <f t="shared" si="1"/>
        <v/>
      </c>
      <c r="H28" s="113"/>
      <c r="I28" s="111" t="str">
        <f t="shared" si="2"/>
        <v/>
      </c>
      <c r="J28" s="113"/>
      <c r="K28" s="111" t="str">
        <f t="shared" si="3"/>
        <v/>
      </c>
      <c r="L28" s="113"/>
      <c r="M28" s="111" t="str">
        <f t="shared" si="4"/>
        <v/>
      </c>
      <c r="N28" s="113"/>
      <c r="O28" s="111" t="str">
        <f t="shared" si="5"/>
        <v/>
      </c>
      <c r="P28" s="113"/>
      <c r="Q28" s="111" t="str">
        <f t="shared" si="6"/>
        <v/>
      </c>
      <c r="R28" s="113"/>
      <c r="S28" s="111" t="str">
        <f t="shared" si="7"/>
        <v/>
      </c>
      <c r="T28" s="113"/>
      <c r="U28" s="111" t="str">
        <f t="shared" si="8"/>
        <v/>
      </c>
      <c r="V28" s="113"/>
      <c r="W28" s="111" t="str">
        <f t="shared" si="9"/>
        <v/>
      </c>
      <c r="X28" s="113"/>
      <c r="Y28" s="111" t="str">
        <f t="shared" si="10"/>
        <v/>
      </c>
      <c r="Z28" s="113"/>
      <c r="AA28" s="111" t="str">
        <f t="shared" si="11"/>
        <v/>
      </c>
      <c r="AB28" s="113"/>
      <c r="AC28" s="111" t="str">
        <f t="shared" si="12"/>
        <v/>
      </c>
      <c r="AD28" s="113"/>
      <c r="AE28" s="111" t="str">
        <f t="shared" si="13"/>
        <v/>
      </c>
      <c r="AF28" s="113"/>
      <c r="AG28" s="111" t="str">
        <f t="shared" si="14"/>
        <v/>
      </c>
      <c r="AH28" s="113"/>
      <c r="AI28" s="111" t="str">
        <f t="shared" si="15"/>
        <v/>
      </c>
      <c r="AJ28" s="113">
        <v>204</v>
      </c>
      <c r="AK28" s="111">
        <f t="shared" si="16"/>
        <v>2266.666666666667</v>
      </c>
      <c r="AL28" s="113"/>
      <c r="AM28" s="111" t="str">
        <f t="shared" si="17"/>
        <v/>
      </c>
      <c r="AN28" s="113"/>
      <c r="AO28" s="111" t="str">
        <f t="shared" si="18"/>
        <v/>
      </c>
      <c r="AP28" s="113">
        <v>204</v>
      </c>
      <c r="AQ28" s="111">
        <f t="shared" si="19"/>
        <v>2266.666666666667</v>
      </c>
      <c r="AR28" s="113">
        <v>218</v>
      </c>
    </row>
    <row r="29" spans="1:44" x14ac:dyDescent="0.25">
      <c r="A29" s="117" t="s">
        <v>312</v>
      </c>
      <c r="B29" s="116">
        <v>0.6</v>
      </c>
      <c r="D29" s="115"/>
      <c r="E29" s="111" t="str">
        <f t="shared" si="0"/>
        <v/>
      </c>
      <c r="F29" s="115"/>
      <c r="G29" s="111" t="str">
        <f t="shared" si="1"/>
        <v/>
      </c>
      <c r="H29" s="115"/>
      <c r="I29" s="111" t="str">
        <f t="shared" si="2"/>
        <v/>
      </c>
      <c r="J29" s="115"/>
      <c r="K29" s="111" t="str">
        <f t="shared" si="3"/>
        <v/>
      </c>
      <c r="L29" s="115"/>
      <c r="M29" s="111" t="str">
        <f t="shared" si="4"/>
        <v/>
      </c>
      <c r="N29" s="115">
        <v>776</v>
      </c>
      <c r="O29" s="111">
        <f t="shared" si="5"/>
        <v>1293.3333333333335</v>
      </c>
      <c r="P29" s="115">
        <v>768</v>
      </c>
      <c r="Q29" s="111">
        <f t="shared" si="6"/>
        <v>1280</v>
      </c>
      <c r="R29" s="115"/>
      <c r="S29" s="111" t="str">
        <f t="shared" si="7"/>
        <v/>
      </c>
      <c r="T29" s="115"/>
      <c r="U29" s="111" t="str">
        <f t="shared" si="8"/>
        <v/>
      </c>
      <c r="V29" s="115"/>
      <c r="W29" s="111" t="str">
        <f t="shared" si="9"/>
        <v/>
      </c>
      <c r="X29" s="115"/>
      <c r="Y29" s="111" t="str">
        <f t="shared" si="10"/>
        <v/>
      </c>
      <c r="Z29" s="115"/>
      <c r="AA29" s="111" t="str">
        <f t="shared" si="11"/>
        <v/>
      </c>
      <c r="AB29" s="115"/>
      <c r="AC29" s="111" t="str">
        <f t="shared" si="12"/>
        <v/>
      </c>
      <c r="AD29" s="115"/>
      <c r="AE29" s="111" t="str">
        <f t="shared" si="13"/>
        <v/>
      </c>
      <c r="AF29" s="115"/>
      <c r="AG29" s="111" t="str">
        <f t="shared" si="14"/>
        <v/>
      </c>
      <c r="AH29" s="115"/>
      <c r="AI29" s="111" t="str">
        <f t="shared" si="15"/>
        <v/>
      </c>
      <c r="AJ29" s="115"/>
      <c r="AK29" s="111" t="str">
        <f t="shared" si="16"/>
        <v/>
      </c>
      <c r="AL29" s="115"/>
      <c r="AM29" s="111" t="str">
        <f t="shared" si="17"/>
        <v/>
      </c>
      <c r="AN29" s="115"/>
      <c r="AO29" s="111" t="str">
        <f t="shared" si="18"/>
        <v/>
      </c>
      <c r="AP29" s="115">
        <v>1544</v>
      </c>
      <c r="AQ29" s="111">
        <f t="shared" si="19"/>
        <v>2573.3333333333335</v>
      </c>
      <c r="AR29" s="115">
        <v>409</v>
      </c>
    </row>
    <row r="30" spans="1:44" x14ac:dyDescent="0.25">
      <c r="A30" s="117" t="s">
        <v>311</v>
      </c>
      <c r="B30" s="116">
        <v>15.66</v>
      </c>
      <c r="D30" s="115">
        <v>64800</v>
      </c>
      <c r="E30" s="111">
        <f t="shared" si="0"/>
        <v>4137.9310344827582</v>
      </c>
      <c r="F30" s="115"/>
      <c r="G30" s="111" t="str">
        <f t="shared" si="1"/>
        <v/>
      </c>
      <c r="H30" s="115"/>
      <c r="I30" s="111" t="str">
        <f t="shared" si="2"/>
        <v/>
      </c>
      <c r="J30" s="115"/>
      <c r="K30" s="111" t="str">
        <f t="shared" si="3"/>
        <v/>
      </c>
      <c r="L30" s="115"/>
      <c r="M30" s="111" t="str">
        <f t="shared" si="4"/>
        <v/>
      </c>
      <c r="N30" s="115">
        <v>1136</v>
      </c>
      <c r="O30" s="111">
        <f t="shared" si="5"/>
        <v>72.541507024265641</v>
      </c>
      <c r="P30" s="115">
        <v>50232</v>
      </c>
      <c r="Q30" s="111">
        <f t="shared" si="6"/>
        <v>3207.662835249042</v>
      </c>
      <c r="R30" s="115">
        <v>2648</v>
      </c>
      <c r="S30" s="111">
        <f t="shared" si="7"/>
        <v>169.09323116219667</v>
      </c>
      <c r="T30" s="115"/>
      <c r="U30" s="111" t="str">
        <f t="shared" si="8"/>
        <v/>
      </c>
      <c r="V30" s="115"/>
      <c r="W30" s="111" t="str">
        <f t="shared" si="9"/>
        <v/>
      </c>
      <c r="X30" s="115"/>
      <c r="Y30" s="111" t="str">
        <f t="shared" si="10"/>
        <v/>
      </c>
      <c r="Z30" s="115">
        <v>1644</v>
      </c>
      <c r="AA30" s="111">
        <f t="shared" si="11"/>
        <v>104.98084291187739</v>
      </c>
      <c r="AB30" s="115">
        <v>264</v>
      </c>
      <c r="AC30" s="111">
        <f t="shared" si="12"/>
        <v>16.85823754789272</v>
      </c>
      <c r="AD30" s="115">
        <v>996</v>
      </c>
      <c r="AE30" s="111">
        <f t="shared" si="13"/>
        <v>63.601532567049809</v>
      </c>
      <c r="AF30" s="115"/>
      <c r="AG30" s="111" t="str">
        <f t="shared" si="14"/>
        <v/>
      </c>
      <c r="AH30" s="115"/>
      <c r="AI30" s="111" t="str">
        <f t="shared" si="15"/>
        <v/>
      </c>
      <c r="AJ30" s="115">
        <v>1618</v>
      </c>
      <c r="AK30" s="111">
        <f t="shared" si="16"/>
        <v>103.3205619412516</v>
      </c>
      <c r="AL30" s="115"/>
      <c r="AM30" s="111" t="str">
        <f t="shared" si="17"/>
        <v/>
      </c>
      <c r="AN30" s="115"/>
      <c r="AO30" s="111" t="str">
        <f t="shared" si="18"/>
        <v/>
      </c>
      <c r="AP30" s="115">
        <v>58538</v>
      </c>
      <c r="AQ30" s="111">
        <f t="shared" si="19"/>
        <v>3738.0587484035759</v>
      </c>
      <c r="AR30" s="115">
        <v>26078</v>
      </c>
    </row>
    <row r="31" spans="1:44" x14ac:dyDescent="0.25">
      <c r="A31" s="117" t="s">
        <v>310</v>
      </c>
      <c r="B31" s="116">
        <v>3.22</v>
      </c>
      <c r="D31" s="115"/>
      <c r="E31" s="111" t="str">
        <f t="shared" si="0"/>
        <v/>
      </c>
      <c r="F31" s="115"/>
      <c r="G31" s="111" t="str">
        <f t="shared" si="1"/>
        <v/>
      </c>
      <c r="H31" s="115"/>
      <c r="I31" s="111" t="str">
        <f t="shared" si="2"/>
        <v/>
      </c>
      <c r="J31" s="115"/>
      <c r="K31" s="111" t="str">
        <f t="shared" si="3"/>
        <v/>
      </c>
      <c r="L31" s="115"/>
      <c r="M31" s="111" t="str">
        <f t="shared" si="4"/>
        <v/>
      </c>
      <c r="N31" s="115"/>
      <c r="O31" s="111" t="str">
        <f t="shared" si="5"/>
        <v/>
      </c>
      <c r="P31" s="115">
        <v>3122</v>
      </c>
      <c r="Q31" s="111">
        <f t="shared" si="6"/>
        <v>969.56521739130426</v>
      </c>
      <c r="R31" s="115"/>
      <c r="S31" s="111" t="str">
        <f t="shared" si="7"/>
        <v/>
      </c>
      <c r="T31" s="115"/>
      <c r="U31" s="111" t="str">
        <f t="shared" si="8"/>
        <v/>
      </c>
      <c r="V31" s="115"/>
      <c r="W31" s="111" t="str">
        <f t="shared" si="9"/>
        <v/>
      </c>
      <c r="X31" s="115"/>
      <c r="Y31" s="111" t="str">
        <f t="shared" si="10"/>
        <v/>
      </c>
      <c r="Z31" s="115"/>
      <c r="AA31" s="111" t="str">
        <f t="shared" si="11"/>
        <v/>
      </c>
      <c r="AB31" s="115"/>
      <c r="AC31" s="111" t="str">
        <f t="shared" si="12"/>
        <v/>
      </c>
      <c r="AD31" s="115"/>
      <c r="AE31" s="111" t="str">
        <f t="shared" si="13"/>
        <v/>
      </c>
      <c r="AF31" s="115"/>
      <c r="AG31" s="111" t="str">
        <f t="shared" si="14"/>
        <v/>
      </c>
      <c r="AH31" s="115"/>
      <c r="AI31" s="111" t="str">
        <f t="shared" si="15"/>
        <v/>
      </c>
      <c r="AJ31" s="115"/>
      <c r="AK31" s="111" t="str">
        <f t="shared" si="16"/>
        <v/>
      </c>
      <c r="AL31" s="115"/>
      <c r="AM31" s="111" t="str">
        <f t="shared" si="17"/>
        <v/>
      </c>
      <c r="AN31" s="115"/>
      <c r="AO31" s="111" t="str">
        <f t="shared" si="18"/>
        <v/>
      </c>
      <c r="AP31" s="115">
        <v>3122</v>
      </c>
      <c r="AQ31" s="111">
        <f t="shared" si="19"/>
        <v>969.56521739130426</v>
      </c>
      <c r="AR31" s="115">
        <v>330</v>
      </c>
    </row>
    <row r="32" spans="1:44" x14ac:dyDescent="0.25">
      <c r="A32" s="117" t="s">
        <v>309</v>
      </c>
      <c r="B32" s="116">
        <v>0.93640000000000001</v>
      </c>
      <c r="D32" s="115">
        <v>3540</v>
      </c>
      <c r="E32" s="111">
        <f t="shared" si="0"/>
        <v>3780.4357112345151</v>
      </c>
      <c r="F32" s="115"/>
      <c r="G32" s="111" t="str">
        <f t="shared" si="1"/>
        <v/>
      </c>
      <c r="H32" s="115"/>
      <c r="I32" s="111" t="str">
        <f t="shared" si="2"/>
        <v/>
      </c>
      <c r="J32" s="115"/>
      <c r="K32" s="111" t="str">
        <f t="shared" si="3"/>
        <v/>
      </c>
      <c r="L32" s="115"/>
      <c r="M32" s="111" t="str">
        <f t="shared" si="4"/>
        <v/>
      </c>
      <c r="N32" s="115"/>
      <c r="O32" s="111" t="str">
        <f t="shared" si="5"/>
        <v/>
      </c>
      <c r="P32" s="115">
        <v>917</v>
      </c>
      <c r="Q32" s="111">
        <f t="shared" si="6"/>
        <v>979.28235796668093</v>
      </c>
      <c r="R32" s="115"/>
      <c r="S32" s="111" t="str">
        <f t="shared" si="7"/>
        <v/>
      </c>
      <c r="T32" s="115"/>
      <c r="U32" s="111" t="str">
        <f t="shared" si="8"/>
        <v/>
      </c>
      <c r="V32" s="115"/>
      <c r="W32" s="111" t="str">
        <f t="shared" si="9"/>
        <v/>
      </c>
      <c r="X32" s="115"/>
      <c r="Y32" s="111" t="str">
        <f t="shared" si="10"/>
        <v/>
      </c>
      <c r="Z32" s="115"/>
      <c r="AA32" s="111" t="str">
        <f t="shared" si="11"/>
        <v/>
      </c>
      <c r="AB32" s="115"/>
      <c r="AC32" s="111" t="str">
        <f t="shared" si="12"/>
        <v/>
      </c>
      <c r="AD32" s="115"/>
      <c r="AE32" s="111" t="str">
        <f t="shared" si="13"/>
        <v/>
      </c>
      <c r="AF32" s="115"/>
      <c r="AG32" s="111" t="str">
        <f t="shared" si="14"/>
        <v/>
      </c>
      <c r="AH32" s="115"/>
      <c r="AI32" s="111" t="str">
        <f t="shared" si="15"/>
        <v/>
      </c>
      <c r="AJ32" s="115"/>
      <c r="AK32" s="111" t="str">
        <f t="shared" si="16"/>
        <v/>
      </c>
      <c r="AL32" s="115"/>
      <c r="AM32" s="111" t="str">
        <f t="shared" si="17"/>
        <v/>
      </c>
      <c r="AN32" s="115"/>
      <c r="AO32" s="111" t="str">
        <f t="shared" si="18"/>
        <v/>
      </c>
      <c r="AP32" s="115">
        <v>917</v>
      </c>
      <c r="AQ32" s="111">
        <f t="shared" si="19"/>
        <v>979.28235796668093</v>
      </c>
      <c r="AR32" s="115">
        <v>3</v>
      </c>
    </row>
    <row r="33" spans="1:44" x14ac:dyDescent="0.25">
      <c r="A33" s="114"/>
      <c r="B33" s="110">
        <v>3.6600000000000001E-2</v>
      </c>
      <c r="D33" s="113">
        <v>139</v>
      </c>
      <c r="E33" s="111">
        <f t="shared" si="0"/>
        <v>3797.8142076502731</v>
      </c>
      <c r="F33" s="113"/>
      <c r="G33" s="111" t="str">
        <f t="shared" si="1"/>
        <v/>
      </c>
      <c r="H33" s="113"/>
      <c r="I33" s="111" t="str">
        <f t="shared" si="2"/>
        <v/>
      </c>
      <c r="J33" s="113"/>
      <c r="K33" s="111" t="str">
        <f t="shared" si="3"/>
        <v/>
      </c>
      <c r="L33" s="113"/>
      <c r="M33" s="111" t="str">
        <f t="shared" si="4"/>
        <v/>
      </c>
      <c r="N33" s="113"/>
      <c r="O33" s="111" t="str">
        <f t="shared" si="5"/>
        <v/>
      </c>
      <c r="P33" s="113">
        <v>36</v>
      </c>
      <c r="Q33" s="111">
        <f t="shared" si="6"/>
        <v>983.60655737704917</v>
      </c>
      <c r="R33" s="113"/>
      <c r="S33" s="111" t="str">
        <f t="shared" si="7"/>
        <v/>
      </c>
      <c r="T33" s="113"/>
      <c r="U33" s="111" t="str">
        <f t="shared" si="8"/>
        <v/>
      </c>
      <c r="V33" s="113"/>
      <c r="W33" s="111" t="str">
        <f t="shared" si="9"/>
        <v/>
      </c>
      <c r="X33" s="113"/>
      <c r="Y33" s="111" t="str">
        <f t="shared" si="10"/>
        <v/>
      </c>
      <c r="Z33" s="113"/>
      <c r="AA33" s="111" t="str">
        <f t="shared" si="11"/>
        <v/>
      </c>
      <c r="AB33" s="113"/>
      <c r="AC33" s="111" t="str">
        <f t="shared" si="12"/>
        <v/>
      </c>
      <c r="AD33" s="113"/>
      <c r="AE33" s="111" t="str">
        <f t="shared" si="13"/>
        <v/>
      </c>
      <c r="AF33" s="113"/>
      <c r="AG33" s="111" t="str">
        <f t="shared" si="14"/>
        <v/>
      </c>
      <c r="AH33" s="113"/>
      <c r="AI33" s="111" t="str">
        <f t="shared" si="15"/>
        <v/>
      </c>
      <c r="AJ33" s="113"/>
      <c r="AK33" s="111" t="str">
        <f t="shared" si="16"/>
        <v/>
      </c>
      <c r="AL33" s="113"/>
      <c r="AM33" s="111" t="str">
        <f t="shared" si="17"/>
        <v/>
      </c>
      <c r="AN33" s="113"/>
      <c r="AO33" s="111" t="str">
        <f t="shared" si="18"/>
        <v/>
      </c>
      <c r="AP33" s="113">
        <v>36</v>
      </c>
      <c r="AQ33" s="111">
        <f t="shared" si="19"/>
        <v>983.60655737704917</v>
      </c>
      <c r="AR33" s="113"/>
    </row>
    <row r="34" spans="1:44" x14ac:dyDescent="0.25">
      <c r="A34" s="117" t="s">
        <v>308</v>
      </c>
      <c r="B34" s="116">
        <v>2.3199999999999998</v>
      </c>
      <c r="D34" s="115">
        <v>50783</v>
      </c>
      <c r="E34" s="111">
        <f t="shared" si="0"/>
        <v>21889.224137931036</v>
      </c>
      <c r="F34" s="115"/>
      <c r="G34" s="111" t="str">
        <f t="shared" si="1"/>
        <v/>
      </c>
      <c r="H34" s="115"/>
      <c r="I34" s="111" t="str">
        <f t="shared" si="2"/>
        <v/>
      </c>
      <c r="J34" s="115"/>
      <c r="K34" s="111" t="str">
        <f t="shared" si="3"/>
        <v/>
      </c>
      <c r="L34" s="115"/>
      <c r="M34" s="111" t="str">
        <f t="shared" si="4"/>
        <v/>
      </c>
      <c r="N34" s="115"/>
      <c r="O34" s="111" t="str">
        <f t="shared" si="5"/>
        <v/>
      </c>
      <c r="P34" s="115">
        <v>196</v>
      </c>
      <c r="Q34" s="111">
        <f t="shared" si="6"/>
        <v>84.482758620689665</v>
      </c>
      <c r="R34" s="115"/>
      <c r="S34" s="111" t="str">
        <f t="shared" si="7"/>
        <v/>
      </c>
      <c r="T34" s="115"/>
      <c r="U34" s="111" t="str">
        <f t="shared" si="8"/>
        <v/>
      </c>
      <c r="V34" s="115"/>
      <c r="W34" s="111" t="str">
        <f t="shared" si="9"/>
        <v/>
      </c>
      <c r="X34" s="115"/>
      <c r="Y34" s="111" t="str">
        <f t="shared" si="10"/>
        <v/>
      </c>
      <c r="Z34" s="115"/>
      <c r="AA34" s="111" t="str">
        <f t="shared" si="11"/>
        <v/>
      </c>
      <c r="AB34" s="115"/>
      <c r="AC34" s="111" t="str">
        <f t="shared" si="12"/>
        <v/>
      </c>
      <c r="AD34" s="115"/>
      <c r="AE34" s="111" t="str">
        <f t="shared" si="13"/>
        <v/>
      </c>
      <c r="AF34" s="115"/>
      <c r="AG34" s="111" t="str">
        <f t="shared" si="14"/>
        <v/>
      </c>
      <c r="AH34" s="115"/>
      <c r="AI34" s="111" t="str">
        <f t="shared" si="15"/>
        <v/>
      </c>
      <c r="AJ34" s="115">
        <v>8331</v>
      </c>
      <c r="AK34" s="111">
        <f t="shared" si="16"/>
        <v>3590.9482758620693</v>
      </c>
      <c r="AL34" s="115"/>
      <c r="AM34" s="111" t="str">
        <f t="shared" si="17"/>
        <v/>
      </c>
      <c r="AN34" s="115"/>
      <c r="AO34" s="111" t="str">
        <f t="shared" si="18"/>
        <v/>
      </c>
      <c r="AP34" s="115">
        <v>8527</v>
      </c>
      <c r="AQ34" s="111">
        <f t="shared" si="19"/>
        <v>3675.4310344827591</v>
      </c>
      <c r="AR34" s="115">
        <v>10737</v>
      </c>
    </row>
    <row r="35" spans="1:44" x14ac:dyDescent="0.25">
      <c r="A35" s="117" t="s">
        <v>307</v>
      </c>
      <c r="B35" s="116">
        <v>2.17</v>
      </c>
      <c r="D35" s="115">
        <v>6976</v>
      </c>
      <c r="E35" s="111">
        <f t="shared" si="0"/>
        <v>3214.7465437788019</v>
      </c>
      <c r="F35" s="115"/>
      <c r="G35" s="111" t="str">
        <f t="shared" si="1"/>
        <v/>
      </c>
      <c r="H35" s="115"/>
      <c r="I35" s="111" t="str">
        <f t="shared" si="2"/>
        <v/>
      </c>
      <c r="J35" s="115"/>
      <c r="K35" s="111" t="str">
        <f t="shared" si="3"/>
        <v/>
      </c>
      <c r="L35" s="115"/>
      <c r="M35" s="111" t="str">
        <f t="shared" si="4"/>
        <v/>
      </c>
      <c r="N35" s="115"/>
      <c r="O35" s="111" t="str">
        <f t="shared" si="5"/>
        <v/>
      </c>
      <c r="P35" s="115"/>
      <c r="Q35" s="111" t="str">
        <f t="shared" si="6"/>
        <v/>
      </c>
      <c r="R35" s="115"/>
      <c r="S35" s="111" t="str">
        <f t="shared" si="7"/>
        <v/>
      </c>
      <c r="T35" s="115"/>
      <c r="U35" s="111" t="str">
        <f t="shared" si="8"/>
        <v/>
      </c>
      <c r="V35" s="115">
        <v>46</v>
      </c>
      <c r="W35" s="111">
        <f t="shared" si="9"/>
        <v>21.198156682027651</v>
      </c>
      <c r="X35" s="115"/>
      <c r="Y35" s="111" t="str">
        <f t="shared" si="10"/>
        <v/>
      </c>
      <c r="Z35" s="115"/>
      <c r="AA35" s="111" t="str">
        <f t="shared" si="11"/>
        <v/>
      </c>
      <c r="AB35" s="115"/>
      <c r="AC35" s="111" t="str">
        <f t="shared" si="12"/>
        <v/>
      </c>
      <c r="AD35" s="115"/>
      <c r="AE35" s="111" t="str">
        <f t="shared" si="13"/>
        <v/>
      </c>
      <c r="AF35" s="115"/>
      <c r="AG35" s="111" t="str">
        <f t="shared" si="14"/>
        <v/>
      </c>
      <c r="AH35" s="115"/>
      <c r="AI35" s="111" t="str">
        <f t="shared" si="15"/>
        <v/>
      </c>
      <c r="AJ35" s="115">
        <v>1156</v>
      </c>
      <c r="AK35" s="111">
        <f t="shared" si="16"/>
        <v>532.71889400921657</v>
      </c>
      <c r="AL35" s="115"/>
      <c r="AM35" s="111" t="str">
        <f t="shared" si="17"/>
        <v/>
      </c>
      <c r="AN35" s="115"/>
      <c r="AO35" s="111" t="str">
        <f t="shared" si="18"/>
        <v/>
      </c>
      <c r="AP35" s="115">
        <v>1202</v>
      </c>
      <c r="AQ35" s="111">
        <f t="shared" si="19"/>
        <v>553.9170506912443</v>
      </c>
      <c r="AR35" s="115"/>
    </row>
    <row r="36" spans="1:44" x14ac:dyDescent="0.25">
      <c r="A36" s="117" t="s">
        <v>306</v>
      </c>
      <c r="B36" s="116">
        <v>0.7</v>
      </c>
      <c r="D36" s="115">
        <v>5081</v>
      </c>
      <c r="E36" s="111">
        <f t="shared" si="0"/>
        <v>7258.5714285714294</v>
      </c>
      <c r="F36" s="115"/>
      <c r="G36" s="111" t="str">
        <f t="shared" si="1"/>
        <v/>
      </c>
      <c r="H36" s="115"/>
      <c r="I36" s="111" t="str">
        <f t="shared" si="2"/>
        <v/>
      </c>
      <c r="J36" s="115"/>
      <c r="K36" s="111" t="str">
        <f t="shared" si="3"/>
        <v/>
      </c>
      <c r="L36" s="115"/>
      <c r="M36" s="111" t="str">
        <f t="shared" si="4"/>
        <v/>
      </c>
      <c r="N36" s="115"/>
      <c r="O36" s="111" t="str">
        <f t="shared" si="5"/>
        <v/>
      </c>
      <c r="P36" s="115">
        <v>1154</v>
      </c>
      <c r="Q36" s="111">
        <f t="shared" si="6"/>
        <v>1648.5714285714287</v>
      </c>
      <c r="R36" s="115">
        <v>77</v>
      </c>
      <c r="S36" s="111">
        <f t="shared" si="7"/>
        <v>110</v>
      </c>
      <c r="T36" s="115"/>
      <c r="U36" s="111" t="str">
        <f t="shared" si="8"/>
        <v/>
      </c>
      <c r="V36" s="115">
        <v>2057</v>
      </c>
      <c r="W36" s="111">
        <f t="shared" si="9"/>
        <v>2938.5714285714289</v>
      </c>
      <c r="X36" s="115"/>
      <c r="Y36" s="111" t="str">
        <f t="shared" si="10"/>
        <v/>
      </c>
      <c r="Z36" s="115"/>
      <c r="AA36" s="111" t="str">
        <f t="shared" si="11"/>
        <v/>
      </c>
      <c r="AB36" s="115">
        <v>15</v>
      </c>
      <c r="AC36" s="111">
        <f t="shared" si="12"/>
        <v>21.428571428571431</v>
      </c>
      <c r="AD36" s="115"/>
      <c r="AE36" s="111" t="str">
        <f t="shared" si="13"/>
        <v/>
      </c>
      <c r="AF36" s="115">
        <v>6680</v>
      </c>
      <c r="AG36" s="111">
        <f t="shared" si="14"/>
        <v>9542.8571428571431</v>
      </c>
      <c r="AH36" s="115"/>
      <c r="AI36" s="111" t="str">
        <f t="shared" si="15"/>
        <v/>
      </c>
      <c r="AJ36" s="115">
        <v>36</v>
      </c>
      <c r="AK36" s="111">
        <f t="shared" si="16"/>
        <v>51.428571428571431</v>
      </c>
      <c r="AL36" s="115"/>
      <c r="AM36" s="111" t="str">
        <f t="shared" si="17"/>
        <v/>
      </c>
      <c r="AN36" s="115"/>
      <c r="AO36" s="111" t="str">
        <f t="shared" si="18"/>
        <v/>
      </c>
      <c r="AP36" s="115">
        <v>10019</v>
      </c>
      <c r="AQ36" s="111">
        <f t="shared" si="19"/>
        <v>14312.857142857143</v>
      </c>
      <c r="AR36" s="115">
        <v>765</v>
      </c>
    </row>
    <row r="37" spans="1:44" x14ac:dyDescent="0.25">
      <c r="A37" s="114"/>
      <c r="B37" s="110">
        <v>0.06</v>
      </c>
      <c r="D37" s="113">
        <v>174</v>
      </c>
      <c r="E37" s="111">
        <f t="shared" si="0"/>
        <v>2900</v>
      </c>
      <c r="F37" s="113"/>
      <c r="G37" s="111" t="str">
        <f t="shared" si="1"/>
        <v/>
      </c>
      <c r="H37" s="113"/>
      <c r="I37" s="111" t="str">
        <f t="shared" si="2"/>
        <v/>
      </c>
      <c r="J37" s="113"/>
      <c r="K37" s="111" t="str">
        <f t="shared" si="3"/>
        <v/>
      </c>
      <c r="L37" s="113"/>
      <c r="M37" s="111" t="str">
        <f t="shared" si="4"/>
        <v/>
      </c>
      <c r="N37" s="113"/>
      <c r="O37" s="111" t="str">
        <f t="shared" si="5"/>
        <v/>
      </c>
      <c r="P37" s="113">
        <v>40</v>
      </c>
      <c r="Q37" s="111">
        <f t="shared" si="6"/>
        <v>666.66666666666674</v>
      </c>
      <c r="R37" s="113">
        <v>3</v>
      </c>
      <c r="S37" s="111">
        <f t="shared" si="7"/>
        <v>50</v>
      </c>
      <c r="T37" s="113"/>
      <c r="U37" s="111" t="str">
        <f t="shared" si="8"/>
        <v/>
      </c>
      <c r="V37" s="113">
        <v>71</v>
      </c>
      <c r="W37" s="111">
        <f t="shared" si="9"/>
        <v>1183.3333333333335</v>
      </c>
      <c r="X37" s="113"/>
      <c r="Y37" s="111" t="str">
        <f t="shared" si="10"/>
        <v/>
      </c>
      <c r="Z37" s="113"/>
      <c r="AA37" s="111" t="str">
        <f t="shared" si="11"/>
        <v/>
      </c>
      <c r="AB37" s="113">
        <v>1</v>
      </c>
      <c r="AC37" s="111">
        <f t="shared" si="12"/>
        <v>16.666666666666668</v>
      </c>
      <c r="AD37" s="113"/>
      <c r="AE37" s="111" t="str">
        <f t="shared" si="13"/>
        <v/>
      </c>
      <c r="AF37" s="113">
        <v>229</v>
      </c>
      <c r="AG37" s="111">
        <f t="shared" si="14"/>
        <v>3816.666666666667</v>
      </c>
      <c r="AH37" s="113"/>
      <c r="AI37" s="111" t="str">
        <f t="shared" si="15"/>
        <v/>
      </c>
      <c r="AJ37" s="113">
        <v>1</v>
      </c>
      <c r="AK37" s="111">
        <f t="shared" si="16"/>
        <v>16.666666666666668</v>
      </c>
      <c r="AL37" s="113"/>
      <c r="AM37" s="111" t="str">
        <f t="shared" si="17"/>
        <v/>
      </c>
      <c r="AN37" s="113"/>
      <c r="AO37" s="111" t="str">
        <f t="shared" si="18"/>
        <v/>
      </c>
      <c r="AP37" s="113">
        <v>345</v>
      </c>
      <c r="AQ37" s="111">
        <f t="shared" si="19"/>
        <v>5750</v>
      </c>
      <c r="AR37" s="113">
        <v>26</v>
      </c>
    </row>
    <row r="38" spans="1:44" x14ac:dyDescent="0.25">
      <c r="A38" s="117" t="s">
        <v>305</v>
      </c>
      <c r="B38" s="116">
        <v>3.32</v>
      </c>
      <c r="D38" s="115">
        <v>18755</v>
      </c>
      <c r="E38" s="111">
        <f t="shared" si="0"/>
        <v>5649.0963855421687</v>
      </c>
      <c r="F38" s="115"/>
      <c r="G38" s="111" t="str">
        <f t="shared" si="1"/>
        <v/>
      </c>
      <c r="H38" s="115"/>
      <c r="I38" s="111" t="str">
        <f t="shared" si="2"/>
        <v/>
      </c>
      <c r="J38" s="115"/>
      <c r="K38" s="111" t="str">
        <f t="shared" si="3"/>
        <v/>
      </c>
      <c r="L38" s="115"/>
      <c r="M38" s="111" t="str">
        <f t="shared" si="4"/>
        <v/>
      </c>
      <c r="N38" s="115"/>
      <c r="O38" s="111" t="str">
        <f t="shared" si="5"/>
        <v/>
      </c>
      <c r="P38" s="115">
        <v>607</v>
      </c>
      <c r="Q38" s="111">
        <f t="shared" si="6"/>
        <v>182.83132530120483</v>
      </c>
      <c r="R38" s="115"/>
      <c r="S38" s="111" t="str">
        <f t="shared" si="7"/>
        <v/>
      </c>
      <c r="T38" s="115"/>
      <c r="U38" s="111" t="str">
        <f t="shared" si="8"/>
        <v/>
      </c>
      <c r="V38" s="115"/>
      <c r="W38" s="111" t="str">
        <f t="shared" si="9"/>
        <v/>
      </c>
      <c r="X38" s="115"/>
      <c r="Y38" s="111" t="str">
        <f t="shared" si="10"/>
        <v/>
      </c>
      <c r="Z38" s="115"/>
      <c r="AA38" s="111" t="str">
        <f t="shared" si="11"/>
        <v/>
      </c>
      <c r="AB38" s="115"/>
      <c r="AC38" s="111" t="str">
        <f t="shared" si="12"/>
        <v/>
      </c>
      <c r="AD38" s="115"/>
      <c r="AE38" s="111" t="str">
        <f t="shared" si="13"/>
        <v/>
      </c>
      <c r="AF38" s="115"/>
      <c r="AG38" s="111" t="str">
        <f t="shared" si="14"/>
        <v/>
      </c>
      <c r="AH38" s="115"/>
      <c r="AI38" s="111" t="str">
        <f t="shared" si="15"/>
        <v/>
      </c>
      <c r="AJ38" s="115"/>
      <c r="AK38" s="111" t="str">
        <f t="shared" si="16"/>
        <v/>
      </c>
      <c r="AL38" s="115"/>
      <c r="AM38" s="111" t="str">
        <f t="shared" si="17"/>
        <v/>
      </c>
      <c r="AN38" s="115">
        <v>1255</v>
      </c>
      <c r="AO38" s="111">
        <f t="shared" si="18"/>
        <v>378.01204819277109</v>
      </c>
      <c r="AP38" s="115">
        <v>1862</v>
      </c>
      <c r="AQ38" s="111">
        <f t="shared" si="19"/>
        <v>560.84337349397595</v>
      </c>
      <c r="AR38" s="115"/>
    </row>
    <row r="39" spans="1:44" x14ac:dyDescent="0.25">
      <c r="A39" s="117" t="s">
        <v>304</v>
      </c>
      <c r="B39" s="116">
        <v>1.44</v>
      </c>
      <c r="D39" s="115">
        <v>548</v>
      </c>
      <c r="E39" s="111">
        <f t="shared" si="0"/>
        <v>380.55555555555554</v>
      </c>
      <c r="F39" s="115"/>
      <c r="G39" s="111" t="str">
        <f t="shared" si="1"/>
        <v/>
      </c>
      <c r="H39" s="115"/>
      <c r="I39" s="111" t="str">
        <f t="shared" si="2"/>
        <v/>
      </c>
      <c r="J39" s="115"/>
      <c r="K39" s="111" t="str">
        <f t="shared" si="3"/>
        <v/>
      </c>
      <c r="L39" s="115"/>
      <c r="M39" s="111" t="str">
        <f t="shared" si="4"/>
        <v/>
      </c>
      <c r="N39" s="115"/>
      <c r="O39" s="111" t="str">
        <f t="shared" si="5"/>
        <v/>
      </c>
      <c r="P39" s="115"/>
      <c r="Q39" s="111" t="str">
        <f t="shared" si="6"/>
        <v/>
      </c>
      <c r="R39" s="115"/>
      <c r="S39" s="111" t="str">
        <f t="shared" si="7"/>
        <v/>
      </c>
      <c r="T39" s="115"/>
      <c r="U39" s="111" t="str">
        <f t="shared" si="8"/>
        <v/>
      </c>
      <c r="V39" s="115"/>
      <c r="W39" s="111" t="str">
        <f t="shared" si="9"/>
        <v/>
      </c>
      <c r="X39" s="115"/>
      <c r="Y39" s="111" t="str">
        <f t="shared" si="10"/>
        <v/>
      </c>
      <c r="Z39" s="115"/>
      <c r="AA39" s="111" t="str">
        <f t="shared" si="11"/>
        <v/>
      </c>
      <c r="AB39" s="115"/>
      <c r="AC39" s="111" t="str">
        <f t="shared" si="12"/>
        <v/>
      </c>
      <c r="AD39" s="115"/>
      <c r="AE39" s="111" t="str">
        <f t="shared" si="13"/>
        <v/>
      </c>
      <c r="AF39" s="115"/>
      <c r="AG39" s="111" t="str">
        <f t="shared" si="14"/>
        <v/>
      </c>
      <c r="AH39" s="115"/>
      <c r="AI39" s="111" t="str">
        <f t="shared" si="15"/>
        <v/>
      </c>
      <c r="AJ39" s="115"/>
      <c r="AK39" s="111" t="str">
        <f t="shared" si="16"/>
        <v/>
      </c>
      <c r="AL39" s="115"/>
      <c r="AM39" s="111" t="str">
        <f t="shared" si="17"/>
        <v/>
      </c>
      <c r="AN39" s="115"/>
      <c r="AO39" s="111" t="str">
        <f t="shared" si="18"/>
        <v/>
      </c>
      <c r="AP39" s="115"/>
      <c r="AQ39" s="111" t="str">
        <f t="shared" si="19"/>
        <v/>
      </c>
      <c r="AR39" s="115">
        <v>166</v>
      </c>
    </row>
    <row r="40" spans="1:44" x14ac:dyDescent="0.25">
      <c r="A40" s="117" t="s">
        <v>303</v>
      </c>
      <c r="B40" s="116">
        <v>1.6609615384615399</v>
      </c>
      <c r="D40" s="115">
        <v>7923</v>
      </c>
      <c r="E40" s="111">
        <f t="shared" si="0"/>
        <v>4770.1285168461227</v>
      </c>
      <c r="F40" s="115"/>
      <c r="G40" s="111" t="str">
        <f t="shared" si="1"/>
        <v/>
      </c>
      <c r="H40" s="115"/>
      <c r="I40" s="111" t="str">
        <f t="shared" si="2"/>
        <v/>
      </c>
      <c r="J40" s="115"/>
      <c r="K40" s="111" t="str">
        <f t="shared" si="3"/>
        <v/>
      </c>
      <c r="L40" s="115"/>
      <c r="M40" s="111" t="str">
        <f t="shared" si="4"/>
        <v/>
      </c>
      <c r="N40" s="115">
        <v>1018</v>
      </c>
      <c r="O40" s="111">
        <f t="shared" si="5"/>
        <v>612.897996989695</v>
      </c>
      <c r="P40" s="115">
        <v>4301</v>
      </c>
      <c r="Q40" s="111">
        <f t="shared" si="6"/>
        <v>2589.4639342364226</v>
      </c>
      <c r="R40" s="115"/>
      <c r="S40" s="111" t="str">
        <f t="shared" si="7"/>
        <v/>
      </c>
      <c r="T40" s="115"/>
      <c r="U40" s="111" t="str">
        <f t="shared" si="8"/>
        <v/>
      </c>
      <c r="V40" s="115">
        <v>779</v>
      </c>
      <c r="W40" s="111">
        <f t="shared" si="9"/>
        <v>469.00544170429504</v>
      </c>
      <c r="X40" s="115">
        <v>26</v>
      </c>
      <c r="Y40" s="111">
        <f t="shared" si="10"/>
        <v>15.653583420169026</v>
      </c>
      <c r="Z40" s="115"/>
      <c r="AA40" s="111" t="str">
        <f t="shared" si="11"/>
        <v/>
      </c>
      <c r="AB40" s="115"/>
      <c r="AC40" s="111" t="str">
        <f t="shared" si="12"/>
        <v/>
      </c>
      <c r="AD40" s="115"/>
      <c r="AE40" s="111" t="str">
        <f t="shared" si="13"/>
        <v/>
      </c>
      <c r="AF40" s="115"/>
      <c r="AG40" s="111" t="str">
        <f t="shared" si="14"/>
        <v/>
      </c>
      <c r="AH40" s="115"/>
      <c r="AI40" s="111" t="str">
        <f t="shared" si="15"/>
        <v/>
      </c>
      <c r="AJ40" s="115">
        <v>317</v>
      </c>
      <c r="AK40" s="111">
        <f t="shared" si="16"/>
        <v>190.85330554590698</v>
      </c>
      <c r="AL40" s="115"/>
      <c r="AM40" s="111" t="str">
        <f t="shared" si="17"/>
        <v/>
      </c>
      <c r="AN40" s="115"/>
      <c r="AO40" s="111" t="str">
        <f t="shared" si="18"/>
        <v/>
      </c>
      <c r="AP40" s="115">
        <v>6441</v>
      </c>
      <c r="AQ40" s="111">
        <f t="shared" si="19"/>
        <v>3877.8742618964884</v>
      </c>
      <c r="AR40" s="115">
        <v>995</v>
      </c>
    </row>
    <row r="41" spans="1:44" x14ac:dyDescent="0.25">
      <c r="A41" s="114"/>
      <c r="B41" s="110">
        <v>1.1596153846153801</v>
      </c>
      <c r="D41" s="113">
        <v>6905</v>
      </c>
      <c r="E41" s="111">
        <f t="shared" si="0"/>
        <v>5954.5605306799571</v>
      </c>
      <c r="F41" s="113"/>
      <c r="G41" s="111" t="str">
        <f t="shared" si="1"/>
        <v/>
      </c>
      <c r="H41" s="113"/>
      <c r="I41" s="111" t="str">
        <f t="shared" si="2"/>
        <v/>
      </c>
      <c r="J41" s="113"/>
      <c r="K41" s="111" t="str">
        <f t="shared" si="3"/>
        <v/>
      </c>
      <c r="L41" s="113"/>
      <c r="M41" s="111" t="str">
        <f t="shared" si="4"/>
        <v/>
      </c>
      <c r="N41" s="113">
        <v>522</v>
      </c>
      <c r="O41" s="111">
        <f t="shared" si="5"/>
        <v>450.14925373134503</v>
      </c>
      <c r="P41" s="113">
        <v>1354</v>
      </c>
      <c r="Q41" s="111">
        <f t="shared" si="6"/>
        <v>1167.628524046439</v>
      </c>
      <c r="R41" s="113"/>
      <c r="S41" s="111" t="str">
        <f t="shared" si="7"/>
        <v/>
      </c>
      <c r="T41" s="113"/>
      <c r="U41" s="111" t="str">
        <f t="shared" si="8"/>
        <v/>
      </c>
      <c r="V41" s="113">
        <v>204</v>
      </c>
      <c r="W41" s="111">
        <f t="shared" si="9"/>
        <v>175.92039800995093</v>
      </c>
      <c r="X41" s="113">
        <v>6</v>
      </c>
      <c r="Y41" s="111">
        <f t="shared" si="10"/>
        <v>5.1741293532338508</v>
      </c>
      <c r="Z41" s="113"/>
      <c r="AA41" s="111" t="str">
        <f t="shared" si="11"/>
        <v/>
      </c>
      <c r="AB41" s="113"/>
      <c r="AC41" s="111" t="str">
        <f t="shared" si="12"/>
        <v/>
      </c>
      <c r="AD41" s="113"/>
      <c r="AE41" s="111" t="str">
        <f t="shared" si="13"/>
        <v/>
      </c>
      <c r="AF41" s="113"/>
      <c r="AG41" s="111" t="str">
        <f t="shared" si="14"/>
        <v/>
      </c>
      <c r="AH41" s="113"/>
      <c r="AI41" s="111" t="str">
        <f t="shared" si="15"/>
        <v/>
      </c>
      <c r="AJ41" s="113"/>
      <c r="AK41" s="111" t="str">
        <f t="shared" si="16"/>
        <v/>
      </c>
      <c r="AL41" s="113"/>
      <c r="AM41" s="111" t="str">
        <f t="shared" si="17"/>
        <v/>
      </c>
      <c r="AN41" s="113"/>
      <c r="AO41" s="111" t="str">
        <f t="shared" si="18"/>
        <v/>
      </c>
      <c r="AP41" s="113">
        <v>2086</v>
      </c>
      <c r="AQ41" s="111">
        <f t="shared" si="19"/>
        <v>1798.872305140969</v>
      </c>
      <c r="AR41" s="113">
        <v>520</v>
      </c>
    </row>
    <row r="42" spans="1:44" x14ac:dyDescent="0.25">
      <c r="A42" s="114"/>
      <c r="B42" s="110">
        <v>0.16153846153846199</v>
      </c>
      <c r="D42" s="113"/>
      <c r="E42" s="111" t="str">
        <f t="shared" si="0"/>
        <v/>
      </c>
      <c r="F42" s="113"/>
      <c r="G42" s="111" t="str">
        <f t="shared" si="1"/>
        <v/>
      </c>
      <c r="H42" s="113"/>
      <c r="I42" s="111" t="str">
        <f t="shared" si="2"/>
        <v/>
      </c>
      <c r="J42" s="113"/>
      <c r="K42" s="111" t="str">
        <f t="shared" si="3"/>
        <v/>
      </c>
      <c r="L42" s="113"/>
      <c r="M42" s="111" t="str">
        <f t="shared" si="4"/>
        <v/>
      </c>
      <c r="N42" s="113">
        <v>129</v>
      </c>
      <c r="O42" s="111">
        <f t="shared" si="5"/>
        <v>798.57142857142628</v>
      </c>
      <c r="P42" s="113">
        <v>1956</v>
      </c>
      <c r="Q42" s="111">
        <f t="shared" si="6"/>
        <v>12108.571428571395</v>
      </c>
      <c r="R42" s="113"/>
      <c r="S42" s="111" t="str">
        <f t="shared" si="7"/>
        <v/>
      </c>
      <c r="T42" s="113"/>
      <c r="U42" s="111" t="str">
        <f t="shared" si="8"/>
        <v/>
      </c>
      <c r="V42" s="113">
        <v>563</v>
      </c>
      <c r="W42" s="111">
        <f t="shared" si="9"/>
        <v>3485.2380952380854</v>
      </c>
      <c r="X42" s="113">
        <v>23</v>
      </c>
      <c r="Y42" s="111">
        <f t="shared" si="10"/>
        <v>142.38095238095198</v>
      </c>
      <c r="Z42" s="113"/>
      <c r="AA42" s="111" t="str">
        <f t="shared" si="11"/>
        <v/>
      </c>
      <c r="AB42" s="113"/>
      <c r="AC42" s="111" t="str">
        <f t="shared" si="12"/>
        <v/>
      </c>
      <c r="AD42" s="113"/>
      <c r="AE42" s="111" t="str">
        <f t="shared" si="13"/>
        <v/>
      </c>
      <c r="AF42" s="113"/>
      <c r="AG42" s="111" t="str">
        <f t="shared" si="14"/>
        <v/>
      </c>
      <c r="AH42" s="113"/>
      <c r="AI42" s="111" t="str">
        <f t="shared" si="15"/>
        <v/>
      </c>
      <c r="AJ42" s="113"/>
      <c r="AK42" s="111" t="str">
        <f t="shared" si="16"/>
        <v/>
      </c>
      <c r="AL42" s="113"/>
      <c r="AM42" s="111" t="str">
        <f t="shared" si="17"/>
        <v/>
      </c>
      <c r="AN42" s="113"/>
      <c r="AO42" s="111" t="str">
        <f t="shared" si="18"/>
        <v/>
      </c>
      <c r="AP42" s="113">
        <v>2671</v>
      </c>
      <c r="AQ42" s="111">
        <f t="shared" si="19"/>
        <v>16534.761904761857</v>
      </c>
      <c r="AR42" s="113"/>
    </row>
    <row r="43" spans="1:44" x14ac:dyDescent="0.25">
      <c r="A43" s="117" t="s">
        <v>302</v>
      </c>
      <c r="B43" s="116">
        <v>0.17446999999999999</v>
      </c>
      <c r="D43" s="115">
        <v>335</v>
      </c>
      <c r="E43" s="111">
        <f t="shared" si="0"/>
        <v>1920.1008769415946</v>
      </c>
      <c r="F43" s="115"/>
      <c r="G43" s="111" t="str">
        <f t="shared" si="1"/>
        <v/>
      </c>
      <c r="H43" s="115"/>
      <c r="I43" s="111" t="str">
        <f t="shared" si="2"/>
        <v/>
      </c>
      <c r="J43" s="115"/>
      <c r="K43" s="111" t="str">
        <f t="shared" si="3"/>
        <v/>
      </c>
      <c r="L43" s="115"/>
      <c r="M43" s="111" t="str">
        <f t="shared" si="4"/>
        <v/>
      </c>
      <c r="N43" s="115"/>
      <c r="O43" s="111" t="str">
        <f t="shared" si="5"/>
        <v/>
      </c>
      <c r="P43" s="115"/>
      <c r="Q43" s="111" t="str">
        <f t="shared" si="6"/>
        <v/>
      </c>
      <c r="R43" s="115"/>
      <c r="S43" s="111" t="str">
        <f t="shared" si="7"/>
        <v/>
      </c>
      <c r="T43" s="115"/>
      <c r="U43" s="111" t="str">
        <f t="shared" si="8"/>
        <v/>
      </c>
      <c r="V43" s="115"/>
      <c r="W43" s="111" t="str">
        <f t="shared" si="9"/>
        <v/>
      </c>
      <c r="X43" s="115"/>
      <c r="Y43" s="111" t="str">
        <f t="shared" si="10"/>
        <v/>
      </c>
      <c r="Z43" s="115"/>
      <c r="AA43" s="111" t="str">
        <f t="shared" si="11"/>
        <v/>
      </c>
      <c r="AB43" s="115"/>
      <c r="AC43" s="111" t="str">
        <f t="shared" si="12"/>
        <v/>
      </c>
      <c r="AD43" s="115"/>
      <c r="AE43" s="111" t="str">
        <f t="shared" si="13"/>
        <v/>
      </c>
      <c r="AF43" s="115"/>
      <c r="AG43" s="111" t="str">
        <f t="shared" si="14"/>
        <v/>
      </c>
      <c r="AH43" s="115"/>
      <c r="AI43" s="111" t="str">
        <f t="shared" si="15"/>
        <v/>
      </c>
      <c r="AJ43" s="115">
        <v>722</v>
      </c>
      <c r="AK43" s="111">
        <f t="shared" si="16"/>
        <v>4138.247263139795</v>
      </c>
      <c r="AL43" s="115"/>
      <c r="AM43" s="111" t="str">
        <f t="shared" si="17"/>
        <v/>
      </c>
      <c r="AN43" s="115"/>
      <c r="AO43" s="111" t="str">
        <f t="shared" si="18"/>
        <v/>
      </c>
      <c r="AP43" s="115">
        <v>722</v>
      </c>
      <c r="AQ43" s="111">
        <f t="shared" si="19"/>
        <v>4138.247263139795</v>
      </c>
      <c r="AR43" s="115">
        <v>84</v>
      </c>
    </row>
    <row r="44" spans="1:44" x14ac:dyDescent="0.25">
      <c r="A44" s="114"/>
      <c r="B44" s="110">
        <v>2.0095800000000001</v>
      </c>
      <c r="D44" s="113">
        <v>3852</v>
      </c>
      <c r="E44" s="111">
        <f t="shared" si="0"/>
        <v>1916.8184396739616</v>
      </c>
      <c r="F44" s="113"/>
      <c r="G44" s="111" t="str">
        <f t="shared" ref="G44:G75" si="20">IF(OR($B44=0,F44=0),"",F44/$B44)</f>
        <v/>
      </c>
      <c r="H44" s="113"/>
      <c r="I44" s="111" t="str">
        <f t="shared" ref="I44:I75" si="21">IF(OR($B44=0,H44=0),"",H44/$B44)</f>
        <v/>
      </c>
      <c r="J44" s="113"/>
      <c r="K44" s="111" t="str">
        <f t="shared" ref="K44:K75" si="22">IF(OR($B44=0,J44=0),"",J44/$B44)</f>
        <v/>
      </c>
      <c r="L44" s="113"/>
      <c r="M44" s="111" t="str">
        <f t="shared" ref="M44:M75" si="23">IF(OR($B44=0,L44=0),"",L44/$B44)</f>
        <v/>
      </c>
      <c r="N44" s="113"/>
      <c r="O44" s="111" t="str">
        <f t="shared" ref="O44:O75" si="24">IF(OR($B44=0,N44=0),"",N44/$B44)</f>
        <v/>
      </c>
      <c r="P44" s="113"/>
      <c r="Q44" s="111" t="str">
        <f t="shared" ref="Q44:Q75" si="25">IF(OR($B44=0,P44=0),"",P44/$B44)</f>
        <v/>
      </c>
      <c r="R44" s="113"/>
      <c r="S44" s="111" t="str">
        <f t="shared" ref="S44:S75" si="26">IF(OR($B44=0,R44=0),"",R44/$B44)</f>
        <v/>
      </c>
      <c r="T44" s="113"/>
      <c r="U44" s="111" t="str">
        <f t="shared" ref="U44:U75" si="27">IF(OR($B44=0,T44=0),"",T44/$B44)</f>
        <v/>
      </c>
      <c r="V44" s="113"/>
      <c r="W44" s="111" t="str">
        <f t="shared" ref="W44:W75" si="28">IF(OR($B44=0,V44=0),"",V44/$B44)</f>
        <v/>
      </c>
      <c r="X44" s="113"/>
      <c r="Y44" s="111" t="str">
        <f t="shared" ref="Y44:Y75" si="29">IF(OR($B44=0,X44=0),"",X44/$B44)</f>
        <v/>
      </c>
      <c r="Z44" s="113"/>
      <c r="AA44" s="111" t="str">
        <f t="shared" ref="AA44:AA75" si="30">IF(OR($B44=0,Z44=0),"",Z44/$B44)</f>
        <v/>
      </c>
      <c r="AB44" s="113"/>
      <c r="AC44" s="111" t="str">
        <f t="shared" ref="AC44:AC75" si="31">IF(OR($B44=0,AB44=0),"",AB44/$B44)</f>
        <v/>
      </c>
      <c r="AD44" s="113"/>
      <c r="AE44" s="111" t="str">
        <f t="shared" ref="AE44:AE75" si="32">IF(OR($B44=0,AD44=0),"",AD44/$B44)</f>
        <v/>
      </c>
      <c r="AF44" s="113"/>
      <c r="AG44" s="111" t="str">
        <f t="shared" ref="AG44:AG75" si="33">IF(OR($B44=0,AF44=0),"",AF44/$B44)</f>
        <v/>
      </c>
      <c r="AH44" s="113"/>
      <c r="AI44" s="111" t="str">
        <f t="shared" ref="AI44:AI75" si="34">IF(OR($B44=0,AH44=0),"",AH44/$B44)</f>
        <v/>
      </c>
      <c r="AJ44" s="113">
        <v>8322</v>
      </c>
      <c r="AK44" s="111">
        <f t="shared" ref="AK44:AK75" si="35">IF(OR($B44=0,AJ44=0),"",AJ44/$B44)</f>
        <v>4141.1638252769235</v>
      </c>
      <c r="AL44" s="113"/>
      <c r="AM44" s="111" t="str">
        <f t="shared" ref="AM44:AM75" si="36">IF(OR($B44=0,AL44=0),"",AL44/$B44)</f>
        <v/>
      </c>
      <c r="AN44" s="113"/>
      <c r="AO44" s="111" t="str">
        <f t="shared" ref="AO44:AO75" si="37">IF(OR($B44=0,AN44=0),"",AN44/$B44)</f>
        <v/>
      </c>
      <c r="AP44" s="113">
        <v>8322</v>
      </c>
      <c r="AQ44" s="111">
        <f t="shared" ref="AQ44:AQ75" si="38">IF(OR($B44=0,AP44=0),"",AP44/$B44)</f>
        <v>4141.1638252769235</v>
      </c>
      <c r="AR44" s="113">
        <v>969</v>
      </c>
    </row>
    <row r="45" spans="1:44" x14ac:dyDescent="0.25">
      <c r="A45" s="117" t="s">
        <v>301</v>
      </c>
      <c r="B45" s="116">
        <v>5</v>
      </c>
      <c r="D45" s="115"/>
      <c r="E45" s="111" t="str">
        <f t="shared" si="0"/>
        <v/>
      </c>
      <c r="F45" s="115"/>
      <c r="G45" s="111" t="str">
        <f t="shared" si="20"/>
        <v/>
      </c>
      <c r="H45" s="115"/>
      <c r="I45" s="111" t="str">
        <f t="shared" si="21"/>
        <v/>
      </c>
      <c r="J45" s="115"/>
      <c r="K45" s="111" t="str">
        <f t="shared" si="22"/>
        <v/>
      </c>
      <c r="L45" s="115"/>
      <c r="M45" s="111" t="str">
        <f t="shared" si="23"/>
        <v/>
      </c>
      <c r="N45" s="115"/>
      <c r="O45" s="111" t="str">
        <f t="shared" si="24"/>
        <v/>
      </c>
      <c r="P45" s="115"/>
      <c r="Q45" s="111" t="str">
        <f t="shared" si="25"/>
        <v/>
      </c>
      <c r="R45" s="115"/>
      <c r="S45" s="111" t="str">
        <f t="shared" si="26"/>
        <v/>
      </c>
      <c r="T45" s="115"/>
      <c r="U45" s="111" t="str">
        <f t="shared" si="27"/>
        <v/>
      </c>
      <c r="V45" s="115"/>
      <c r="W45" s="111" t="str">
        <f t="shared" si="28"/>
        <v/>
      </c>
      <c r="X45" s="115"/>
      <c r="Y45" s="111" t="str">
        <f t="shared" si="29"/>
        <v/>
      </c>
      <c r="Z45" s="115"/>
      <c r="AA45" s="111" t="str">
        <f t="shared" si="30"/>
        <v/>
      </c>
      <c r="AB45" s="115"/>
      <c r="AC45" s="111" t="str">
        <f t="shared" si="31"/>
        <v/>
      </c>
      <c r="AD45" s="115"/>
      <c r="AE45" s="111" t="str">
        <f t="shared" si="32"/>
        <v/>
      </c>
      <c r="AF45" s="115"/>
      <c r="AG45" s="111" t="str">
        <f t="shared" si="33"/>
        <v/>
      </c>
      <c r="AH45" s="115"/>
      <c r="AI45" s="111" t="str">
        <f t="shared" si="34"/>
        <v/>
      </c>
      <c r="AJ45" s="115">
        <v>5465</v>
      </c>
      <c r="AK45" s="111">
        <f t="shared" si="35"/>
        <v>1093</v>
      </c>
      <c r="AL45" s="115"/>
      <c r="AM45" s="111" t="str">
        <f t="shared" si="36"/>
        <v/>
      </c>
      <c r="AN45" s="115"/>
      <c r="AO45" s="111" t="str">
        <f t="shared" si="37"/>
        <v/>
      </c>
      <c r="AP45" s="115">
        <v>5465</v>
      </c>
      <c r="AQ45" s="111">
        <f t="shared" si="38"/>
        <v>1093</v>
      </c>
      <c r="AR45" s="115"/>
    </row>
    <row r="46" spans="1:44" x14ac:dyDescent="0.25">
      <c r="A46" s="117" t="s">
        <v>300</v>
      </c>
      <c r="B46" s="116">
        <v>2.74</v>
      </c>
      <c r="D46" s="115">
        <v>8674</v>
      </c>
      <c r="E46" s="111">
        <f t="shared" si="0"/>
        <v>3165.6934306569342</v>
      </c>
      <c r="F46" s="115"/>
      <c r="G46" s="111" t="str">
        <f t="shared" si="20"/>
        <v/>
      </c>
      <c r="H46" s="115"/>
      <c r="I46" s="111" t="str">
        <f t="shared" si="21"/>
        <v/>
      </c>
      <c r="J46" s="115"/>
      <c r="K46" s="111" t="str">
        <f t="shared" si="22"/>
        <v/>
      </c>
      <c r="L46" s="115"/>
      <c r="M46" s="111" t="str">
        <f t="shared" si="23"/>
        <v/>
      </c>
      <c r="N46" s="115"/>
      <c r="O46" s="111" t="str">
        <f t="shared" si="24"/>
        <v/>
      </c>
      <c r="P46" s="115"/>
      <c r="Q46" s="111" t="str">
        <f t="shared" si="25"/>
        <v/>
      </c>
      <c r="R46" s="115"/>
      <c r="S46" s="111" t="str">
        <f t="shared" si="26"/>
        <v/>
      </c>
      <c r="T46" s="115"/>
      <c r="U46" s="111" t="str">
        <f t="shared" si="27"/>
        <v/>
      </c>
      <c r="V46" s="115"/>
      <c r="W46" s="111" t="str">
        <f t="shared" si="28"/>
        <v/>
      </c>
      <c r="X46" s="115"/>
      <c r="Y46" s="111" t="str">
        <f t="shared" si="29"/>
        <v/>
      </c>
      <c r="Z46" s="115"/>
      <c r="AA46" s="111" t="str">
        <f t="shared" si="30"/>
        <v/>
      </c>
      <c r="AB46" s="115"/>
      <c r="AC46" s="111" t="str">
        <f t="shared" si="31"/>
        <v/>
      </c>
      <c r="AD46" s="115"/>
      <c r="AE46" s="111" t="str">
        <f t="shared" si="32"/>
        <v/>
      </c>
      <c r="AF46" s="115"/>
      <c r="AG46" s="111" t="str">
        <f t="shared" si="33"/>
        <v/>
      </c>
      <c r="AH46" s="115"/>
      <c r="AI46" s="111" t="str">
        <f t="shared" si="34"/>
        <v/>
      </c>
      <c r="AJ46" s="115"/>
      <c r="AK46" s="111" t="str">
        <f t="shared" si="35"/>
        <v/>
      </c>
      <c r="AL46" s="115"/>
      <c r="AM46" s="111" t="str">
        <f t="shared" si="36"/>
        <v/>
      </c>
      <c r="AN46" s="115"/>
      <c r="AO46" s="111" t="str">
        <f t="shared" si="37"/>
        <v/>
      </c>
      <c r="AP46" s="115"/>
      <c r="AQ46" s="111" t="str">
        <f t="shared" si="38"/>
        <v/>
      </c>
      <c r="AR46" s="115">
        <v>36</v>
      </c>
    </row>
    <row r="47" spans="1:44" x14ac:dyDescent="0.25">
      <c r="A47" s="114"/>
      <c r="B47" s="110">
        <v>641.59999999999991</v>
      </c>
      <c r="D47" s="113">
        <v>9338075</v>
      </c>
      <c r="E47" s="111">
        <f t="shared" si="0"/>
        <v>14554.356296758107</v>
      </c>
      <c r="F47" s="113">
        <v>999900</v>
      </c>
      <c r="G47" s="111">
        <f t="shared" si="20"/>
        <v>1558.4476309226934</v>
      </c>
      <c r="H47" s="113">
        <v>397755</v>
      </c>
      <c r="I47" s="111">
        <f t="shared" si="21"/>
        <v>619.94233167082302</v>
      </c>
      <c r="J47" s="113">
        <v>3015260</v>
      </c>
      <c r="K47" s="111">
        <f t="shared" si="22"/>
        <v>4699.5947630922701</v>
      </c>
      <c r="L47" s="113"/>
      <c r="M47" s="111" t="str">
        <f t="shared" si="23"/>
        <v/>
      </c>
      <c r="N47" s="113">
        <v>28225</v>
      </c>
      <c r="O47" s="111">
        <f t="shared" si="24"/>
        <v>43.991583541147136</v>
      </c>
      <c r="P47" s="113">
        <v>43485</v>
      </c>
      <c r="Q47" s="111">
        <f t="shared" si="25"/>
        <v>67.775872817955118</v>
      </c>
      <c r="R47" s="113"/>
      <c r="S47" s="111" t="str">
        <f t="shared" si="26"/>
        <v/>
      </c>
      <c r="T47" s="113">
        <v>43985</v>
      </c>
      <c r="U47" s="111">
        <f t="shared" si="27"/>
        <v>68.555174563591038</v>
      </c>
      <c r="V47" s="113"/>
      <c r="W47" s="111" t="str">
        <f t="shared" si="28"/>
        <v/>
      </c>
      <c r="X47" s="113"/>
      <c r="Y47" s="111" t="str">
        <f t="shared" si="29"/>
        <v/>
      </c>
      <c r="Z47" s="113"/>
      <c r="AA47" s="111" t="str">
        <f t="shared" si="30"/>
        <v/>
      </c>
      <c r="AB47" s="113"/>
      <c r="AC47" s="111" t="str">
        <f t="shared" si="31"/>
        <v/>
      </c>
      <c r="AD47" s="113"/>
      <c r="AE47" s="111" t="str">
        <f t="shared" si="32"/>
        <v/>
      </c>
      <c r="AF47" s="113"/>
      <c r="AG47" s="111" t="str">
        <f t="shared" si="33"/>
        <v/>
      </c>
      <c r="AH47" s="113"/>
      <c r="AI47" s="111" t="str">
        <f t="shared" si="34"/>
        <v/>
      </c>
      <c r="AJ47" s="113">
        <v>637820</v>
      </c>
      <c r="AK47" s="111">
        <f t="shared" si="35"/>
        <v>994.10847880299264</v>
      </c>
      <c r="AL47" s="113"/>
      <c r="AM47" s="111" t="str">
        <f t="shared" si="36"/>
        <v/>
      </c>
      <c r="AN47" s="113"/>
      <c r="AO47" s="111" t="str">
        <f t="shared" si="37"/>
        <v/>
      </c>
      <c r="AP47" s="113">
        <v>5166430</v>
      </c>
      <c r="AQ47" s="111">
        <f t="shared" si="38"/>
        <v>8052.4158354114725</v>
      </c>
      <c r="AR47" s="113">
        <v>1091225</v>
      </c>
    </row>
    <row r="48" spans="1:44" x14ac:dyDescent="0.25">
      <c r="A48" s="117" t="s">
        <v>299</v>
      </c>
      <c r="B48" s="116">
        <v>5.0199999999999996</v>
      </c>
      <c r="D48" s="115">
        <v>14418</v>
      </c>
      <c r="E48" s="111">
        <f t="shared" si="0"/>
        <v>2872.1115537848609</v>
      </c>
      <c r="F48" s="115"/>
      <c r="G48" s="111" t="str">
        <f t="shared" si="20"/>
        <v/>
      </c>
      <c r="H48" s="115"/>
      <c r="I48" s="111" t="str">
        <f t="shared" si="21"/>
        <v/>
      </c>
      <c r="J48" s="115"/>
      <c r="K48" s="111" t="str">
        <f t="shared" si="22"/>
        <v/>
      </c>
      <c r="L48" s="115"/>
      <c r="M48" s="111" t="str">
        <f t="shared" si="23"/>
        <v/>
      </c>
      <c r="N48" s="115">
        <v>170</v>
      </c>
      <c r="O48" s="111">
        <f t="shared" si="24"/>
        <v>33.864541832669325</v>
      </c>
      <c r="P48" s="115"/>
      <c r="Q48" s="111" t="str">
        <f t="shared" si="25"/>
        <v/>
      </c>
      <c r="R48" s="115"/>
      <c r="S48" s="111" t="str">
        <f t="shared" si="26"/>
        <v/>
      </c>
      <c r="T48" s="115"/>
      <c r="U48" s="111" t="str">
        <f t="shared" si="27"/>
        <v/>
      </c>
      <c r="V48" s="115">
        <v>8980</v>
      </c>
      <c r="W48" s="111">
        <f t="shared" si="28"/>
        <v>1788.8446215139443</v>
      </c>
      <c r="X48" s="115">
        <v>5114</v>
      </c>
      <c r="Y48" s="111">
        <f t="shared" si="29"/>
        <v>1018.7250996015937</v>
      </c>
      <c r="Z48" s="115"/>
      <c r="AA48" s="111" t="str">
        <f t="shared" si="30"/>
        <v/>
      </c>
      <c r="AB48" s="115"/>
      <c r="AC48" s="111" t="str">
        <f t="shared" si="31"/>
        <v/>
      </c>
      <c r="AD48" s="115"/>
      <c r="AE48" s="111" t="str">
        <f t="shared" si="32"/>
        <v/>
      </c>
      <c r="AF48" s="115"/>
      <c r="AG48" s="111" t="str">
        <f t="shared" si="33"/>
        <v/>
      </c>
      <c r="AH48" s="115"/>
      <c r="AI48" s="111" t="str">
        <f t="shared" si="34"/>
        <v/>
      </c>
      <c r="AJ48" s="115">
        <v>40000</v>
      </c>
      <c r="AK48" s="111">
        <f t="shared" si="35"/>
        <v>7968.1274900398412</v>
      </c>
      <c r="AL48" s="115"/>
      <c r="AM48" s="111" t="str">
        <f t="shared" si="36"/>
        <v/>
      </c>
      <c r="AN48" s="115"/>
      <c r="AO48" s="111" t="str">
        <f t="shared" si="37"/>
        <v/>
      </c>
      <c r="AP48" s="115">
        <v>54264</v>
      </c>
      <c r="AQ48" s="111">
        <f t="shared" si="38"/>
        <v>10809.561752988049</v>
      </c>
      <c r="AR48" s="115">
        <v>52832</v>
      </c>
    </row>
    <row r="49" spans="1:44" x14ac:dyDescent="0.25">
      <c r="A49" s="117" t="s">
        <v>298</v>
      </c>
      <c r="B49" s="116">
        <v>0.37369999999999998</v>
      </c>
      <c r="D49" s="115">
        <v>6844</v>
      </c>
      <c r="E49" s="111">
        <f t="shared" si="0"/>
        <v>18314.155739898317</v>
      </c>
      <c r="F49" s="115">
        <v>10</v>
      </c>
      <c r="G49" s="111">
        <f t="shared" si="20"/>
        <v>26.75943270002676</v>
      </c>
      <c r="H49" s="115"/>
      <c r="I49" s="111" t="str">
        <f t="shared" si="21"/>
        <v/>
      </c>
      <c r="J49" s="115"/>
      <c r="K49" s="111" t="str">
        <f t="shared" si="22"/>
        <v/>
      </c>
      <c r="L49" s="115"/>
      <c r="M49" s="111" t="str">
        <f t="shared" si="23"/>
        <v/>
      </c>
      <c r="N49" s="115">
        <v>111</v>
      </c>
      <c r="O49" s="111">
        <f t="shared" si="24"/>
        <v>297.02970297029702</v>
      </c>
      <c r="P49" s="115">
        <v>274</v>
      </c>
      <c r="Q49" s="111">
        <f t="shared" si="25"/>
        <v>733.20845598073322</v>
      </c>
      <c r="R49" s="115"/>
      <c r="S49" s="111" t="str">
        <f t="shared" si="26"/>
        <v/>
      </c>
      <c r="T49" s="115"/>
      <c r="U49" s="111" t="str">
        <f t="shared" si="27"/>
        <v/>
      </c>
      <c r="V49" s="115"/>
      <c r="W49" s="111" t="str">
        <f t="shared" si="28"/>
        <v/>
      </c>
      <c r="X49" s="115"/>
      <c r="Y49" s="111" t="str">
        <f t="shared" si="29"/>
        <v/>
      </c>
      <c r="Z49" s="115"/>
      <c r="AA49" s="111" t="str">
        <f t="shared" si="30"/>
        <v/>
      </c>
      <c r="AB49" s="115"/>
      <c r="AC49" s="111" t="str">
        <f t="shared" si="31"/>
        <v/>
      </c>
      <c r="AD49" s="115"/>
      <c r="AE49" s="111" t="str">
        <f t="shared" si="32"/>
        <v/>
      </c>
      <c r="AF49" s="115"/>
      <c r="AG49" s="111" t="str">
        <f t="shared" si="33"/>
        <v/>
      </c>
      <c r="AH49" s="115"/>
      <c r="AI49" s="111" t="str">
        <f t="shared" si="34"/>
        <v/>
      </c>
      <c r="AJ49" s="115">
        <v>278</v>
      </c>
      <c r="AK49" s="111">
        <f t="shared" si="35"/>
        <v>743.91222906074393</v>
      </c>
      <c r="AL49" s="115"/>
      <c r="AM49" s="111" t="str">
        <f t="shared" si="36"/>
        <v/>
      </c>
      <c r="AN49" s="115">
        <v>743</v>
      </c>
      <c r="AO49" s="111">
        <f t="shared" si="37"/>
        <v>1988.2258496119885</v>
      </c>
      <c r="AP49" s="115">
        <v>1416</v>
      </c>
      <c r="AQ49" s="111">
        <f t="shared" si="38"/>
        <v>3789.1356703237893</v>
      </c>
      <c r="AR49" s="115"/>
    </row>
    <row r="50" spans="1:44" x14ac:dyDescent="0.25">
      <c r="A50" s="117" t="s">
        <v>297</v>
      </c>
      <c r="B50" s="116">
        <v>0.55000000000000004</v>
      </c>
      <c r="D50" s="115">
        <v>1922</v>
      </c>
      <c r="E50" s="111">
        <f t="shared" si="0"/>
        <v>3494.545454545454</v>
      </c>
      <c r="F50" s="115">
        <v>75</v>
      </c>
      <c r="G50" s="111">
        <f t="shared" si="20"/>
        <v>136.36363636363635</v>
      </c>
      <c r="H50" s="115"/>
      <c r="I50" s="111" t="str">
        <f t="shared" si="21"/>
        <v/>
      </c>
      <c r="J50" s="115"/>
      <c r="K50" s="111" t="str">
        <f t="shared" si="22"/>
        <v/>
      </c>
      <c r="L50" s="115"/>
      <c r="M50" s="111" t="str">
        <f t="shared" si="23"/>
        <v/>
      </c>
      <c r="N50" s="115">
        <v>100</v>
      </c>
      <c r="O50" s="111">
        <f t="shared" si="24"/>
        <v>181.81818181818181</v>
      </c>
      <c r="P50" s="115">
        <v>698</v>
      </c>
      <c r="Q50" s="111">
        <f t="shared" si="25"/>
        <v>1269.090909090909</v>
      </c>
      <c r="R50" s="115"/>
      <c r="S50" s="111" t="str">
        <f t="shared" si="26"/>
        <v/>
      </c>
      <c r="T50" s="115"/>
      <c r="U50" s="111" t="str">
        <f t="shared" si="27"/>
        <v/>
      </c>
      <c r="V50" s="115"/>
      <c r="W50" s="111" t="str">
        <f t="shared" si="28"/>
        <v/>
      </c>
      <c r="X50" s="115"/>
      <c r="Y50" s="111" t="str">
        <f t="shared" si="29"/>
        <v/>
      </c>
      <c r="Z50" s="115"/>
      <c r="AA50" s="111" t="str">
        <f t="shared" si="30"/>
        <v/>
      </c>
      <c r="AB50" s="115"/>
      <c r="AC50" s="111" t="str">
        <f t="shared" si="31"/>
        <v/>
      </c>
      <c r="AD50" s="115">
        <v>15.2</v>
      </c>
      <c r="AE50" s="111">
        <f t="shared" si="32"/>
        <v>27.636363636363633</v>
      </c>
      <c r="AF50" s="115"/>
      <c r="AG50" s="111" t="str">
        <f t="shared" si="33"/>
        <v/>
      </c>
      <c r="AH50" s="115"/>
      <c r="AI50" s="111" t="str">
        <f t="shared" si="34"/>
        <v/>
      </c>
      <c r="AJ50" s="115">
        <v>136</v>
      </c>
      <c r="AK50" s="111">
        <f t="shared" si="35"/>
        <v>247.27272727272725</v>
      </c>
      <c r="AL50" s="115"/>
      <c r="AM50" s="111" t="str">
        <f t="shared" si="36"/>
        <v/>
      </c>
      <c r="AN50" s="115"/>
      <c r="AO50" s="111" t="str">
        <f t="shared" si="37"/>
        <v/>
      </c>
      <c r="AP50" s="115">
        <v>1024.2</v>
      </c>
      <c r="AQ50" s="111">
        <f t="shared" si="38"/>
        <v>1862.181818181818</v>
      </c>
      <c r="AR50" s="115">
        <v>519</v>
      </c>
    </row>
    <row r="51" spans="1:44" x14ac:dyDescent="0.25">
      <c r="A51" s="114"/>
      <c r="B51" s="110">
        <v>0.8</v>
      </c>
      <c r="D51" s="113">
        <v>2552</v>
      </c>
      <c r="E51" s="111">
        <f t="shared" si="0"/>
        <v>3190</v>
      </c>
      <c r="F51" s="113">
        <v>100</v>
      </c>
      <c r="G51" s="111">
        <f t="shared" si="20"/>
        <v>125</v>
      </c>
      <c r="H51" s="113"/>
      <c r="I51" s="111" t="str">
        <f t="shared" si="21"/>
        <v/>
      </c>
      <c r="J51" s="113"/>
      <c r="K51" s="111" t="str">
        <f t="shared" si="22"/>
        <v/>
      </c>
      <c r="L51" s="113"/>
      <c r="M51" s="111" t="str">
        <f t="shared" si="23"/>
        <v/>
      </c>
      <c r="N51" s="113">
        <v>133</v>
      </c>
      <c r="O51" s="111">
        <f t="shared" si="24"/>
        <v>166.25</v>
      </c>
      <c r="P51" s="113">
        <v>927</v>
      </c>
      <c r="Q51" s="111">
        <f t="shared" si="25"/>
        <v>1158.75</v>
      </c>
      <c r="R51" s="113"/>
      <c r="S51" s="111" t="str">
        <f t="shared" si="26"/>
        <v/>
      </c>
      <c r="T51" s="113"/>
      <c r="U51" s="111" t="str">
        <f t="shared" si="27"/>
        <v/>
      </c>
      <c r="V51" s="113"/>
      <c r="W51" s="111" t="str">
        <f t="shared" si="28"/>
        <v/>
      </c>
      <c r="X51" s="113"/>
      <c r="Y51" s="111" t="str">
        <f t="shared" si="29"/>
        <v/>
      </c>
      <c r="Z51" s="113"/>
      <c r="AA51" s="111" t="str">
        <f t="shared" si="30"/>
        <v/>
      </c>
      <c r="AB51" s="113"/>
      <c r="AC51" s="111" t="str">
        <f t="shared" si="31"/>
        <v/>
      </c>
      <c r="AD51" s="113"/>
      <c r="AE51" s="111" t="str">
        <f t="shared" si="32"/>
        <v/>
      </c>
      <c r="AF51" s="113"/>
      <c r="AG51" s="111" t="str">
        <f t="shared" si="33"/>
        <v/>
      </c>
      <c r="AH51" s="113"/>
      <c r="AI51" s="111" t="str">
        <f t="shared" si="34"/>
        <v/>
      </c>
      <c r="AJ51" s="113">
        <v>181</v>
      </c>
      <c r="AK51" s="111">
        <f t="shared" si="35"/>
        <v>226.25</v>
      </c>
      <c r="AL51" s="113"/>
      <c r="AM51" s="111" t="str">
        <f t="shared" si="36"/>
        <v/>
      </c>
      <c r="AN51" s="113"/>
      <c r="AO51" s="111" t="str">
        <f t="shared" si="37"/>
        <v/>
      </c>
      <c r="AP51" s="113">
        <v>1341</v>
      </c>
      <c r="AQ51" s="111">
        <f t="shared" si="38"/>
        <v>1676.25</v>
      </c>
      <c r="AR51" s="113">
        <v>688</v>
      </c>
    </row>
    <row r="52" spans="1:44" x14ac:dyDescent="0.25">
      <c r="A52" s="117" t="s">
        <v>296</v>
      </c>
      <c r="B52" s="116">
        <v>0.5978</v>
      </c>
      <c r="D52" s="115">
        <v>2376</v>
      </c>
      <c r="E52" s="111">
        <f t="shared" si="0"/>
        <v>3974.5734359317498</v>
      </c>
      <c r="F52" s="115">
        <v>567</v>
      </c>
      <c r="G52" s="111">
        <f t="shared" si="20"/>
        <v>948.47775175644028</v>
      </c>
      <c r="H52" s="115"/>
      <c r="I52" s="111" t="str">
        <f t="shared" si="21"/>
        <v/>
      </c>
      <c r="J52" s="115"/>
      <c r="K52" s="111" t="str">
        <f t="shared" si="22"/>
        <v/>
      </c>
      <c r="L52" s="115"/>
      <c r="M52" s="111" t="str">
        <f t="shared" si="23"/>
        <v/>
      </c>
      <c r="N52" s="115">
        <v>115</v>
      </c>
      <c r="O52" s="111">
        <f t="shared" si="24"/>
        <v>192.37203077952492</v>
      </c>
      <c r="P52" s="115">
        <v>97</v>
      </c>
      <c r="Q52" s="111">
        <f t="shared" si="25"/>
        <v>162.26162596186015</v>
      </c>
      <c r="R52" s="115">
        <v>39</v>
      </c>
      <c r="S52" s="111">
        <f t="shared" si="26"/>
        <v>65.239210438273673</v>
      </c>
      <c r="T52" s="115"/>
      <c r="U52" s="111" t="str">
        <f t="shared" si="27"/>
        <v/>
      </c>
      <c r="V52" s="115">
        <v>2490</v>
      </c>
      <c r="W52" s="111">
        <f t="shared" si="28"/>
        <v>4165.2726664436268</v>
      </c>
      <c r="X52" s="115"/>
      <c r="Y52" s="111" t="str">
        <f t="shared" si="29"/>
        <v/>
      </c>
      <c r="Z52" s="115"/>
      <c r="AA52" s="111" t="str">
        <f t="shared" si="30"/>
        <v/>
      </c>
      <c r="AB52" s="115"/>
      <c r="AC52" s="111" t="str">
        <f t="shared" si="31"/>
        <v/>
      </c>
      <c r="AD52" s="115">
        <v>101</v>
      </c>
      <c r="AE52" s="111">
        <f t="shared" si="32"/>
        <v>168.95282703245232</v>
      </c>
      <c r="AF52" s="115"/>
      <c r="AG52" s="111" t="str">
        <f t="shared" si="33"/>
        <v/>
      </c>
      <c r="AH52" s="115"/>
      <c r="AI52" s="111" t="str">
        <f t="shared" si="34"/>
        <v/>
      </c>
      <c r="AJ52" s="115">
        <v>91</v>
      </c>
      <c r="AK52" s="111">
        <f t="shared" si="35"/>
        <v>152.22482435597189</v>
      </c>
      <c r="AL52" s="115"/>
      <c r="AM52" s="111" t="str">
        <f t="shared" si="36"/>
        <v/>
      </c>
      <c r="AN52" s="115">
        <v>103</v>
      </c>
      <c r="AO52" s="111">
        <f t="shared" si="37"/>
        <v>172.2984275677484</v>
      </c>
      <c r="AP52" s="115">
        <v>3603</v>
      </c>
      <c r="AQ52" s="111">
        <f t="shared" si="38"/>
        <v>6027.0993643358979</v>
      </c>
      <c r="AR52" s="115">
        <v>1228</v>
      </c>
    </row>
    <row r="53" spans="1:44" x14ac:dyDescent="0.25">
      <c r="A53" s="114"/>
      <c r="B53" s="110">
        <v>2.7300000000000001E-2</v>
      </c>
      <c r="D53" s="113">
        <v>107</v>
      </c>
      <c r="E53" s="111">
        <f t="shared" si="0"/>
        <v>3919.4139194139193</v>
      </c>
      <c r="F53" s="113">
        <v>25</v>
      </c>
      <c r="G53" s="111">
        <f t="shared" si="20"/>
        <v>915.75091575091574</v>
      </c>
      <c r="H53" s="113"/>
      <c r="I53" s="111" t="str">
        <f t="shared" si="21"/>
        <v/>
      </c>
      <c r="J53" s="113"/>
      <c r="K53" s="111" t="str">
        <f t="shared" si="22"/>
        <v/>
      </c>
      <c r="L53" s="113"/>
      <c r="M53" s="111" t="str">
        <f t="shared" si="23"/>
        <v/>
      </c>
      <c r="N53" s="113">
        <v>5</v>
      </c>
      <c r="O53" s="111">
        <f t="shared" si="24"/>
        <v>183.15018315018315</v>
      </c>
      <c r="P53" s="113">
        <v>4</v>
      </c>
      <c r="Q53" s="111">
        <f t="shared" si="25"/>
        <v>146.52014652014651</v>
      </c>
      <c r="R53" s="113">
        <v>2</v>
      </c>
      <c r="S53" s="111">
        <f t="shared" si="26"/>
        <v>73.260073260073256</v>
      </c>
      <c r="T53" s="113"/>
      <c r="U53" s="111" t="str">
        <f t="shared" si="27"/>
        <v/>
      </c>
      <c r="V53" s="113">
        <v>111</v>
      </c>
      <c r="W53" s="111">
        <f t="shared" si="28"/>
        <v>4065.9340659340655</v>
      </c>
      <c r="X53" s="113"/>
      <c r="Y53" s="111" t="str">
        <f t="shared" si="29"/>
        <v/>
      </c>
      <c r="Z53" s="113"/>
      <c r="AA53" s="111" t="str">
        <f t="shared" si="30"/>
        <v/>
      </c>
      <c r="AB53" s="113"/>
      <c r="AC53" s="111" t="str">
        <f t="shared" si="31"/>
        <v/>
      </c>
      <c r="AD53" s="113">
        <v>4</v>
      </c>
      <c r="AE53" s="111">
        <f t="shared" si="32"/>
        <v>146.52014652014651</v>
      </c>
      <c r="AF53" s="113"/>
      <c r="AG53" s="111" t="str">
        <f t="shared" si="33"/>
        <v/>
      </c>
      <c r="AH53" s="113"/>
      <c r="AI53" s="111" t="str">
        <f t="shared" si="34"/>
        <v/>
      </c>
      <c r="AJ53" s="113">
        <v>4</v>
      </c>
      <c r="AK53" s="111">
        <f t="shared" si="35"/>
        <v>146.52014652014651</v>
      </c>
      <c r="AL53" s="113"/>
      <c r="AM53" s="111" t="str">
        <f t="shared" si="36"/>
        <v/>
      </c>
      <c r="AN53" s="113">
        <v>5</v>
      </c>
      <c r="AO53" s="111">
        <f t="shared" si="37"/>
        <v>183.15018315018315</v>
      </c>
      <c r="AP53" s="113">
        <v>160</v>
      </c>
      <c r="AQ53" s="111">
        <f t="shared" si="38"/>
        <v>5860.8058608058609</v>
      </c>
      <c r="AR53" s="113">
        <v>55</v>
      </c>
    </row>
    <row r="54" spans="1:44" x14ac:dyDescent="0.25">
      <c r="A54" s="117" t="s">
        <v>295</v>
      </c>
      <c r="B54" s="116">
        <v>0.61</v>
      </c>
      <c r="D54" s="115">
        <v>12280</v>
      </c>
      <c r="E54" s="111">
        <f t="shared" si="0"/>
        <v>20131.147540983606</v>
      </c>
      <c r="F54" s="115"/>
      <c r="G54" s="111" t="str">
        <f t="shared" si="20"/>
        <v/>
      </c>
      <c r="H54" s="115"/>
      <c r="I54" s="111" t="str">
        <f t="shared" si="21"/>
        <v/>
      </c>
      <c r="J54" s="115">
        <v>37</v>
      </c>
      <c r="K54" s="111">
        <f t="shared" si="22"/>
        <v>60.655737704918032</v>
      </c>
      <c r="L54" s="115"/>
      <c r="M54" s="111" t="str">
        <f t="shared" si="23"/>
        <v/>
      </c>
      <c r="N54" s="115">
        <v>39</v>
      </c>
      <c r="O54" s="111">
        <f t="shared" si="24"/>
        <v>63.934426229508198</v>
      </c>
      <c r="P54" s="115">
        <v>260</v>
      </c>
      <c r="Q54" s="111">
        <f t="shared" si="25"/>
        <v>426.22950819672133</v>
      </c>
      <c r="R54" s="115"/>
      <c r="S54" s="111" t="str">
        <f t="shared" si="26"/>
        <v/>
      </c>
      <c r="T54" s="115">
        <v>3</v>
      </c>
      <c r="U54" s="111">
        <f t="shared" si="27"/>
        <v>4.918032786885246</v>
      </c>
      <c r="V54" s="115">
        <v>354</v>
      </c>
      <c r="W54" s="111">
        <f t="shared" si="28"/>
        <v>580.32786885245901</v>
      </c>
      <c r="X54" s="115"/>
      <c r="Y54" s="111" t="str">
        <f t="shared" si="29"/>
        <v/>
      </c>
      <c r="Z54" s="115"/>
      <c r="AA54" s="111" t="str">
        <f t="shared" si="30"/>
        <v/>
      </c>
      <c r="AB54" s="115"/>
      <c r="AC54" s="111" t="str">
        <f t="shared" si="31"/>
        <v/>
      </c>
      <c r="AD54" s="115"/>
      <c r="AE54" s="111" t="str">
        <f t="shared" si="32"/>
        <v/>
      </c>
      <c r="AF54" s="115"/>
      <c r="AG54" s="111" t="str">
        <f t="shared" si="33"/>
        <v/>
      </c>
      <c r="AH54" s="115"/>
      <c r="AI54" s="111" t="str">
        <f t="shared" si="34"/>
        <v/>
      </c>
      <c r="AJ54" s="115">
        <v>208</v>
      </c>
      <c r="AK54" s="111">
        <f t="shared" si="35"/>
        <v>340.98360655737707</v>
      </c>
      <c r="AL54" s="115"/>
      <c r="AM54" s="111" t="str">
        <f t="shared" si="36"/>
        <v/>
      </c>
      <c r="AN54" s="115"/>
      <c r="AO54" s="111" t="str">
        <f t="shared" si="37"/>
        <v/>
      </c>
      <c r="AP54" s="115">
        <v>901</v>
      </c>
      <c r="AQ54" s="111">
        <f t="shared" si="38"/>
        <v>1477.049180327869</v>
      </c>
      <c r="AR54" s="115">
        <v>3790</v>
      </c>
    </row>
    <row r="55" spans="1:44" x14ac:dyDescent="0.25">
      <c r="A55" s="117" t="s">
        <v>294</v>
      </c>
      <c r="B55" s="116">
        <v>3.08</v>
      </c>
      <c r="D55" s="115">
        <v>8644</v>
      </c>
      <c r="E55" s="111">
        <f t="shared" si="0"/>
        <v>2806.4935064935066</v>
      </c>
      <c r="F55" s="115">
        <v>4</v>
      </c>
      <c r="G55" s="111">
        <f t="shared" si="20"/>
        <v>1.2987012987012987</v>
      </c>
      <c r="H55" s="115"/>
      <c r="I55" s="111" t="str">
        <f t="shared" si="21"/>
        <v/>
      </c>
      <c r="J55" s="115"/>
      <c r="K55" s="111" t="str">
        <f t="shared" si="22"/>
        <v/>
      </c>
      <c r="L55" s="115"/>
      <c r="M55" s="111" t="str">
        <f t="shared" si="23"/>
        <v/>
      </c>
      <c r="N55" s="115">
        <v>784</v>
      </c>
      <c r="O55" s="111">
        <f t="shared" si="24"/>
        <v>254.54545454545453</v>
      </c>
      <c r="P55" s="115">
        <v>7634</v>
      </c>
      <c r="Q55" s="111">
        <f t="shared" si="25"/>
        <v>2478.5714285714284</v>
      </c>
      <c r="R55" s="115"/>
      <c r="S55" s="111" t="str">
        <f t="shared" si="26"/>
        <v/>
      </c>
      <c r="T55" s="115"/>
      <c r="U55" s="111" t="str">
        <f t="shared" si="27"/>
        <v/>
      </c>
      <c r="V55" s="115"/>
      <c r="W55" s="111" t="str">
        <f t="shared" si="28"/>
        <v/>
      </c>
      <c r="X55" s="115"/>
      <c r="Y55" s="111" t="str">
        <f t="shared" si="29"/>
        <v/>
      </c>
      <c r="Z55" s="115">
        <v>450</v>
      </c>
      <c r="AA55" s="111">
        <f t="shared" si="30"/>
        <v>146.10389610389609</v>
      </c>
      <c r="AB55" s="115">
        <v>112</v>
      </c>
      <c r="AC55" s="111">
        <f t="shared" si="31"/>
        <v>36.36363636363636</v>
      </c>
      <c r="AD55" s="115"/>
      <c r="AE55" s="111" t="str">
        <f t="shared" si="32"/>
        <v/>
      </c>
      <c r="AF55" s="115"/>
      <c r="AG55" s="111" t="str">
        <f t="shared" si="33"/>
        <v/>
      </c>
      <c r="AH55" s="115"/>
      <c r="AI55" s="111" t="str">
        <f t="shared" si="34"/>
        <v/>
      </c>
      <c r="AJ55" s="115">
        <v>1128</v>
      </c>
      <c r="AK55" s="111">
        <f t="shared" si="35"/>
        <v>366.23376623376623</v>
      </c>
      <c r="AL55" s="115"/>
      <c r="AM55" s="111" t="str">
        <f t="shared" si="36"/>
        <v/>
      </c>
      <c r="AN55" s="115"/>
      <c r="AO55" s="111" t="str">
        <f t="shared" si="37"/>
        <v/>
      </c>
      <c r="AP55" s="115">
        <v>10112</v>
      </c>
      <c r="AQ55" s="111">
        <f t="shared" si="38"/>
        <v>3283.1168831168829</v>
      </c>
      <c r="AR55" s="115">
        <v>1580</v>
      </c>
    </row>
    <row r="56" spans="1:44" x14ac:dyDescent="0.25">
      <c r="A56" s="117" t="s">
        <v>293</v>
      </c>
      <c r="B56" s="116">
        <v>3.94</v>
      </c>
      <c r="D56" s="115"/>
      <c r="E56" s="111" t="str">
        <f t="shared" si="0"/>
        <v/>
      </c>
      <c r="F56" s="115"/>
      <c r="G56" s="111" t="str">
        <f t="shared" si="20"/>
        <v/>
      </c>
      <c r="H56" s="115"/>
      <c r="I56" s="111" t="str">
        <f t="shared" si="21"/>
        <v/>
      </c>
      <c r="J56" s="115"/>
      <c r="K56" s="111" t="str">
        <f t="shared" si="22"/>
        <v/>
      </c>
      <c r="L56" s="115"/>
      <c r="M56" s="111" t="str">
        <f t="shared" si="23"/>
        <v/>
      </c>
      <c r="N56" s="115"/>
      <c r="O56" s="111" t="str">
        <f t="shared" si="24"/>
        <v/>
      </c>
      <c r="P56" s="115"/>
      <c r="Q56" s="111" t="str">
        <f t="shared" si="25"/>
        <v/>
      </c>
      <c r="R56" s="115"/>
      <c r="S56" s="111" t="str">
        <f t="shared" si="26"/>
        <v/>
      </c>
      <c r="T56" s="115"/>
      <c r="U56" s="111" t="str">
        <f t="shared" si="27"/>
        <v/>
      </c>
      <c r="V56" s="115"/>
      <c r="W56" s="111" t="str">
        <f t="shared" si="28"/>
        <v/>
      </c>
      <c r="X56" s="115"/>
      <c r="Y56" s="111" t="str">
        <f t="shared" si="29"/>
        <v/>
      </c>
      <c r="Z56" s="115"/>
      <c r="AA56" s="111" t="str">
        <f t="shared" si="30"/>
        <v/>
      </c>
      <c r="AB56" s="115"/>
      <c r="AC56" s="111" t="str">
        <f t="shared" si="31"/>
        <v/>
      </c>
      <c r="AD56" s="115"/>
      <c r="AE56" s="111" t="str">
        <f t="shared" si="32"/>
        <v/>
      </c>
      <c r="AF56" s="115"/>
      <c r="AG56" s="111" t="str">
        <f t="shared" si="33"/>
        <v/>
      </c>
      <c r="AH56" s="115"/>
      <c r="AI56" s="111" t="str">
        <f t="shared" si="34"/>
        <v/>
      </c>
      <c r="AJ56" s="115"/>
      <c r="AK56" s="111" t="str">
        <f t="shared" si="35"/>
        <v/>
      </c>
      <c r="AL56" s="115"/>
      <c r="AM56" s="111" t="str">
        <f t="shared" si="36"/>
        <v/>
      </c>
      <c r="AN56" s="115"/>
      <c r="AO56" s="111" t="str">
        <f t="shared" si="37"/>
        <v/>
      </c>
      <c r="AP56" s="115"/>
      <c r="AQ56" s="111" t="str">
        <f t="shared" si="38"/>
        <v/>
      </c>
      <c r="AR56" s="115"/>
    </row>
    <row r="57" spans="1:44" x14ac:dyDescent="0.25">
      <c r="A57" s="117" t="s">
        <v>292</v>
      </c>
      <c r="B57" s="116">
        <v>0.54</v>
      </c>
      <c r="D57" s="115">
        <v>2469</v>
      </c>
      <c r="E57" s="111">
        <f t="shared" si="0"/>
        <v>4572.2222222222217</v>
      </c>
      <c r="F57" s="115"/>
      <c r="G57" s="111" t="str">
        <f t="shared" si="20"/>
        <v/>
      </c>
      <c r="H57" s="115"/>
      <c r="I57" s="111" t="str">
        <f t="shared" si="21"/>
        <v/>
      </c>
      <c r="J57" s="115"/>
      <c r="K57" s="111" t="str">
        <f t="shared" si="22"/>
        <v/>
      </c>
      <c r="L57" s="115"/>
      <c r="M57" s="111" t="str">
        <f t="shared" si="23"/>
        <v/>
      </c>
      <c r="N57" s="115">
        <v>147</v>
      </c>
      <c r="O57" s="111">
        <f t="shared" si="24"/>
        <v>272.22222222222223</v>
      </c>
      <c r="P57" s="115">
        <v>137</v>
      </c>
      <c r="Q57" s="111">
        <f t="shared" si="25"/>
        <v>253.7037037037037</v>
      </c>
      <c r="R57" s="115"/>
      <c r="S57" s="111" t="str">
        <f t="shared" si="26"/>
        <v/>
      </c>
      <c r="T57" s="115"/>
      <c r="U57" s="111" t="str">
        <f t="shared" si="27"/>
        <v/>
      </c>
      <c r="V57" s="115"/>
      <c r="W57" s="111" t="str">
        <f t="shared" si="28"/>
        <v/>
      </c>
      <c r="X57" s="115"/>
      <c r="Y57" s="111" t="str">
        <f t="shared" si="29"/>
        <v/>
      </c>
      <c r="Z57" s="115"/>
      <c r="AA57" s="111" t="str">
        <f t="shared" si="30"/>
        <v/>
      </c>
      <c r="AB57" s="115"/>
      <c r="AC57" s="111" t="str">
        <f t="shared" si="31"/>
        <v/>
      </c>
      <c r="AD57" s="115"/>
      <c r="AE57" s="111" t="str">
        <f t="shared" si="32"/>
        <v/>
      </c>
      <c r="AF57" s="115"/>
      <c r="AG57" s="111" t="str">
        <f t="shared" si="33"/>
        <v/>
      </c>
      <c r="AH57" s="115"/>
      <c r="AI57" s="111" t="str">
        <f t="shared" si="34"/>
        <v/>
      </c>
      <c r="AJ57" s="115"/>
      <c r="AK57" s="111" t="str">
        <f t="shared" si="35"/>
        <v/>
      </c>
      <c r="AL57" s="115"/>
      <c r="AM57" s="111" t="str">
        <f t="shared" si="36"/>
        <v/>
      </c>
      <c r="AN57" s="115"/>
      <c r="AO57" s="111" t="str">
        <f t="shared" si="37"/>
        <v/>
      </c>
      <c r="AP57" s="115">
        <v>284</v>
      </c>
      <c r="AQ57" s="111">
        <f t="shared" si="38"/>
        <v>525.92592592592587</v>
      </c>
      <c r="AR57" s="115">
        <v>831</v>
      </c>
    </row>
    <row r="58" spans="1:44" x14ac:dyDescent="0.25">
      <c r="A58" s="117" t="s">
        <v>291</v>
      </c>
      <c r="B58" s="116">
        <v>4.9800000000000004</v>
      </c>
      <c r="D58" s="115">
        <v>73690</v>
      </c>
      <c r="E58" s="111">
        <f t="shared" si="0"/>
        <v>14797.188755020079</v>
      </c>
      <c r="F58" s="115">
        <v>7498</v>
      </c>
      <c r="G58" s="111">
        <f t="shared" si="20"/>
        <v>1505.6224899598392</v>
      </c>
      <c r="H58" s="115"/>
      <c r="I58" s="111" t="str">
        <f t="shared" si="21"/>
        <v/>
      </c>
      <c r="J58" s="115"/>
      <c r="K58" s="111" t="str">
        <f t="shared" si="22"/>
        <v/>
      </c>
      <c r="L58" s="115"/>
      <c r="M58" s="111" t="str">
        <f t="shared" si="23"/>
        <v/>
      </c>
      <c r="N58" s="115"/>
      <c r="O58" s="111" t="str">
        <f t="shared" si="24"/>
        <v/>
      </c>
      <c r="P58" s="115">
        <v>16854</v>
      </c>
      <c r="Q58" s="111">
        <f t="shared" si="25"/>
        <v>3384.3373493975901</v>
      </c>
      <c r="R58" s="115"/>
      <c r="S58" s="111" t="str">
        <f t="shared" si="26"/>
        <v/>
      </c>
      <c r="T58" s="115"/>
      <c r="U58" s="111" t="str">
        <f t="shared" si="27"/>
        <v/>
      </c>
      <c r="V58" s="115">
        <v>4666</v>
      </c>
      <c r="W58" s="111">
        <f t="shared" si="28"/>
        <v>936.94779116465861</v>
      </c>
      <c r="X58" s="115"/>
      <c r="Y58" s="111" t="str">
        <f t="shared" si="29"/>
        <v/>
      </c>
      <c r="Z58" s="115"/>
      <c r="AA58" s="111" t="str">
        <f t="shared" si="30"/>
        <v/>
      </c>
      <c r="AB58" s="115"/>
      <c r="AC58" s="111" t="str">
        <f t="shared" si="31"/>
        <v/>
      </c>
      <c r="AD58" s="115"/>
      <c r="AE58" s="111" t="str">
        <f t="shared" si="32"/>
        <v/>
      </c>
      <c r="AF58" s="115"/>
      <c r="AG58" s="111" t="str">
        <f t="shared" si="33"/>
        <v/>
      </c>
      <c r="AH58" s="115"/>
      <c r="AI58" s="111" t="str">
        <f t="shared" si="34"/>
        <v/>
      </c>
      <c r="AJ58" s="115"/>
      <c r="AK58" s="111" t="str">
        <f t="shared" si="35"/>
        <v/>
      </c>
      <c r="AL58" s="115"/>
      <c r="AM58" s="111" t="str">
        <f t="shared" si="36"/>
        <v/>
      </c>
      <c r="AN58" s="115">
        <v>1346</v>
      </c>
      <c r="AO58" s="111">
        <f t="shared" si="37"/>
        <v>270.28112449799193</v>
      </c>
      <c r="AP58" s="115">
        <v>30364</v>
      </c>
      <c r="AQ58" s="111">
        <f t="shared" si="38"/>
        <v>6097.18875502008</v>
      </c>
      <c r="AR58" s="115">
        <v>38830</v>
      </c>
    </row>
    <row r="59" spans="1:44" x14ac:dyDescent="0.25">
      <c r="A59" s="117" t="s">
        <v>290</v>
      </c>
      <c r="B59" s="116">
        <v>0.4</v>
      </c>
      <c r="D59" s="115"/>
      <c r="E59" s="111" t="str">
        <f t="shared" si="0"/>
        <v/>
      </c>
      <c r="F59" s="115"/>
      <c r="G59" s="111" t="str">
        <f t="shared" si="20"/>
        <v/>
      </c>
      <c r="H59" s="115"/>
      <c r="I59" s="111" t="str">
        <f t="shared" si="21"/>
        <v/>
      </c>
      <c r="J59" s="115"/>
      <c r="K59" s="111" t="str">
        <f t="shared" si="22"/>
        <v/>
      </c>
      <c r="L59" s="115"/>
      <c r="M59" s="111" t="str">
        <f t="shared" si="23"/>
        <v/>
      </c>
      <c r="N59" s="115"/>
      <c r="O59" s="111" t="str">
        <f t="shared" si="24"/>
        <v/>
      </c>
      <c r="P59" s="115">
        <v>212.52</v>
      </c>
      <c r="Q59" s="111">
        <f t="shared" si="25"/>
        <v>531.29999999999995</v>
      </c>
      <c r="R59" s="115"/>
      <c r="S59" s="111" t="str">
        <f t="shared" si="26"/>
        <v/>
      </c>
      <c r="T59" s="115"/>
      <c r="U59" s="111" t="str">
        <f t="shared" si="27"/>
        <v/>
      </c>
      <c r="V59" s="115"/>
      <c r="W59" s="111" t="str">
        <f t="shared" si="28"/>
        <v/>
      </c>
      <c r="X59" s="115"/>
      <c r="Y59" s="111" t="str">
        <f t="shared" si="29"/>
        <v/>
      </c>
      <c r="Z59" s="115"/>
      <c r="AA59" s="111" t="str">
        <f t="shared" si="30"/>
        <v/>
      </c>
      <c r="AB59" s="115"/>
      <c r="AC59" s="111" t="str">
        <f t="shared" si="31"/>
        <v/>
      </c>
      <c r="AD59" s="115"/>
      <c r="AE59" s="111" t="str">
        <f t="shared" si="32"/>
        <v/>
      </c>
      <c r="AF59" s="115"/>
      <c r="AG59" s="111" t="str">
        <f t="shared" si="33"/>
        <v/>
      </c>
      <c r="AH59" s="115"/>
      <c r="AI59" s="111" t="str">
        <f t="shared" si="34"/>
        <v/>
      </c>
      <c r="AJ59" s="115"/>
      <c r="AK59" s="111" t="str">
        <f t="shared" si="35"/>
        <v/>
      </c>
      <c r="AL59" s="115"/>
      <c r="AM59" s="111" t="str">
        <f t="shared" si="36"/>
        <v/>
      </c>
      <c r="AN59" s="115"/>
      <c r="AO59" s="111" t="str">
        <f t="shared" si="37"/>
        <v/>
      </c>
      <c r="AP59" s="115">
        <v>212.52</v>
      </c>
      <c r="AQ59" s="111">
        <f t="shared" si="38"/>
        <v>531.29999999999995</v>
      </c>
      <c r="AR59" s="115">
        <v>1235.55</v>
      </c>
    </row>
    <row r="60" spans="1:44" x14ac:dyDescent="0.25">
      <c r="A60" s="117" t="s">
        <v>289</v>
      </c>
      <c r="B60" s="116">
        <v>1.0399665244276</v>
      </c>
      <c r="D60" s="115">
        <v>17488</v>
      </c>
      <c r="E60" s="111">
        <f t="shared" si="0"/>
        <v>16815.92588725434</v>
      </c>
      <c r="F60" s="115">
        <v>5442</v>
      </c>
      <c r="G60" s="111">
        <f t="shared" si="20"/>
        <v>5232.860743277568</v>
      </c>
      <c r="H60" s="115"/>
      <c r="I60" s="111" t="str">
        <f t="shared" si="21"/>
        <v/>
      </c>
      <c r="J60" s="115"/>
      <c r="K60" s="111" t="str">
        <f t="shared" si="22"/>
        <v/>
      </c>
      <c r="L60" s="115"/>
      <c r="M60" s="111" t="str">
        <f t="shared" si="23"/>
        <v/>
      </c>
      <c r="N60" s="115">
        <v>118</v>
      </c>
      <c r="O60" s="111">
        <f t="shared" si="24"/>
        <v>113.46519068481312</v>
      </c>
      <c r="P60" s="115">
        <v>193</v>
      </c>
      <c r="Q60" s="111">
        <f t="shared" si="25"/>
        <v>185.58289662855029</v>
      </c>
      <c r="R60" s="115">
        <v>13</v>
      </c>
      <c r="S60" s="111">
        <f t="shared" si="26"/>
        <v>12.500402363581108</v>
      </c>
      <c r="T60" s="115"/>
      <c r="U60" s="111" t="str">
        <f t="shared" si="27"/>
        <v/>
      </c>
      <c r="V60" s="115">
        <v>4421</v>
      </c>
      <c r="W60" s="111">
        <f t="shared" si="28"/>
        <v>4251.0983730301596</v>
      </c>
      <c r="X60" s="115">
        <v>239</v>
      </c>
      <c r="Y60" s="111">
        <f t="shared" si="29"/>
        <v>229.81508960737574</v>
      </c>
      <c r="Z60" s="115">
        <v>39</v>
      </c>
      <c r="AA60" s="111">
        <f t="shared" si="30"/>
        <v>37.501207090743321</v>
      </c>
      <c r="AB60" s="115">
        <v>263</v>
      </c>
      <c r="AC60" s="111">
        <f t="shared" si="31"/>
        <v>252.89275550937163</v>
      </c>
      <c r="AD60" s="115">
        <v>99</v>
      </c>
      <c r="AE60" s="111">
        <f t="shared" si="32"/>
        <v>95.19537184573305</v>
      </c>
      <c r="AF60" s="115">
        <v>36978</v>
      </c>
      <c r="AG60" s="111">
        <f t="shared" si="33"/>
        <v>35556.913738500167</v>
      </c>
      <c r="AH60" s="115"/>
      <c r="AI60" s="111" t="str">
        <f t="shared" si="34"/>
        <v/>
      </c>
      <c r="AJ60" s="115">
        <v>979</v>
      </c>
      <c r="AK60" s="111">
        <f t="shared" si="35"/>
        <v>941.37645491891567</v>
      </c>
      <c r="AL60" s="115"/>
      <c r="AM60" s="111" t="str">
        <f t="shared" si="36"/>
        <v/>
      </c>
      <c r="AN60" s="115"/>
      <c r="AO60" s="111" t="str">
        <f t="shared" si="37"/>
        <v/>
      </c>
      <c r="AP60" s="115">
        <v>48784</v>
      </c>
      <c r="AQ60" s="111">
        <f t="shared" si="38"/>
        <v>46909.202223456981</v>
      </c>
      <c r="AR60" s="115">
        <v>1363</v>
      </c>
    </row>
    <row r="61" spans="1:44" x14ac:dyDescent="0.25">
      <c r="A61" s="114"/>
      <c r="B61" s="110">
        <v>2.5511806921575401E-2</v>
      </c>
      <c r="D61" s="113">
        <v>423</v>
      </c>
      <c r="E61" s="111">
        <f t="shared" si="0"/>
        <v>16580.558221545172</v>
      </c>
      <c r="F61" s="113">
        <v>129</v>
      </c>
      <c r="G61" s="111">
        <f t="shared" si="20"/>
        <v>5056.4822945137757</v>
      </c>
      <c r="H61" s="113"/>
      <c r="I61" s="111" t="str">
        <f t="shared" si="21"/>
        <v/>
      </c>
      <c r="J61" s="113"/>
      <c r="K61" s="111" t="str">
        <f t="shared" si="22"/>
        <v/>
      </c>
      <c r="L61" s="113"/>
      <c r="M61" s="111" t="str">
        <f t="shared" si="23"/>
        <v/>
      </c>
      <c r="N61" s="113">
        <v>3</v>
      </c>
      <c r="O61" s="111">
        <f t="shared" si="24"/>
        <v>117.59261150032036</v>
      </c>
      <c r="P61" s="113">
        <v>5</v>
      </c>
      <c r="Q61" s="111">
        <f t="shared" si="25"/>
        <v>195.98768583386726</v>
      </c>
      <c r="R61" s="113"/>
      <c r="S61" s="111" t="str">
        <f t="shared" si="26"/>
        <v/>
      </c>
      <c r="T61" s="113"/>
      <c r="U61" s="111" t="str">
        <f t="shared" si="27"/>
        <v/>
      </c>
      <c r="V61" s="113">
        <v>105</v>
      </c>
      <c r="W61" s="111">
        <f t="shared" si="28"/>
        <v>4115.741402511213</v>
      </c>
      <c r="X61" s="113">
        <v>6</v>
      </c>
      <c r="Y61" s="111">
        <f t="shared" si="29"/>
        <v>235.18522300064072</v>
      </c>
      <c r="Z61" s="113">
        <v>1</v>
      </c>
      <c r="AA61" s="111">
        <f t="shared" si="30"/>
        <v>39.197537166773451</v>
      </c>
      <c r="AB61" s="113">
        <v>6</v>
      </c>
      <c r="AC61" s="111">
        <f t="shared" si="31"/>
        <v>235.18522300064072</v>
      </c>
      <c r="AD61" s="113">
        <v>2</v>
      </c>
      <c r="AE61" s="111">
        <f t="shared" si="32"/>
        <v>78.395074333546901</v>
      </c>
      <c r="AF61" s="113">
        <v>882</v>
      </c>
      <c r="AG61" s="111">
        <f t="shared" si="33"/>
        <v>34572.227781094189</v>
      </c>
      <c r="AH61" s="113"/>
      <c r="AI61" s="111" t="str">
        <f t="shared" si="34"/>
        <v/>
      </c>
      <c r="AJ61" s="113">
        <v>25</v>
      </c>
      <c r="AK61" s="111">
        <f t="shared" si="35"/>
        <v>979.93842916933636</v>
      </c>
      <c r="AL61" s="113"/>
      <c r="AM61" s="111" t="str">
        <f t="shared" si="36"/>
        <v/>
      </c>
      <c r="AN61" s="113"/>
      <c r="AO61" s="111" t="str">
        <f t="shared" si="37"/>
        <v/>
      </c>
      <c r="AP61" s="113">
        <v>1164</v>
      </c>
      <c r="AQ61" s="111">
        <f t="shared" si="38"/>
        <v>45625.933262124301</v>
      </c>
      <c r="AR61" s="113">
        <v>26.56</v>
      </c>
    </row>
    <row r="62" spans="1:44" x14ac:dyDescent="0.25">
      <c r="A62" s="117" t="s">
        <v>288</v>
      </c>
      <c r="B62" s="116">
        <v>0.3</v>
      </c>
      <c r="D62" s="115"/>
      <c r="E62" s="111" t="str">
        <f t="shared" si="0"/>
        <v/>
      </c>
      <c r="F62" s="115"/>
      <c r="G62" s="111" t="str">
        <f t="shared" si="20"/>
        <v/>
      </c>
      <c r="H62" s="115"/>
      <c r="I62" s="111" t="str">
        <f t="shared" si="21"/>
        <v/>
      </c>
      <c r="J62" s="115"/>
      <c r="K62" s="111" t="str">
        <f t="shared" si="22"/>
        <v/>
      </c>
      <c r="L62" s="115"/>
      <c r="M62" s="111" t="str">
        <f t="shared" si="23"/>
        <v/>
      </c>
      <c r="N62" s="115"/>
      <c r="O62" s="111" t="str">
        <f t="shared" si="24"/>
        <v/>
      </c>
      <c r="P62" s="115">
        <v>287</v>
      </c>
      <c r="Q62" s="111">
        <f t="shared" si="25"/>
        <v>956.66666666666674</v>
      </c>
      <c r="R62" s="115"/>
      <c r="S62" s="111" t="str">
        <f t="shared" si="26"/>
        <v/>
      </c>
      <c r="T62" s="115"/>
      <c r="U62" s="111" t="str">
        <f t="shared" si="27"/>
        <v/>
      </c>
      <c r="V62" s="115"/>
      <c r="W62" s="111" t="str">
        <f t="shared" si="28"/>
        <v/>
      </c>
      <c r="X62" s="115"/>
      <c r="Y62" s="111" t="str">
        <f t="shared" si="29"/>
        <v/>
      </c>
      <c r="Z62" s="115"/>
      <c r="AA62" s="111" t="str">
        <f t="shared" si="30"/>
        <v/>
      </c>
      <c r="AB62" s="115"/>
      <c r="AC62" s="111" t="str">
        <f t="shared" si="31"/>
        <v/>
      </c>
      <c r="AD62" s="115"/>
      <c r="AE62" s="111" t="str">
        <f t="shared" si="32"/>
        <v/>
      </c>
      <c r="AF62" s="115"/>
      <c r="AG62" s="111" t="str">
        <f t="shared" si="33"/>
        <v/>
      </c>
      <c r="AH62" s="115"/>
      <c r="AI62" s="111" t="str">
        <f t="shared" si="34"/>
        <v/>
      </c>
      <c r="AJ62" s="115"/>
      <c r="AK62" s="111" t="str">
        <f t="shared" si="35"/>
        <v/>
      </c>
      <c r="AL62" s="115"/>
      <c r="AM62" s="111" t="str">
        <f t="shared" si="36"/>
        <v/>
      </c>
      <c r="AN62" s="115"/>
      <c r="AO62" s="111" t="str">
        <f t="shared" si="37"/>
        <v/>
      </c>
      <c r="AP62" s="115">
        <v>287</v>
      </c>
      <c r="AQ62" s="111">
        <f t="shared" si="38"/>
        <v>956.66666666666674</v>
      </c>
      <c r="AR62" s="115">
        <v>194</v>
      </c>
    </row>
    <row r="63" spans="1:44" x14ac:dyDescent="0.25">
      <c r="A63" s="114"/>
      <c r="B63" s="110">
        <v>1.26</v>
      </c>
      <c r="D63" s="113">
        <v>20534</v>
      </c>
      <c r="E63" s="111">
        <f t="shared" si="0"/>
        <v>16296.825396825398</v>
      </c>
      <c r="F63" s="113"/>
      <c r="G63" s="111" t="str">
        <f t="shared" si="20"/>
        <v/>
      </c>
      <c r="H63" s="113"/>
      <c r="I63" s="111" t="str">
        <f t="shared" si="21"/>
        <v/>
      </c>
      <c r="J63" s="113"/>
      <c r="K63" s="111" t="str">
        <f t="shared" si="22"/>
        <v/>
      </c>
      <c r="L63" s="113"/>
      <c r="M63" s="111" t="str">
        <f t="shared" si="23"/>
        <v/>
      </c>
      <c r="N63" s="113"/>
      <c r="O63" s="111" t="str">
        <f t="shared" si="24"/>
        <v/>
      </c>
      <c r="P63" s="113">
        <v>1663</v>
      </c>
      <c r="Q63" s="111">
        <f t="shared" si="25"/>
        <v>1319.8412698412699</v>
      </c>
      <c r="R63" s="113"/>
      <c r="S63" s="111" t="str">
        <f t="shared" si="26"/>
        <v/>
      </c>
      <c r="T63" s="113"/>
      <c r="U63" s="111" t="str">
        <f t="shared" si="27"/>
        <v/>
      </c>
      <c r="V63" s="113">
        <v>6029</v>
      </c>
      <c r="W63" s="111">
        <f t="shared" si="28"/>
        <v>4784.9206349206352</v>
      </c>
      <c r="X63" s="113">
        <v>8000</v>
      </c>
      <c r="Y63" s="111">
        <f t="shared" si="29"/>
        <v>6349.2063492063489</v>
      </c>
      <c r="Z63" s="113"/>
      <c r="AA63" s="111" t="str">
        <f t="shared" si="30"/>
        <v/>
      </c>
      <c r="AB63" s="113"/>
      <c r="AC63" s="111" t="str">
        <f t="shared" si="31"/>
        <v/>
      </c>
      <c r="AD63" s="113"/>
      <c r="AE63" s="111" t="str">
        <f t="shared" si="32"/>
        <v/>
      </c>
      <c r="AF63" s="113"/>
      <c r="AG63" s="111" t="str">
        <f t="shared" si="33"/>
        <v/>
      </c>
      <c r="AH63" s="113"/>
      <c r="AI63" s="111" t="str">
        <f t="shared" si="34"/>
        <v/>
      </c>
      <c r="AJ63" s="113"/>
      <c r="AK63" s="111" t="str">
        <f t="shared" si="35"/>
        <v/>
      </c>
      <c r="AL63" s="113"/>
      <c r="AM63" s="111" t="str">
        <f t="shared" si="36"/>
        <v/>
      </c>
      <c r="AN63" s="113"/>
      <c r="AO63" s="111" t="str">
        <f t="shared" si="37"/>
        <v/>
      </c>
      <c r="AP63" s="113">
        <v>15692</v>
      </c>
      <c r="AQ63" s="111">
        <f t="shared" si="38"/>
        <v>12453.968253968254</v>
      </c>
      <c r="AR63" s="113">
        <v>1390</v>
      </c>
    </row>
    <row r="64" spans="1:44" x14ac:dyDescent="0.25">
      <c r="A64" s="117" t="s">
        <v>287</v>
      </c>
      <c r="B64" s="116">
        <v>1</v>
      </c>
      <c r="D64" s="115"/>
      <c r="E64" s="111" t="str">
        <f t="shared" si="0"/>
        <v/>
      </c>
      <c r="F64" s="115"/>
      <c r="G64" s="111" t="str">
        <f t="shared" si="20"/>
        <v/>
      </c>
      <c r="H64" s="115"/>
      <c r="I64" s="111" t="str">
        <f t="shared" si="21"/>
        <v/>
      </c>
      <c r="J64" s="115"/>
      <c r="K64" s="111" t="str">
        <f t="shared" si="22"/>
        <v/>
      </c>
      <c r="L64" s="115"/>
      <c r="M64" s="111" t="str">
        <f t="shared" si="23"/>
        <v/>
      </c>
      <c r="N64" s="115"/>
      <c r="O64" s="111" t="str">
        <f t="shared" si="24"/>
        <v/>
      </c>
      <c r="P64" s="115">
        <v>384</v>
      </c>
      <c r="Q64" s="111">
        <f t="shared" si="25"/>
        <v>384</v>
      </c>
      <c r="R64" s="115"/>
      <c r="S64" s="111" t="str">
        <f t="shared" si="26"/>
        <v/>
      </c>
      <c r="T64" s="115"/>
      <c r="U64" s="111" t="str">
        <f t="shared" si="27"/>
        <v/>
      </c>
      <c r="V64" s="115"/>
      <c r="W64" s="111" t="str">
        <f t="shared" si="28"/>
        <v/>
      </c>
      <c r="X64" s="115"/>
      <c r="Y64" s="111" t="str">
        <f t="shared" si="29"/>
        <v/>
      </c>
      <c r="Z64" s="115"/>
      <c r="AA64" s="111" t="str">
        <f t="shared" si="30"/>
        <v/>
      </c>
      <c r="AB64" s="115"/>
      <c r="AC64" s="111" t="str">
        <f t="shared" si="31"/>
        <v/>
      </c>
      <c r="AD64" s="115"/>
      <c r="AE64" s="111" t="str">
        <f t="shared" si="32"/>
        <v/>
      </c>
      <c r="AF64" s="115"/>
      <c r="AG64" s="111" t="str">
        <f t="shared" si="33"/>
        <v/>
      </c>
      <c r="AH64" s="115"/>
      <c r="AI64" s="111" t="str">
        <f t="shared" si="34"/>
        <v/>
      </c>
      <c r="AJ64" s="115"/>
      <c r="AK64" s="111" t="str">
        <f t="shared" si="35"/>
        <v/>
      </c>
      <c r="AL64" s="115"/>
      <c r="AM64" s="111" t="str">
        <f t="shared" si="36"/>
        <v/>
      </c>
      <c r="AN64" s="115"/>
      <c r="AO64" s="111" t="str">
        <f t="shared" si="37"/>
        <v/>
      </c>
      <c r="AP64" s="115">
        <v>384</v>
      </c>
      <c r="AQ64" s="111">
        <f t="shared" si="38"/>
        <v>384</v>
      </c>
      <c r="AR64" s="115">
        <v>250</v>
      </c>
    </row>
    <row r="65" spans="1:44" x14ac:dyDescent="0.25">
      <c r="A65" s="117" t="s">
        <v>286</v>
      </c>
      <c r="B65" s="116">
        <v>6.08</v>
      </c>
      <c r="D65" s="115">
        <v>8078</v>
      </c>
      <c r="E65" s="111">
        <f t="shared" si="0"/>
        <v>1328.6184210526317</v>
      </c>
      <c r="F65" s="115"/>
      <c r="G65" s="111" t="str">
        <f t="shared" si="20"/>
        <v/>
      </c>
      <c r="H65" s="115"/>
      <c r="I65" s="111" t="str">
        <f t="shared" si="21"/>
        <v/>
      </c>
      <c r="J65" s="115"/>
      <c r="K65" s="111" t="str">
        <f t="shared" si="22"/>
        <v/>
      </c>
      <c r="L65" s="115"/>
      <c r="M65" s="111" t="str">
        <f t="shared" si="23"/>
        <v/>
      </c>
      <c r="N65" s="115">
        <v>5116</v>
      </c>
      <c r="O65" s="111">
        <f t="shared" si="24"/>
        <v>841.4473684210526</v>
      </c>
      <c r="P65" s="115">
        <v>10304</v>
      </c>
      <c r="Q65" s="111">
        <f t="shared" si="25"/>
        <v>1694.7368421052631</v>
      </c>
      <c r="R65" s="115"/>
      <c r="S65" s="111" t="str">
        <f t="shared" si="26"/>
        <v/>
      </c>
      <c r="T65" s="115"/>
      <c r="U65" s="111" t="str">
        <f t="shared" si="27"/>
        <v/>
      </c>
      <c r="V65" s="115">
        <v>4370</v>
      </c>
      <c r="W65" s="111">
        <f t="shared" si="28"/>
        <v>718.75</v>
      </c>
      <c r="X65" s="115">
        <v>6390</v>
      </c>
      <c r="Y65" s="111">
        <f t="shared" si="29"/>
        <v>1050.9868421052631</v>
      </c>
      <c r="Z65" s="115">
        <v>26</v>
      </c>
      <c r="AA65" s="111">
        <f t="shared" si="30"/>
        <v>4.2763157894736841</v>
      </c>
      <c r="AB65" s="115"/>
      <c r="AC65" s="111" t="str">
        <f t="shared" si="31"/>
        <v/>
      </c>
      <c r="AD65" s="115">
        <v>518</v>
      </c>
      <c r="AE65" s="111">
        <f t="shared" si="32"/>
        <v>85.19736842105263</v>
      </c>
      <c r="AF65" s="115"/>
      <c r="AG65" s="111" t="str">
        <f t="shared" si="33"/>
        <v/>
      </c>
      <c r="AH65" s="115"/>
      <c r="AI65" s="111" t="str">
        <f t="shared" si="34"/>
        <v/>
      </c>
      <c r="AJ65" s="115">
        <v>884</v>
      </c>
      <c r="AK65" s="111">
        <f t="shared" si="35"/>
        <v>145.39473684210526</v>
      </c>
      <c r="AL65" s="115"/>
      <c r="AM65" s="111" t="str">
        <f t="shared" si="36"/>
        <v/>
      </c>
      <c r="AN65" s="115"/>
      <c r="AO65" s="111" t="str">
        <f t="shared" si="37"/>
        <v/>
      </c>
      <c r="AP65" s="115">
        <v>27608</v>
      </c>
      <c r="AQ65" s="111">
        <f t="shared" si="38"/>
        <v>4540.7894736842109</v>
      </c>
      <c r="AR65" s="115">
        <v>56220</v>
      </c>
    </row>
    <row r="66" spans="1:44" x14ac:dyDescent="0.25">
      <c r="A66" s="117" t="s">
        <v>285</v>
      </c>
      <c r="B66" s="116">
        <v>18.829999999999998</v>
      </c>
      <c r="D66" s="115">
        <v>302265</v>
      </c>
      <c r="E66" s="111">
        <f t="shared" si="0"/>
        <v>16052.310143388211</v>
      </c>
      <c r="F66" s="115">
        <v>18314</v>
      </c>
      <c r="G66" s="111">
        <f t="shared" si="20"/>
        <v>972.59691980881576</v>
      </c>
      <c r="H66" s="115">
        <v>75</v>
      </c>
      <c r="I66" s="111">
        <f t="shared" si="21"/>
        <v>3.9830058417419014</v>
      </c>
      <c r="J66" s="115"/>
      <c r="K66" s="111" t="str">
        <f t="shared" si="22"/>
        <v/>
      </c>
      <c r="L66" s="115"/>
      <c r="M66" s="111" t="str">
        <f t="shared" si="23"/>
        <v/>
      </c>
      <c r="N66" s="115"/>
      <c r="O66" s="111" t="str">
        <f t="shared" si="24"/>
        <v/>
      </c>
      <c r="P66" s="115">
        <v>7013</v>
      </c>
      <c r="Q66" s="111">
        <f t="shared" si="25"/>
        <v>372.43759957514607</v>
      </c>
      <c r="R66" s="115">
        <v>131813</v>
      </c>
      <c r="S66" s="111">
        <f t="shared" si="26"/>
        <v>7000.1593202336699</v>
      </c>
      <c r="T66" s="115"/>
      <c r="U66" s="111" t="str">
        <f t="shared" si="27"/>
        <v/>
      </c>
      <c r="V66" s="115"/>
      <c r="W66" s="111" t="str">
        <f t="shared" si="28"/>
        <v/>
      </c>
      <c r="X66" s="115"/>
      <c r="Y66" s="111" t="str">
        <f t="shared" si="29"/>
        <v/>
      </c>
      <c r="Z66" s="115"/>
      <c r="AA66" s="111" t="str">
        <f t="shared" si="30"/>
        <v/>
      </c>
      <c r="AB66" s="115"/>
      <c r="AC66" s="111" t="str">
        <f t="shared" si="31"/>
        <v/>
      </c>
      <c r="AD66" s="115"/>
      <c r="AE66" s="111" t="str">
        <f t="shared" si="32"/>
        <v/>
      </c>
      <c r="AF66" s="115"/>
      <c r="AG66" s="111" t="str">
        <f t="shared" si="33"/>
        <v/>
      </c>
      <c r="AH66" s="115"/>
      <c r="AI66" s="111" t="str">
        <f t="shared" si="34"/>
        <v/>
      </c>
      <c r="AJ66" s="115">
        <v>6269</v>
      </c>
      <c r="AK66" s="111">
        <f t="shared" si="35"/>
        <v>332.92618162506642</v>
      </c>
      <c r="AL66" s="115"/>
      <c r="AM66" s="111" t="str">
        <f t="shared" si="36"/>
        <v/>
      </c>
      <c r="AN66" s="115">
        <v>18669</v>
      </c>
      <c r="AO66" s="111">
        <f t="shared" si="37"/>
        <v>991.44981412639413</v>
      </c>
      <c r="AP66" s="115">
        <v>182153</v>
      </c>
      <c r="AQ66" s="111">
        <f t="shared" si="38"/>
        <v>9673.5528412108342</v>
      </c>
      <c r="AR66" s="115">
        <v>15776</v>
      </c>
    </row>
    <row r="67" spans="1:44" x14ac:dyDescent="0.25">
      <c r="A67" s="117" t="s">
        <v>284</v>
      </c>
      <c r="B67" s="116">
        <v>0.25</v>
      </c>
      <c r="D67" s="115">
        <v>1707</v>
      </c>
      <c r="E67" s="111">
        <f t="shared" si="0"/>
        <v>6828</v>
      </c>
      <c r="F67" s="115">
        <v>119</v>
      </c>
      <c r="G67" s="111">
        <f t="shared" si="20"/>
        <v>476</v>
      </c>
      <c r="H67" s="115"/>
      <c r="I67" s="111" t="str">
        <f t="shared" si="21"/>
        <v/>
      </c>
      <c r="J67" s="115"/>
      <c r="K67" s="111" t="str">
        <f t="shared" si="22"/>
        <v/>
      </c>
      <c r="L67" s="115"/>
      <c r="M67" s="111" t="str">
        <f t="shared" si="23"/>
        <v/>
      </c>
      <c r="N67" s="115"/>
      <c r="O67" s="111" t="str">
        <f t="shared" si="24"/>
        <v/>
      </c>
      <c r="P67" s="115">
        <v>43</v>
      </c>
      <c r="Q67" s="111">
        <f t="shared" si="25"/>
        <v>172</v>
      </c>
      <c r="R67" s="115">
        <v>348</v>
      </c>
      <c r="S67" s="111">
        <f t="shared" si="26"/>
        <v>1392</v>
      </c>
      <c r="T67" s="115">
        <v>3</v>
      </c>
      <c r="U67" s="111">
        <f t="shared" si="27"/>
        <v>12</v>
      </c>
      <c r="V67" s="115">
        <v>483</v>
      </c>
      <c r="W67" s="111">
        <f t="shared" si="28"/>
        <v>1932</v>
      </c>
      <c r="X67" s="115"/>
      <c r="Y67" s="111" t="str">
        <f t="shared" si="29"/>
        <v/>
      </c>
      <c r="Z67" s="115">
        <v>5</v>
      </c>
      <c r="AA67" s="111">
        <f t="shared" si="30"/>
        <v>20</v>
      </c>
      <c r="AB67" s="115"/>
      <c r="AC67" s="111" t="str">
        <f t="shared" si="31"/>
        <v/>
      </c>
      <c r="AD67" s="115"/>
      <c r="AE67" s="111" t="str">
        <f t="shared" si="32"/>
        <v/>
      </c>
      <c r="AF67" s="115"/>
      <c r="AG67" s="111" t="str">
        <f t="shared" si="33"/>
        <v/>
      </c>
      <c r="AH67" s="115"/>
      <c r="AI67" s="111" t="str">
        <f t="shared" si="34"/>
        <v/>
      </c>
      <c r="AJ67" s="115">
        <v>485</v>
      </c>
      <c r="AK67" s="111">
        <f t="shared" si="35"/>
        <v>1940</v>
      </c>
      <c r="AL67" s="115"/>
      <c r="AM67" s="111" t="str">
        <f t="shared" si="36"/>
        <v/>
      </c>
      <c r="AN67" s="115"/>
      <c r="AO67" s="111" t="str">
        <f t="shared" si="37"/>
        <v/>
      </c>
      <c r="AP67" s="115">
        <v>1486</v>
      </c>
      <c r="AQ67" s="111">
        <f t="shared" si="38"/>
        <v>5944</v>
      </c>
      <c r="AR67" s="115">
        <v>457</v>
      </c>
    </row>
    <row r="68" spans="1:44" x14ac:dyDescent="0.25">
      <c r="A68" s="117" t="s">
        <v>283</v>
      </c>
      <c r="B68" s="116">
        <v>1.67</v>
      </c>
      <c r="D68" s="115">
        <v>7907</v>
      </c>
      <c r="E68" s="111">
        <f t="shared" si="0"/>
        <v>4734.7305389221556</v>
      </c>
      <c r="F68" s="115"/>
      <c r="G68" s="111" t="str">
        <f t="shared" si="20"/>
        <v/>
      </c>
      <c r="H68" s="115"/>
      <c r="I68" s="111" t="str">
        <f t="shared" si="21"/>
        <v/>
      </c>
      <c r="J68" s="115"/>
      <c r="K68" s="111" t="str">
        <f t="shared" si="22"/>
        <v/>
      </c>
      <c r="L68" s="115"/>
      <c r="M68" s="111" t="str">
        <f t="shared" si="23"/>
        <v/>
      </c>
      <c r="N68" s="115">
        <v>42</v>
      </c>
      <c r="O68" s="111">
        <f t="shared" si="24"/>
        <v>25.149700598802397</v>
      </c>
      <c r="P68" s="115">
        <v>4336</v>
      </c>
      <c r="Q68" s="111">
        <f t="shared" si="25"/>
        <v>2596.4071856287428</v>
      </c>
      <c r="R68" s="115"/>
      <c r="S68" s="111" t="str">
        <f t="shared" si="26"/>
        <v/>
      </c>
      <c r="T68" s="115"/>
      <c r="U68" s="111" t="str">
        <f t="shared" si="27"/>
        <v/>
      </c>
      <c r="V68" s="115">
        <v>10</v>
      </c>
      <c r="W68" s="111">
        <f t="shared" si="28"/>
        <v>5.9880239520958085</v>
      </c>
      <c r="X68" s="115">
        <v>42</v>
      </c>
      <c r="Y68" s="111">
        <f t="shared" si="29"/>
        <v>25.149700598802397</v>
      </c>
      <c r="Z68" s="115"/>
      <c r="AA68" s="111" t="str">
        <f t="shared" si="30"/>
        <v/>
      </c>
      <c r="AB68" s="115"/>
      <c r="AC68" s="111" t="str">
        <f t="shared" si="31"/>
        <v/>
      </c>
      <c r="AD68" s="115">
        <v>66</v>
      </c>
      <c r="AE68" s="111">
        <f t="shared" si="32"/>
        <v>39.52095808383234</v>
      </c>
      <c r="AF68" s="115"/>
      <c r="AG68" s="111" t="str">
        <f t="shared" si="33"/>
        <v/>
      </c>
      <c r="AH68" s="115"/>
      <c r="AI68" s="111" t="str">
        <f t="shared" si="34"/>
        <v/>
      </c>
      <c r="AJ68" s="115">
        <v>228</v>
      </c>
      <c r="AK68" s="111">
        <f t="shared" si="35"/>
        <v>136.52694610778443</v>
      </c>
      <c r="AL68" s="115"/>
      <c r="AM68" s="111" t="str">
        <f t="shared" si="36"/>
        <v/>
      </c>
      <c r="AN68" s="115"/>
      <c r="AO68" s="111" t="str">
        <f t="shared" si="37"/>
        <v/>
      </c>
      <c r="AP68" s="115">
        <v>4724</v>
      </c>
      <c r="AQ68" s="111">
        <f t="shared" si="38"/>
        <v>2828.7425149700598</v>
      </c>
      <c r="AR68" s="115">
        <v>1190</v>
      </c>
    </row>
    <row r="69" spans="1:44" x14ac:dyDescent="0.25">
      <c r="A69" s="117" t="s">
        <v>282</v>
      </c>
      <c r="B69" s="116">
        <v>20.82</v>
      </c>
      <c r="D69" s="115">
        <v>310044</v>
      </c>
      <c r="E69" s="111">
        <f t="shared" si="0"/>
        <v>14891.64265129683</v>
      </c>
      <c r="F69" s="115"/>
      <c r="G69" s="111" t="str">
        <f t="shared" si="20"/>
        <v/>
      </c>
      <c r="H69" s="115"/>
      <c r="I69" s="111" t="str">
        <f t="shared" si="21"/>
        <v/>
      </c>
      <c r="J69" s="115">
        <v>20384</v>
      </c>
      <c r="K69" s="111">
        <f t="shared" si="22"/>
        <v>979.05859750240154</v>
      </c>
      <c r="L69" s="115"/>
      <c r="M69" s="111" t="str">
        <f t="shared" si="23"/>
        <v/>
      </c>
      <c r="N69" s="115">
        <v>944</v>
      </c>
      <c r="O69" s="111">
        <f t="shared" si="24"/>
        <v>45.341018251681078</v>
      </c>
      <c r="P69" s="115">
        <v>11726</v>
      </c>
      <c r="Q69" s="111">
        <f t="shared" si="25"/>
        <v>563.20845341018253</v>
      </c>
      <c r="R69" s="115"/>
      <c r="S69" s="111" t="str">
        <f t="shared" si="26"/>
        <v/>
      </c>
      <c r="T69" s="115">
        <v>8586</v>
      </c>
      <c r="U69" s="111">
        <f t="shared" si="27"/>
        <v>412.39193083573485</v>
      </c>
      <c r="V69" s="115">
        <v>120</v>
      </c>
      <c r="W69" s="111">
        <f t="shared" si="28"/>
        <v>5.7636887608069163</v>
      </c>
      <c r="X69" s="115"/>
      <c r="Y69" s="111" t="str">
        <f t="shared" si="29"/>
        <v/>
      </c>
      <c r="Z69" s="115">
        <v>20</v>
      </c>
      <c r="AA69" s="111">
        <f t="shared" si="30"/>
        <v>0.96061479346781942</v>
      </c>
      <c r="AB69" s="115">
        <v>8624</v>
      </c>
      <c r="AC69" s="111">
        <f t="shared" si="31"/>
        <v>414.21709894332372</v>
      </c>
      <c r="AD69" s="115"/>
      <c r="AE69" s="111" t="str">
        <f t="shared" si="32"/>
        <v/>
      </c>
      <c r="AF69" s="115"/>
      <c r="AG69" s="111" t="str">
        <f t="shared" si="33"/>
        <v/>
      </c>
      <c r="AH69" s="115"/>
      <c r="AI69" s="111" t="str">
        <f t="shared" si="34"/>
        <v/>
      </c>
      <c r="AJ69" s="115">
        <v>14334</v>
      </c>
      <c r="AK69" s="111">
        <f t="shared" si="35"/>
        <v>688.47262247838614</v>
      </c>
      <c r="AL69" s="115"/>
      <c r="AM69" s="111" t="str">
        <f t="shared" si="36"/>
        <v/>
      </c>
      <c r="AN69" s="115"/>
      <c r="AO69" s="111" t="str">
        <f t="shared" si="37"/>
        <v/>
      </c>
      <c r="AP69" s="115">
        <v>64738</v>
      </c>
      <c r="AQ69" s="111">
        <f t="shared" si="38"/>
        <v>3109.4140249759844</v>
      </c>
      <c r="AR69" s="115">
        <v>39592</v>
      </c>
    </row>
    <row r="70" spans="1:44" x14ac:dyDescent="0.25">
      <c r="A70" s="117" t="s">
        <v>281</v>
      </c>
      <c r="B70" s="116">
        <v>13.02</v>
      </c>
      <c r="D70" s="115">
        <v>195263</v>
      </c>
      <c r="E70" s="111">
        <f t="shared" si="0"/>
        <v>14997.15821812596</v>
      </c>
      <c r="F70" s="115">
        <v>1500</v>
      </c>
      <c r="G70" s="111">
        <f t="shared" si="20"/>
        <v>115.20737327188941</v>
      </c>
      <c r="H70" s="115"/>
      <c r="I70" s="111" t="str">
        <f t="shared" si="21"/>
        <v/>
      </c>
      <c r="J70" s="115">
        <v>3741</v>
      </c>
      <c r="K70" s="111">
        <f t="shared" si="22"/>
        <v>287.32718894009219</v>
      </c>
      <c r="L70" s="115"/>
      <c r="M70" s="111" t="str">
        <f t="shared" si="23"/>
        <v/>
      </c>
      <c r="N70" s="115">
        <v>6432</v>
      </c>
      <c r="O70" s="111">
        <f t="shared" si="24"/>
        <v>494.00921658986175</v>
      </c>
      <c r="P70" s="115">
        <v>13549</v>
      </c>
      <c r="Q70" s="111">
        <f t="shared" si="25"/>
        <v>1040.6298003072197</v>
      </c>
      <c r="R70" s="115">
        <v>1037</v>
      </c>
      <c r="S70" s="111">
        <f t="shared" si="26"/>
        <v>79.646697388632873</v>
      </c>
      <c r="T70" s="115"/>
      <c r="U70" s="111" t="str">
        <f t="shared" si="27"/>
        <v/>
      </c>
      <c r="V70" s="115">
        <v>24951</v>
      </c>
      <c r="W70" s="111">
        <f t="shared" si="28"/>
        <v>1916.3594470046085</v>
      </c>
      <c r="X70" s="115"/>
      <c r="Y70" s="111" t="str">
        <f t="shared" si="29"/>
        <v/>
      </c>
      <c r="Z70" s="115"/>
      <c r="AA70" s="111" t="str">
        <f t="shared" si="30"/>
        <v/>
      </c>
      <c r="AB70" s="115"/>
      <c r="AC70" s="111" t="str">
        <f t="shared" si="31"/>
        <v/>
      </c>
      <c r="AD70" s="115"/>
      <c r="AE70" s="111" t="str">
        <f t="shared" si="32"/>
        <v/>
      </c>
      <c r="AF70" s="115"/>
      <c r="AG70" s="111" t="str">
        <f t="shared" si="33"/>
        <v/>
      </c>
      <c r="AH70" s="115"/>
      <c r="AI70" s="111" t="str">
        <f t="shared" si="34"/>
        <v/>
      </c>
      <c r="AJ70" s="115">
        <v>77932</v>
      </c>
      <c r="AK70" s="111">
        <f t="shared" si="35"/>
        <v>5985.5606758832564</v>
      </c>
      <c r="AL70" s="115"/>
      <c r="AM70" s="111" t="str">
        <f t="shared" si="36"/>
        <v/>
      </c>
      <c r="AN70" s="115">
        <v>35191</v>
      </c>
      <c r="AO70" s="111">
        <f t="shared" si="37"/>
        <v>2702.84178187404</v>
      </c>
      <c r="AP70" s="115">
        <v>164333</v>
      </c>
      <c r="AQ70" s="111">
        <f t="shared" si="38"/>
        <v>12621.5821812596</v>
      </c>
      <c r="AR70" s="115">
        <v>60251</v>
      </c>
    </row>
    <row r="71" spans="1:44" x14ac:dyDescent="0.25">
      <c r="A71" s="117" t="s">
        <v>280</v>
      </c>
      <c r="B71" s="116">
        <v>2.06</v>
      </c>
      <c r="D71" s="115">
        <v>6751</v>
      </c>
      <c r="E71" s="111">
        <f t="shared" si="0"/>
        <v>3277.1844660194174</v>
      </c>
      <c r="F71" s="115"/>
      <c r="G71" s="111" t="str">
        <f t="shared" si="20"/>
        <v/>
      </c>
      <c r="H71" s="115"/>
      <c r="I71" s="111" t="str">
        <f t="shared" si="21"/>
        <v/>
      </c>
      <c r="J71" s="115"/>
      <c r="K71" s="111" t="str">
        <f t="shared" si="22"/>
        <v/>
      </c>
      <c r="L71" s="115"/>
      <c r="M71" s="111" t="str">
        <f t="shared" si="23"/>
        <v/>
      </c>
      <c r="N71" s="115"/>
      <c r="O71" s="111" t="str">
        <f t="shared" si="24"/>
        <v/>
      </c>
      <c r="P71" s="115">
        <v>1515</v>
      </c>
      <c r="Q71" s="111">
        <f t="shared" si="25"/>
        <v>735.43689320388353</v>
      </c>
      <c r="R71" s="115"/>
      <c r="S71" s="111" t="str">
        <f t="shared" si="26"/>
        <v/>
      </c>
      <c r="T71" s="115"/>
      <c r="U71" s="111" t="str">
        <f t="shared" si="27"/>
        <v/>
      </c>
      <c r="V71" s="115"/>
      <c r="W71" s="111" t="str">
        <f t="shared" si="28"/>
        <v/>
      </c>
      <c r="X71" s="115"/>
      <c r="Y71" s="111" t="str">
        <f t="shared" si="29"/>
        <v/>
      </c>
      <c r="Z71" s="115"/>
      <c r="AA71" s="111" t="str">
        <f t="shared" si="30"/>
        <v/>
      </c>
      <c r="AB71" s="115"/>
      <c r="AC71" s="111" t="str">
        <f t="shared" si="31"/>
        <v/>
      </c>
      <c r="AD71" s="115"/>
      <c r="AE71" s="111" t="str">
        <f t="shared" si="32"/>
        <v/>
      </c>
      <c r="AF71" s="115"/>
      <c r="AG71" s="111" t="str">
        <f t="shared" si="33"/>
        <v/>
      </c>
      <c r="AH71" s="115"/>
      <c r="AI71" s="111" t="str">
        <f t="shared" si="34"/>
        <v/>
      </c>
      <c r="AJ71" s="115">
        <v>114</v>
      </c>
      <c r="AK71" s="111">
        <f t="shared" si="35"/>
        <v>55.339805825242721</v>
      </c>
      <c r="AL71" s="115"/>
      <c r="AM71" s="111" t="str">
        <f t="shared" si="36"/>
        <v/>
      </c>
      <c r="AN71" s="115"/>
      <c r="AO71" s="111" t="str">
        <f t="shared" si="37"/>
        <v/>
      </c>
      <c r="AP71" s="115">
        <v>1629</v>
      </c>
      <c r="AQ71" s="111">
        <f t="shared" si="38"/>
        <v>790.77669902912623</v>
      </c>
      <c r="AR71" s="115">
        <v>983</v>
      </c>
    </row>
    <row r="72" spans="1:44" x14ac:dyDescent="0.25">
      <c r="A72" s="114"/>
      <c r="B72" s="110">
        <v>3.07</v>
      </c>
      <c r="D72" s="113">
        <v>29510</v>
      </c>
      <c r="E72" s="111">
        <f t="shared" si="0"/>
        <v>9612.3778501628676</v>
      </c>
      <c r="F72" s="113"/>
      <c r="G72" s="111" t="str">
        <f t="shared" si="20"/>
        <v/>
      </c>
      <c r="H72" s="113"/>
      <c r="I72" s="111" t="str">
        <f t="shared" si="21"/>
        <v/>
      </c>
      <c r="J72" s="113"/>
      <c r="K72" s="111" t="str">
        <f t="shared" si="22"/>
        <v/>
      </c>
      <c r="L72" s="113"/>
      <c r="M72" s="111" t="str">
        <f t="shared" si="23"/>
        <v/>
      </c>
      <c r="N72" s="113">
        <v>285</v>
      </c>
      <c r="O72" s="111">
        <f t="shared" si="24"/>
        <v>92.833876221498372</v>
      </c>
      <c r="P72" s="113">
        <v>1529</v>
      </c>
      <c r="Q72" s="111">
        <f t="shared" si="25"/>
        <v>498.04560260586322</v>
      </c>
      <c r="R72" s="113"/>
      <c r="S72" s="111" t="str">
        <f t="shared" si="26"/>
        <v/>
      </c>
      <c r="T72" s="113"/>
      <c r="U72" s="111" t="str">
        <f t="shared" si="27"/>
        <v/>
      </c>
      <c r="V72" s="113">
        <v>2247</v>
      </c>
      <c r="W72" s="111">
        <f t="shared" si="28"/>
        <v>731.92182410423459</v>
      </c>
      <c r="X72" s="113"/>
      <c r="Y72" s="111" t="str">
        <f t="shared" si="29"/>
        <v/>
      </c>
      <c r="Z72" s="113"/>
      <c r="AA72" s="111" t="str">
        <f t="shared" si="30"/>
        <v/>
      </c>
      <c r="AB72" s="113"/>
      <c r="AC72" s="111" t="str">
        <f t="shared" si="31"/>
        <v/>
      </c>
      <c r="AD72" s="113"/>
      <c r="AE72" s="111" t="str">
        <f t="shared" si="32"/>
        <v/>
      </c>
      <c r="AF72" s="113">
        <v>1356</v>
      </c>
      <c r="AG72" s="111">
        <f t="shared" si="33"/>
        <v>441.69381107491859</v>
      </c>
      <c r="AH72" s="113"/>
      <c r="AI72" s="111" t="str">
        <f t="shared" si="34"/>
        <v/>
      </c>
      <c r="AJ72" s="113">
        <v>2441</v>
      </c>
      <c r="AK72" s="111">
        <f t="shared" si="35"/>
        <v>795.11400651465806</v>
      </c>
      <c r="AL72" s="113"/>
      <c r="AM72" s="111" t="str">
        <f t="shared" si="36"/>
        <v/>
      </c>
      <c r="AN72" s="113"/>
      <c r="AO72" s="111" t="str">
        <f t="shared" si="37"/>
        <v/>
      </c>
      <c r="AP72" s="113">
        <v>7858</v>
      </c>
      <c r="AQ72" s="111">
        <f t="shared" si="38"/>
        <v>2559.6091205211728</v>
      </c>
      <c r="AR72" s="113">
        <v>6115</v>
      </c>
    </row>
    <row r="73" spans="1:44" x14ac:dyDescent="0.25">
      <c r="A73" s="117" t="s">
        <v>279</v>
      </c>
      <c r="B73" s="116">
        <v>2.98</v>
      </c>
      <c r="D73" s="115">
        <v>22837</v>
      </c>
      <c r="E73" s="111">
        <f t="shared" si="0"/>
        <v>7663.4228187919462</v>
      </c>
      <c r="F73" s="115">
        <v>1062</v>
      </c>
      <c r="G73" s="111">
        <f t="shared" si="20"/>
        <v>356.37583892617448</v>
      </c>
      <c r="H73" s="115"/>
      <c r="I73" s="111" t="str">
        <f t="shared" si="21"/>
        <v/>
      </c>
      <c r="J73" s="115"/>
      <c r="K73" s="111" t="str">
        <f t="shared" si="22"/>
        <v/>
      </c>
      <c r="L73" s="115"/>
      <c r="M73" s="111" t="str">
        <f t="shared" si="23"/>
        <v/>
      </c>
      <c r="N73" s="115"/>
      <c r="O73" s="111" t="str">
        <f t="shared" si="24"/>
        <v/>
      </c>
      <c r="P73" s="115">
        <v>6958</v>
      </c>
      <c r="Q73" s="111">
        <f t="shared" si="25"/>
        <v>2334.8993288590605</v>
      </c>
      <c r="R73" s="115"/>
      <c r="S73" s="111" t="str">
        <f t="shared" si="26"/>
        <v/>
      </c>
      <c r="T73" s="115"/>
      <c r="U73" s="111" t="str">
        <f t="shared" si="27"/>
        <v/>
      </c>
      <c r="V73" s="115"/>
      <c r="W73" s="111" t="str">
        <f t="shared" si="28"/>
        <v/>
      </c>
      <c r="X73" s="115"/>
      <c r="Y73" s="111" t="str">
        <f t="shared" si="29"/>
        <v/>
      </c>
      <c r="Z73" s="115"/>
      <c r="AA73" s="111" t="str">
        <f t="shared" si="30"/>
        <v/>
      </c>
      <c r="AB73" s="115">
        <v>156</v>
      </c>
      <c r="AC73" s="111">
        <f t="shared" si="31"/>
        <v>52.348993288590606</v>
      </c>
      <c r="AD73" s="115"/>
      <c r="AE73" s="111" t="str">
        <f t="shared" si="32"/>
        <v/>
      </c>
      <c r="AF73" s="115"/>
      <c r="AG73" s="111" t="str">
        <f t="shared" si="33"/>
        <v/>
      </c>
      <c r="AH73" s="115"/>
      <c r="AI73" s="111" t="str">
        <f t="shared" si="34"/>
        <v/>
      </c>
      <c r="AJ73" s="115">
        <v>3874</v>
      </c>
      <c r="AK73" s="111">
        <f t="shared" si="35"/>
        <v>1300</v>
      </c>
      <c r="AL73" s="115"/>
      <c r="AM73" s="111" t="str">
        <f t="shared" si="36"/>
        <v/>
      </c>
      <c r="AN73" s="115">
        <v>1665</v>
      </c>
      <c r="AO73" s="111">
        <f t="shared" si="37"/>
        <v>558.72483221476512</v>
      </c>
      <c r="AP73" s="115">
        <v>13715</v>
      </c>
      <c r="AQ73" s="111">
        <f t="shared" si="38"/>
        <v>4602.3489932885905</v>
      </c>
      <c r="AR73" s="115">
        <v>7841.59</v>
      </c>
    </row>
    <row r="74" spans="1:44" x14ac:dyDescent="0.25">
      <c r="A74" s="114"/>
      <c r="B74" s="110">
        <v>1.8149999999999999</v>
      </c>
      <c r="D74" s="113">
        <v>5477.76</v>
      </c>
      <c r="E74" s="111">
        <f t="shared" si="0"/>
        <v>3018.0495867768595</v>
      </c>
      <c r="F74" s="113">
        <v>559</v>
      </c>
      <c r="G74" s="111">
        <f t="shared" si="20"/>
        <v>307.98898071625348</v>
      </c>
      <c r="H74" s="113"/>
      <c r="I74" s="111" t="str">
        <f t="shared" si="21"/>
        <v/>
      </c>
      <c r="J74" s="113"/>
      <c r="K74" s="111" t="str">
        <f t="shared" si="22"/>
        <v/>
      </c>
      <c r="L74" s="113"/>
      <c r="M74" s="111" t="str">
        <f t="shared" si="23"/>
        <v/>
      </c>
      <c r="N74" s="113">
        <v>124.64</v>
      </c>
      <c r="O74" s="111">
        <f t="shared" si="24"/>
        <v>68.672176308539946</v>
      </c>
      <c r="P74" s="113">
        <v>2057.4699999999998</v>
      </c>
      <c r="Q74" s="111">
        <f t="shared" si="25"/>
        <v>1133.5922865013774</v>
      </c>
      <c r="R74" s="113">
        <v>82</v>
      </c>
      <c r="S74" s="111">
        <f t="shared" si="26"/>
        <v>45.179063360881543</v>
      </c>
      <c r="T74" s="113"/>
      <c r="U74" s="111" t="str">
        <f t="shared" si="27"/>
        <v/>
      </c>
      <c r="V74" s="113">
        <v>187.91</v>
      </c>
      <c r="W74" s="111">
        <f t="shared" si="28"/>
        <v>103.53168044077135</v>
      </c>
      <c r="X74" s="113"/>
      <c r="Y74" s="111" t="str">
        <f t="shared" si="29"/>
        <v/>
      </c>
      <c r="Z74" s="113"/>
      <c r="AA74" s="111" t="str">
        <f t="shared" si="30"/>
        <v/>
      </c>
      <c r="AB74" s="113">
        <v>5381</v>
      </c>
      <c r="AC74" s="111">
        <f t="shared" si="31"/>
        <v>2964.7382920110194</v>
      </c>
      <c r="AD74" s="113"/>
      <c r="AE74" s="111" t="str">
        <f t="shared" si="32"/>
        <v/>
      </c>
      <c r="AF74" s="113"/>
      <c r="AG74" s="111" t="str">
        <f t="shared" si="33"/>
        <v/>
      </c>
      <c r="AH74" s="113"/>
      <c r="AI74" s="111" t="str">
        <f t="shared" si="34"/>
        <v/>
      </c>
      <c r="AJ74" s="113">
        <v>189</v>
      </c>
      <c r="AK74" s="111">
        <f t="shared" si="35"/>
        <v>104.13223140495867</v>
      </c>
      <c r="AL74" s="113"/>
      <c r="AM74" s="111" t="str">
        <f t="shared" si="36"/>
        <v/>
      </c>
      <c r="AN74" s="113">
        <v>652</v>
      </c>
      <c r="AO74" s="111">
        <f t="shared" si="37"/>
        <v>359.22865013774106</v>
      </c>
      <c r="AP74" s="113">
        <v>9233.02</v>
      </c>
      <c r="AQ74" s="111">
        <f t="shared" si="38"/>
        <v>5087.0633608815433</v>
      </c>
      <c r="AR74" s="113">
        <v>2963</v>
      </c>
    </row>
    <row r="75" spans="1:44" x14ac:dyDescent="0.25">
      <c r="A75" s="114"/>
      <c r="B75" s="110">
        <v>1.6160000000000001</v>
      </c>
      <c r="D75" s="113">
        <v>4894</v>
      </c>
      <c r="E75" s="111">
        <f t="shared" si="0"/>
        <v>3028.4653465346532</v>
      </c>
      <c r="F75" s="113">
        <v>500</v>
      </c>
      <c r="G75" s="111">
        <f t="shared" si="20"/>
        <v>309.40594059405936</v>
      </c>
      <c r="H75" s="113"/>
      <c r="I75" s="111" t="str">
        <f t="shared" si="21"/>
        <v/>
      </c>
      <c r="J75" s="113"/>
      <c r="K75" s="111" t="str">
        <f t="shared" si="22"/>
        <v/>
      </c>
      <c r="L75" s="113"/>
      <c r="M75" s="111" t="str">
        <f t="shared" si="23"/>
        <v/>
      </c>
      <c r="N75" s="113">
        <v>111</v>
      </c>
      <c r="O75" s="111">
        <f t="shared" si="24"/>
        <v>68.688118811881182</v>
      </c>
      <c r="P75" s="113">
        <v>1839</v>
      </c>
      <c r="Q75" s="111">
        <f t="shared" si="25"/>
        <v>1137.9950495049504</v>
      </c>
      <c r="R75" s="113">
        <v>73</v>
      </c>
      <c r="S75" s="111">
        <f t="shared" si="26"/>
        <v>45.17326732673267</v>
      </c>
      <c r="T75" s="113"/>
      <c r="U75" s="111" t="str">
        <f t="shared" si="27"/>
        <v/>
      </c>
      <c r="V75" s="113">
        <v>169</v>
      </c>
      <c r="W75" s="111">
        <f t="shared" si="28"/>
        <v>104.57920792079207</v>
      </c>
      <c r="X75" s="113"/>
      <c r="Y75" s="111" t="str">
        <f t="shared" si="29"/>
        <v/>
      </c>
      <c r="Z75" s="113"/>
      <c r="AA75" s="111" t="str">
        <f t="shared" si="30"/>
        <v/>
      </c>
      <c r="AB75" s="113">
        <v>4808.5200000000004</v>
      </c>
      <c r="AC75" s="111">
        <f t="shared" si="31"/>
        <v>2975.5693069306931</v>
      </c>
      <c r="AD75" s="113"/>
      <c r="AE75" s="111" t="str">
        <f t="shared" si="32"/>
        <v/>
      </c>
      <c r="AF75" s="113"/>
      <c r="AG75" s="111" t="str">
        <f t="shared" si="33"/>
        <v/>
      </c>
      <c r="AH75" s="113"/>
      <c r="AI75" s="111" t="str">
        <f t="shared" si="34"/>
        <v/>
      </c>
      <c r="AJ75" s="113">
        <v>169</v>
      </c>
      <c r="AK75" s="111">
        <f t="shared" si="35"/>
        <v>104.57920792079207</v>
      </c>
      <c r="AL75" s="113"/>
      <c r="AM75" s="111" t="str">
        <f t="shared" si="36"/>
        <v/>
      </c>
      <c r="AN75" s="113">
        <v>582.73</v>
      </c>
      <c r="AO75" s="111">
        <f t="shared" si="37"/>
        <v>360.60024752475249</v>
      </c>
      <c r="AP75" s="113">
        <v>8252.25</v>
      </c>
      <c r="AQ75" s="111">
        <f t="shared" si="38"/>
        <v>5106.5903465346528</v>
      </c>
      <c r="AR75" s="113">
        <v>2647.71</v>
      </c>
    </row>
    <row r="76" spans="1:44" x14ac:dyDescent="0.25">
      <c r="A76" s="114"/>
      <c r="B76" s="110">
        <v>1.369</v>
      </c>
      <c r="D76" s="113">
        <v>4126.53</v>
      </c>
      <c r="E76" s="111">
        <f t="shared" ref="E76:E139" si="39">IF(OR($B76=0,D76=0),"",D76/$B76)</f>
        <v>3014.2658875091306</v>
      </c>
      <c r="F76" s="113">
        <v>421.43</v>
      </c>
      <c r="G76" s="111">
        <f t="shared" ref="G76:G107" si="40">IF(OR($B76=0,F76=0),"",F76/$B76)</f>
        <v>307.83783783783787</v>
      </c>
      <c r="H76" s="113"/>
      <c r="I76" s="111" t="str">
        <f t="shared" ref="I76:I107" si="41">IF(OR($B76=0,H76=0),"",H76/$B76)</f>
        <v/>
      </c>
      <c r="J76" s="113"/>
      <c r="K76" s="111" t="str">
        <f t="shared" ref="K76:K107" si="42">IF(OR($B76=0,J76=0),"",J76/$B76)</f>
        <v/>
      </c>
      <c r="L76" s="113"/>
      <c r="M76" s="111" t="str">
        <f t="shared" ref="M76:M107" si="43">IF(OR($B76=0,L76=0),"",L76/$B76)</f>
        <v/>
      </c>
      <c r="N76" s="113">
        <v>93.9</v>
      </c>
      <c r="O76" s="111">
        <f t="shared" ref="O76:O107" si="44">IF(OR($B76=0,N76=0),"",N76/$B76)</f>
        <v>68.590211833455086</v>
      </c>
      <c r="P76" s="113">
        <v>1549.92</v>
      </c>
      <c r="Q76" s="111">
        <f t="shared" ref="Q76:Q107" si="45">IF(OR($B76=0,P76=0),"",P76/$B76)</f>
        <v>1132.1548575602631</v>
      </c>
      <c r="R76" s="113">
        <v>61.72</v>
      </c>
      <c r="S76" s="111">
        <f t="shared" ref="S76:S107" si="46">IF(OR($B76=0,R76=0),"",R76/$B76)</f>
        <v>45.084002921840757</v>
      </c>
      <c r="T76" s="113"/>
      <c r="U76" s="111" t="str">
        <f t="shared" ref="U76:U107" si="47">IF(OR($B76=0,T76=0),"",T76/$B76)</f>
        <v/>
      </c>
      <c r="V76" s="113">
        <v>142</v>
      </c>
      <c r="W76" s="111">
        <f t="shared" ref="W76:W107" si="48">IF(OR($B76=0,V76=0),"",V76/$B76)</f>
        <v>103.72534696859022</v>
      </c>
      <c r="X76" s="113"/>
      <c r="Y76" s="111" t="str">
        <f t="shared" ref="Y76:Y107" si="49">IF(OR($B76=0,X76=0),"",X76/$B76)</f>
        <v/>
      </c>
      <c r="Z76" s="113"/>
      <c r="AA76" s="111" t="str">
        <f t="shared" ref="AA76:AA107" si="50">IF(OR($B76=0,Z76=0),"",Z76/$B76)</f>
        <v/>
      </c>
      <c r="AB76" s="113">
        <v>4053.78</v>
      </c>
      <c r="AC76" s="111">
        <f t="shared" ref="AC76:AC107" si="51">IF(OR($B76=0,AB76=0),"",AB76/$B76)</f>
        <v>2961.1249086924763</v>
      </c>
      <c r="AD76" s="113"/>
      <c r="AE76" s="111" t="str">
        <f t="shared" ref="AE76:AE107" si="52">IF(OR($B76=0,AD76=0),"",AD76/$B76)</f>
        <v/>
      </c>
      <c r="AF76" s="113"/>
      <c r="AG76" s="111" t="str">
        <f t="shared" ref="AG76:AG107" si="53">IF(OR($B76=0,AF76=0),"",AF76/$B76)</f>
        <v/>
      </c>
      <c r="AH76" s="113"/>
      <c r="AI76" s="111" t="str">
        <f t="shared" ref="AI76:AI107" si="54">IF(OR($B76=0,AH76=0),"",AH76/$B76)</f>
        <v/>
      </c>
      <c r="AJ76" s="113">
        <v>142</v>
      </c>
      <c r="AK76" s="111">
        <f t="shared" ref="AK76:AK107" si="55">IF(OR($B76=0,AJ76=0),"",AJ76/$B76)</f>
        <v>103.72534696859022</v>
      </c>
      <c r="AL76" s="113"/>
      <c r="AM76" s="111" t="str">
        <f t="shared" ref="AM76:AM107" si="56">IF(OR($B76=0,AL76=0),"",AL76/$B76)</f>
        <v/>
      </c>
      <c r="AN76" s="113">
        <v>491.27</v>
      </c>
      <c r="AO76" s="111">
        <f t="shared" ref="AO76:AO107" si="57">IF(OR($B76=0,AN76=0),"",AN76/$B76)</f>
        <v>358.85317750182617</v>
      </c>
      <c r="AP76" s="113">
        <v>6956.02</v>
      </c>
      <c r="AQ76" s="111">
        <f t="shared" ref="AQ76:AQ107" si="58">IF(OR($B76=0,AP76=0),"",AP76/$B76)</f>
        <v>5081.0956902848802</v>
      </c>
      <c r="AR76" s="113">
        <v>2232</v>
      </c>
    </row>
    <row r="77" spans="1:44" x14ac:dyDescent="0.25">
      <c r="A77" s="114"/>
      <c r="B77" s="110">
        <v>0.223</v>
      </c>
      <c r="D77" s="113">
        <v>667.41</v>
      </c>
      <c r="E77" s="111">
        <f t="shared" si="39"/>
        <v>2992.8699551569503</v>
      </c>
      <c r="F77" s="113">
        <v>68</v>
      </c>
      <c r="G77" s="111">
        <f t="shared" si="40"/>
        <v>304.93273542600895</v>
      </c>
      <c r="H77" s="113"/>
      <c r="I77" s="111" t="str">
        <f t="shared" si="41"/>
        <v/>
      </c>
      <c r="J77" s="113"/>
      <c r="K77" s="111" t="str">
        <f t="shared" si="42"/>
        <v/>
      </c>
      <c r="L77" s="113"/>
      <c r="M77" s="111" t="str">
        <f t="shared" si="43"/>
        <v/>
      </c>
      <c r="N77" s="113">
        <v>16</v>
      </c>
      <c r="O77" s="111">
        <f t="shared" si="44"/>
        <v>71.74887892376681</v>
      </c>
      <c r="P77" s="113">
        <v>251</v>
      </c>
      <c r="Q77" s="111">
        <f t="shared" si="45"/>
        <v>1125.5605381165919</v>
      </c>
      <c r="R77" s="113">
        <v>10</v>
      </c>
      <c r="S77" s="111">
        <f t="shared" si="46"/>
        <v>44.843049327354258</v>
      </c>
      <c r="T77" s="113"/>
      <c r="U77" s="111" t="str">
        <f t="shared" si="47"/>
        <v/>
      </c>
      <c r="V77" s="113">
        <v>23</v>
      </c>
      <c r="W77" s="111">
        <f t="shared" si="48"/>
        <v>103.1390134529148</v>
      </c>
      <c r="X77" s="113"/>
      <c r="Y77" s="111" t="str">
        <f t="shared" si="49"/>
        <v/>
      </c>
      <c r="Z77" s="113"/>
      <c r="AA77" s="111" t="str">
        <f t="shared" si="50"/>
        <v/>
      </c>
      <c r="AB77" s="113">
        <v>656</v>
      </c>
      <c r="AC77" s="111">
        <f t="shared" si="51"/>
        <v>2941.7040358744393</v>
      </c>
      <c r="AD77" s="113"/>
      <c r="AE77" s="111" t="str">
        <f t="shared" si="52"/>
        <v/>
      </c>
      <c r="AF77" s="113"/>
      <c r="AG77" s="111" t="str">
        <f t="shared" si="53"/>
        <v/>
      </c>
      <c r="AH77" s="113"/>
      <c r="AI77" s="111" t="str">
        <f t="shared" si="54"/>
        <v/>
      </c>
      <c r="AJ77" s="113">
        <v>23</v>
      </c>
      <c r="AK77" s="111">
        <f t="shared" si="55"/>
        <v>103.1390134529148</v>
      </c>
      <c r="AL77" s="113"/>
      <c r="AM77" s="111" t="str">
        <f t="shared" si="56"/>
        <v/>
      </c>
      <c r="AN77" s="113">
        <v>79</v>
      </c>
      <c r="AO77" s="111">
        <f t="shared" si="57"/>
        <v>354.26008968609864</v>
      </c>
      <c r="AP77" s="113">
        <v>1126</v>
      </c>
      <c r="AQ77" s="111">
        <f t="shared" si="58"/>
        <v>5049.32735426009</v>
      </c>
      <c r="AR77" s="113">
        <v>361</v>
      </c>
    </row>
    <row r="78" spans="1:44" x14ac:dyDescent="0.25">
      <c r="A78" s="114"/>
      <c r="B78" s="110">
        <v>0.159</v>
      </c>
      <c r="D78" s="113">
        <v>485.88</v>
      </c>
      <c r="E78" s="111">
        <f t="shared" si="39"/>
        <v>3055.8490566037735</v>
      </c>
      <c r="F78" s="113">
        <v>49.62</v>
      </c>
      <c r="G78" s="111">
        <f t="shared" si="40"/>
        <v>312.07547169811318</v>
      </c>
      <c r="H78" s="113"/>
      <c r="I78" s="111" t="str">
        <f t="shared" si="41"/>
        <v/>
      </c>
      <c r="J78" s="113"/>
      <c r="K78" s="111" t="str">
        <f t="shared" si="42"/>
        <v/>
      </c>
      <c r="L78" s="113"/>
      <c r="M78" s="111" t="str">
        <f t="shared" si="43"/>
        <v/>
      </c>
      <c r="N78" s="113">
        <v>11</v>
      </c>
      <c r="O78" s="111">
        <f t="shared" si="44"/>
        <v>69.182389937106919</v>
      </c>
      <c r="P78" s="113">
        <v>182</v>
      </c>
      <c r="Q78" s="111">
        <f t="shared" si="45"/>
        <v>1144.6540880503144</v>
      </c>
      <c r="R78" s="113">
        <v>7</v>
      </c>
      <c r="S78" s="111">
        <f t="shared" si="46"/>
        <v>44.025157232704402</v>
      </c>
      <c r="T78" s="113"/>
      <c r="U78" s="111" t="str">
        <f t="shared" si="47"/>
        <v/>
      </c>
      <c r="V78" s="113">
        <v>17</v>
      </c>
      <c r="W78" s="111">
        <f t="shared" si="48"/>
        <v>106.91823899371069</v>
      </c>
      <c r="X78" s="113"/>
      <c r="Y78" s="111" t="str">
        <f t="shared" si="49"/>
        <v/>
      </c>
      <c r="Z78" s="113"/>
      <c r="AA78" s="111" t="str">
        <f t="shared" si="50"/>
        <v/>
      </c>
      <c r="AB78" s="113">
        <v>477</v>
      </c>
      <c r="AC78" s="111">
        <f t="shared" si="51"/>
        <v>3000</v>
      </c>
      <c r="AD78" s="113"/>
      <c r="AE78" s="111" t="str">
        <f t="shared" si="52"/>
        <v/>
      </c>
      <c r="AF78" s="113"/>
      <c r="AG78" s="111" t="str">
        <f t="shared" si="53"/>
        <v/>
      </c>
      <c r="AH78" s="113"/>
      <c r="AI78" s="111" t="str">
        <f t="shared" si="54"/>
        <v/>
      </c>
      <c r="AJ78" s="113">
        <v>17</v>
      </c>
      <c r="AK78" s="111">
        <f t="shared" si="55"/>
        <v>106.91823899371069</v>
      </c>
      <c r="AL78" s="113"/>
      <c r="AM78" s="111" t="str">
        <f t="shared" si="56"/>
        <v/>
      </c>
      <c r="AN78" s="113">
        <v>58</v>
      </c>
      <c r="AO78" s="111">
        <f t="shared" si="57"/>
        <v>364.77987421383648</v>
      </c>
      <c r="AP78" s="113">
        <v>818.62</v>
      </c>
      <c r="AQ78" s="111">
        <f t="shared" si="58"/>
        <v>5148.5534591194964</v>
      </c>
      <c r="AR78" s="113">
        <v>263</v>
      </c>
    </row>
    <row r="79" spans="1:44" x14ac:dyDescent="0.25">
      <c r="A79" s="114"/>
      <c r="B79" s="110">
        <v>0.33</v>
      </c>
      <c r="D79" s="113">
        <v>1005.3</v>
      </c>
      <c r="E79" s="111">
        <f t="shared" si="39"/>
        <v>3046.363636363636</v>
      </c>
      <c r="F79" s="113">
        <v>103</v>
      </c>
      <c r="G79" s="111">
        <f t="shared" si="40"/>
        <v>312.12121212121212</v>
      </c>
      <c r="H79" s="113"/>
      <c r="I79" s="111" t="str">
        <f t="shared" si="41"/>
        <v/>
      </c>
      <c r="J79" s="113"/>
      <c r="K79" s="111" t="str">
        <f t="shared" si="42"/>
        <v/>
      </c>
      <c r="L79" s="113"/>
      <c r="M79" s="111" t="str">
        <f t="shared" si="43"/>
        <v/>
      </c>
      <c r="N79" s="113">
        <v>23</v>
      </c>
      <c r="O79" s="111">
        <f t="shared" si="44"/>
        <v>69.696969696969688</v>
      </c>
      <c r="P79" s="113">
        <v>377</v>
      </c>
      <c r="Q79" s="111">
        <f t="shared" si="45"/>
        <v>1142.4242424242423</v>
      </c>
      <c r="R79" s="113">
        <v>15</v>
      </c>
      <c r="S79" s="111">
        <f t="shared" si="46"/>
        <v>45.454545454545453</v>
      </c>
      <c r="T79" s="113"/>
      <c r="U79" s="111" t="str">
        <f t="shared" si="47"/>
        <v/>
      </c>
      <c r="V79" s="113">
        <v>34</v>
      </c>
      <c r="W79" s="111">
        <f t="shared" si="48"/>
        <v>103.03030303030303</v>
      </c>
      <c r="X79" s="113"/>
      <c r="Y79" s="111" t="str">
        <f t="shared" si="49"/>
        <v/>
      </c>
      <c r="Z79" s="113"/>
      <c r="AA79" s="111" t="str">
        <f t="shared" si="50"/>
        <v/>
      </c>
      <c r="AB79" s="113">
        <v>987</v>
      </c>
      <c r="AC79" s="111">
        <f t="shared" si="51"/>
        <v>2990.909090909091</v>
      </c>
      <c r="AD79" s="113"/>
      <c r="AE79" s="111" t="str">
        <f t="shared" si="52"/>
        <v/>
      </c>
      <c r="AF79" s="113"/>
      <c r="AG79" s="111" t="str">
        <f t="shared" si="53"/>
        <v/>
      </c>
      <c r="AH79" s="113"/>
      <c r="AI79" s="111" t="str">
        <f t="shared" si="54"/>
        <v/>
      </c>
      <c r="AJ79" s="113">
        <v>35</v>
      </c>
      <c r="AK79" s="111">
        <f t="shared" si="55"/>
        <v>106.06060606060606</v>
      </c>
      <c r="AL79" s="113"/>
      <c r="AM79" s="111" t="str">
        <f t="shared" si="56"/>
        <v/>
      </c>
      <c r="AN79" s="113">
        <v>120</v>
      </c>
      <c r="AO79" s="111">
        <f t="shared" si="57"/>
        <v>363.63636363636363</v>
      </c>
      <c r="AP79" s="113">
        <v>1694</v>
      </c>
      <c r="AQ79" s="111">
        <f t="shared" si="58"/>
        <v>5133.333333333333</v>
      </c>
      <c r="AR79" s="113">
        <v>543</v>
      </c>
    </row>
    <row r="80" spans="1:44" x14ac:dyDescent="0.25">
      <c r="A80" s="114"/>
      <c r="B80" s="110">
        <v>0.17599999999999999</v>
      </c>
      <c r="D80" s="113">
        <v>711.8</v>
      </c>
      <c r="E80" s="111">
        <f t="shared" si="39"/>
        <v>4044.318181818182</v>
      </c>
      <c r="F80" s="113">
        <v>71.680000000000007</v>
      </c>
      <c r="G80" s="111">
        <f t="shared" si="40"/>
        <v>407.27272727272731</v>
      </c>
      <c r="H80" s="113"/>
      <c r="I80" s="111" t="str">
        <f t="shared" si="41"/>
        <v/>
      </c>
      <c r="J80" s="113"/>
      <c r="K80" s="111" t="str">
        <f t="shared" si="42"/>
        <v/>
      </c>
      <c r="L80" s="113"/>
      <c r="M80" s="111" t="str">
        <f t="shared" si="43"/>
        <v/>
      </c>
      <c r="N80" s="113">
        <v>16</v>
      </c>
      <c r="O80" s="111">
        <f t="shared" si="44"/>
        <v>90.909090909090921</v>
      </c>
      <c r="P80" s="113">
        <v>253</v>
      </c>
      <c r="Q80" s="111">
        <f t="shared" si="45"/>
        <v>1437.5</v>
      </c>
      <c r="R80" s="113">
        <v>11</v>
      </c>
      <c r="S80" s="111">
        <f t="shared" si="46"/>
        <v>62.500000000000007</v>
      </c>
      <c r="T80" s="113"/>
      <c r="U80" s="111" t="str">
        <f t="shared" si="47"/>
        <v/>
      </c>
      <c r="V80" s="113">
        <v>24</v>
      </c>
      <c r="W80" s="111">
        <f t="shared" si="48"/>
        <v>136.36363636363637</v>
      </c>
      <c r="X80" s="113"/>
      <c r="Y80" s="111" t="str">
        <f t="shared" si="49"/>
        <v/>
      </c>
      <c r="Z80" s="113"/>
      <c r="AA80" s="111" t="str">
        <f t="shared" si="50"/>
        <v/>
      </c>
      <c r="AB80" s="113">
        <v>690</v>
      </c>
      <c r="AC80" s="111">
        <f t="shared" si="51"/>
        <v>3920.4545454545455</v>
      </c>
      <c r="AD80" s="113"/>
      <c r="AE80" s="111" t="str">
        <f t="shared" si="52"/>
        <v/>
      </c>
      <c r="AF80" s="113"/>
      <c r="AG80" s="111" t="str">
        <f t="shared" si="53"/>
        <v/>
      </c>
      <c r="AH80" s="113"/>
      <c r="AI80" s="111" t="str">
        <f t="shared" si="54"/>
        <v/>
      </c>
      <c r="AJ80" s="113">
        <v>24</v>
      </c>
      <c r="AK80" s="111">
        <f t="shared" si="55"/>
        <v>136.36363636363637</v>
      </c>
      <c r="AL80" s="113"/>
      <c r="AM80" s="111" t="str">
        <f t="shared" si="56"/>
        <v/>
      </c>
      <c r="AN80" s="113">
        <v>84</v>
      </c>
      <c r="AO80" s="111">
        <f t="shared" si="57"/>
        <v>477.27272727272731</v>
      </c>
      <c r="AP80" s="113">
        <v>1173.68</v>
      </c>
      <c r="AQ80" s="111">
        <f t="shared" si="58"/>
        <v>6668.636363636364</v>
      </c>
      <c r="AR80" s="113">
        <v>379.66</v>
      </c>
    </row>
    <row r="81" spans="1:44" x14ac:dyDescent="0.25">
      <c r="A81" s="114"/>
      <c r="B81" s="110">
        <v>11.686</v>
      </c>
      <c r="D81" s="113">
        <v>100174.01</v>
      </c>
      <c r="E81" s="111">
        <f t="shared" si="39"/>
        <v>8572.1384562724616</v>
      </c>
      <c r="F81" s="113">
        <v>30754.57</v>
      </c>
      <c r="G81" s="111">
        <f t="shared" si="40"/>
        <v>2631.7448228649664</v>
      </c>
      <c r="H81" s="113"/>
      <c r="I81" s="111" t="str">
        <f t="shared" si="41"/>
        <v/>
      </c>
      <c r="J81" s="113"/>
      <c r="K81" s="111" t="str">
        <f t="shared" si="42"/>
        <v/>
      </c>
      <c r="L81" s="113"/>
      <c r="M81" s="111" t="str">
        <f t="shared" si="43"/>
        <v/>
      </c>
      <c r="N81" s="113">
        <v>445</v>
      </c>
      <c r="O81" s="111">
        <f t="shared" si="44"/>
        <v>38.079753551257916</v>
      </c>
      <c r="P81" s="113">
        <v>11860</v>
      </c>
      <c r="Q81" s="111">
        <f t="shared" si="45"/>
        <v>1014.8896115009413</v>
      </c>
      <c r="R81" s="113">
        <v>20875</v>
      </c>
      <c r="S81" s="111">
        <f t="shared" si="46"/>
        <v>1786.3255177135034</v>
      </c>
      <c r="T81" s="113"/>
      <c r="U81" s="111" t="str">
        <f t="shared" si="47"/>
        <v/>
      </c>
      <c r="V81" s="113"/>
      <c r="W81" s="111" t="str">
        <f t="shared" si="48"/>
        <v/>
      </c>
      <c r="X81" s="113"/>
      <c r="Y81" s="111" t="str">
        <f t="shared" si="49"/>
        <v/>
      </c>
      <c r="Z81" s="113"/>
      <c r="AA81" s="111" t="str">
        <f t="shared" si="50"/>
        <v/>
      </c>
      <c r="AB81" s="113">
        <v>3419.55</v>
      </c>
      <c r="AC81" s="111">
        <f t="shared" si="51"/>
        <v>292.61937360944722</v>
      </c>
      <c r="AD81" s="113"/>
      <c r="AE81" s="111" t="str">
        <f t="shared" si="52"/>
        <v/>
      </c>
      <c r="AF81" s="113"/>
      <c r="AG81" s="111" t="str">
        <f t="shared" si="53"/>
        <v/>
      </c>
      <c r="AH81" s="113"/>
      <c r="AI81" s="111" t="str">
        <f t="shared" si="54"/>
        <v/>
      </c>
      <c r="AJ81" s="113">
        <v>713</v>
      </c>
      <c r="AK81" s="111">
        <f t="shared" si="55"/>
        <v>61.013178161903134</v>
      </c>
      <c r="AL81" s="113"/>
      <c r="AM81" s="111" t="str">
        <f t="shared" si="56"/>
        <v/>
      </c>
      <c r="AN81" s="113">
        <v>6585</v>
      </c>
      <c r="AO81" s="111">
        <f t="shared" si="57"/>
        <v>563.49478007872665</v>
      </c>
      <c r="AP81" s="113">
        <v>74652.12</v>
      </c>
      <c r="AQ81" s="111">
        <f t="shared" si="58"/>
        <v>6388.1670374807454</v>
      </c>
      <c r="AR81" s="113">
        <v>31964</v>
      </c>
    </row>
    <row r="82" spans="1:44" x14ac:dyDescent="0.25">
      <c r="A82" s="114"/>
      <c r="B82" s="110">
        <v>10.925000000000001</v>
      </c>
      <c r="D82" s="113">
        <v>44638.09</v>
      </c>
      <c r="E82" s="111">
        <f t="shared" si="39"/>
        <v>4085.8663615560636</v>
      </c>
      <c r="F82" s="113">
        <v>7228</v>
      </c>
      <c r="G82" s="111">
        <f t="shared" si="40"/>
        <v>661.60183066361549</v>
      </c>
      <c r="H82" s="113"/>
      <c r="I82" s="111" t="str">
        <f t="shared" si="41"/>
        <v/>
      </c>
      <c r="J82" s="113"/>
      <c r="K82" s="111" t="str">
        <f t="shared" si="42"/>
        <v/>
      </c>
      <c r="L82" s="113"/>
      <c r="M82" s="111" t="str">
        <f t="shared" si="43"/>
        <v/>
      </c>
      <c r="N82" s="113">
        <v>250</v>
      </c>
      <c r="O82" s="111">
        <f t="shared" si="44"/>
        <v>22.883295194508008</v>
      </c>
      <c r="P82" s="113">
        <v>18680</v>
      </c>
      <c r="Q82" s="111">
        <f t="shared" si="45"/>
        <v>1709.8398169336383</v>
      </c>
      <c r="R82" s="113">
        <v>25</v>
      </c>
      <c r="S82" s="111">
        <f t="shared" si="46"/>
        <v>2.2883295194508007</v>
      </c>
      <c r="T82" s="113"/>
      <c r="U82" s="111" t="str">
        <f t="shared" si="47"/>
        <v/>
      </c>
      <c r="V82" s="113"/>
      <c r="W82" s="111" t="str">
        <f t="shared" si="48"/>
        <v/>
      </c>
      <c r="X82" s="113"/>
      <c r="Y82" s="111" t="str">
        <f t="shared" si="49"/>
        <v/>
      </c>
      <c r="Z82" s="113"/>
      <c r="AA82" s="111" t="str">
        <f t="shared" si="50"/>
        <v/>
      </c>
      <c r="AB82" s="113">
        <v>208</v>
      </c>
      <c r="AC82" s="111">
        <f t="shared" si="51"/>
        <v>19.038901601830663</v>
      </c>
      <c r="AD82" s="113"/>
      <c r="AE82" s="111" t="str">
        <f t="shared" si="52"/>
        <v/>
      </c>
      <c r="AF82" s="113">
        <v>2448</v>
      </c>
      <c r="AG82" s="111">
        <f t="shared" si="53"/>
        <v>224.0732265446224</v>
      </c>
      <c r="AH82" s="113"/>
      <c r="AI82" s="111" t="str">
        <f t="shared" si="54"/>
        <v/>
      </c>
      <c r="AJ82" s="113">
        <v>633</v>
      </c>
      <c r="AK82" s="111">
        <f t="shared" si="55"/>
        <v>57.940503432494275</v>
      </c>
      <c r="AL82" s="113"/>
      <c r="AM82" s="111" t="str">
        <f t="shared" si="56"/>
        <v/>
      </c>
      <c r="AN82" s="113">
        <v>5376.82</v>
      </c>
      <c r="AO82" s="111">
        <f t="shared" si="57"/>
        <v>492.15743707093816</v>
      </c>
      <c r="AP82" s="113">
        <v>34848.82</v>
      </c>
      <c r="AQ82" s="111">
        <f t="shared" si="58"/>
        <v>3189.823340961098</v>
      </c>
      <c r="AR82" s="113">
        <v>23378.61</v>
      </c>
    </row>
    <row r="83" spans="1:44" x14ac:dyDescent="0.25">
      <c r="A83" s="117" t="s">
        <v>278</v>
      </c>
      <c r="B83" s="116">
        <v>0.53435999999999995</v>
      </c>
      <c r="D83" s="115">
        <v>9600</v>
      </c>
      <c r="E83" s="111">
        <f t="shared" si="39"/>
        <v>17965.416573096791</v>
      </c>
      <c r="F83" s="115">
        <v>108</v>
      </c>
      <c r="G83" s="111">
        <f t="shared" si="40"/>
        <v>202.1109364473389</v>
      </c>
      <c r="H83" s="115"/>
      <c r="I83" s="111" t="str">
        <f t="shared" si="41"/>
        <v/>
      </c>
      <c r="J83" s="115"/>
      <c r="K83" s="111" t="str">
        <f t="shared" si="42"/>
        <v/>
      </c>
      <c r="L83" s="115"/>
      <c r="M83" s="111" t="str">
        <f t="shared" si="43"/>
        <v/>
      </c>
      <c r="N83" s="115">
        <v>418</v>
      </c>
      <c r="O83" s="111">
        <f t="shared" si="44"/>
        <v>782.24417995358942</v>
      </c>
      <c r="P83" s="115">
        <v>320</v>
      </c>
      <c r="Q83" s="111">
        <f t="shared" si="45"/>
        <v>598.84721910322639</v>
      </c>
      <c r="R83" s="115">
        <v>174</v>
      </c>
      <c r="S83" s="111">
        <f t="shared" si="46"/>
        <v>325.62317538737932</v>
      </c>
      <c r="T83" s="115"/>
      <c r="U83" s="111" t="str">
        <f t="shared" si="47"/>
        <v/>
      </c>
      <c r="V83" s="115"/>
      <c r="W83" s="111" t="str">
        <f t="shared" si="48"/>
        <v/>
      </c>
      <c r="X83" s="115"/>
      <c r="Y83" s="111" t="str">
        <f t="shared" si="49"/>
        <v/>
      </c>
      <c r="Z83" s="115"/>
      <c r="AA83" s="111" t="str">
        <f t="shared" si="50"/>
        <v/>
      </c>
      <c r="AB83" s="115"/>
      <c r="AC83" s="111" t="str">
        <f t="shared" si="51"/>
        <v/>
      </c>
      <c r="AD83" s="115">
        <v>91</v>
      </c>
      <c r="AE83" s="111">
        <f t="shared" si="52"/>
        <v>170.29717793248</v>
      </c>
      <c r="AF83" s="115">
        <v>1875</v>
      </c>
      <c r="AG83" s="111">
        <f t="shared" si="53"/>
        <v>3508.870424432967</v>
      </c>
      <c r="AH83" s="115"/>
      <c r="AI83" s="111" t="str">
        <f t="shared" si="54"/>
        <v/>
      </c>
      <c r="AJ83" s="115">
        <v>1487</v>
      </c>
      <c r="AK83" s="111">
        <f t="shared" si="55"/>
        <v>2782.7681712703047</v>
      </c>
      <c r="AL83" s="115"/>
      <c r="AM83" s="111" t="str">
        <f t="shared" si="56"/>
        <v/>
      </c>
      <c r="AN83" s="115">
        <v>194</v>
      </c>
      <c r="AO83" s="111">
        <f t="shared" si="57"/>
        <v>363.05112658133095</v>
      </c>
      <c r="AP83" s="115">
        <v>4667</v>
      </c>
      <c r="AQ83" s="111">
        <f t="shared" si="58"/>
        <v>8733.8124111086163</v>
      </c>
      <c r="AR83" s="115">
        <v>1993</v>
      </c>
    </row>
    <row r="84" spans="1:44" x14ac:dyDescent="0.25">
      <c r="A84" s="114"/>
      <c r="B84" s="110">
        <v>4.4801000000000002</v>
      </c>
      <c r="D84" s="113">
        <v>732</v>
      </c>
      <c r="E84" s="111">
        <f t="shared" si="39"/>
        <v>163.3892100622754</v>
      </c>
      <c r="F84" s="113"/>
      <c r="G84" s="111" t="str">
        <f t="shared" si="40"/>
        <v/>
      </c>
      <c r="H84" s="113"/>
      <c r="I84" s="111" t="str">
        <f t="shared" si="41"/>
        <v/>
      </c>
      <c r="J84" s="113"/>
      <c r="K84" s="111" t="str">
        <f t="shared" si="42"/>
        <v/>
      </c>
      <c r="L84" s="113"/>
      <c r="M84" s="111" t="str">
        <f t="shared" si="43"/>
        <v/>
      </c>
      <c r="N84" s="113">
        <v>2825</v>
      </c>
      <c r="O84" s="111">
        <f t="shared" si="44"/>
        <v>630.5662820026339</v>
      </c>
      <c r="P84" s="113">
        <v>3858</v>
      </c>
      <c r="Q84" s="111">
        <f t="shared" si="45"/>
        <v>861.1414923774023</v>
      </c>
      <c r="R84" s="113"/>
      <c r="S84" s="111" t="str">
        <f t="shared" si="46"/>
        <v/>
      </c>
      <c r="T84" s="113"/>
      <c r="U84" s="111" t="str">
        <f t="shared" si="47"/>
        <v/>
      </c>
      <c r="V84" s="113"/>
      <c r="W84" s="111" t="str">
        <f t="shared" si="48"/>
        <v/>
      </c>
      <c r="X84" s="113"/>
      <c r="Y84" s="111" t="str">
        <f t="shared" si="49"/>
        <v/>
      </c>
      <c r="Z84" s="113"/>
      <c r="AA84" s="111" t="str">
        <f t="shared" si="50"/>
        <v/>
      </c>
      <c r="AB84" s="113"/>
      <c r="AC84" s="111" t="str">
        <f t="shared" si="51"/>
        <v/>
      </c>
      <c r="AD84" s="113"/>
      <c r="AE84" s="111" t="str">
        <f t="shared" si="52"/>
        <v/>
      </c>
      <c r="AF84" s="113"/>
      <c r="AG84" s="111" t="str">
        <f t="shared" si="53"/>
        <v/>
      </c>
      <c r="AH84" s="113"/>
      <c r="AI84" s="111" t="str">
        <f t="shared" si="54"/>
        <v/>
      </c>
      <c r="AJ84" s="113">
        <v>47</v>
      </c>
      <c r="AK84" s="111">
        <f t="shared" si="55"/>
        <v>10.490837258096917</v>
      </c>
      <c r="AL84" s="113"/>
      <c r="AM84" s="111" t="str">
        <f t="shared" si="56"/>
        <v/>
      </c>
      <c r="AN84" s="113"/>
      <c r="AO84" s="111" t="str">
        <f t="shared" si="57"/>
        <v/>
      </c>
      <c r="AP84" s="113">
        <v>6730</v>
      </c>
      <c r="AQ84" s="111">
        <f t="shared" si="58"/>
        <v>1502.1986116381331</v>
      </c>
      <c r="AR84" s="113">
        <v>3356</v>
      </c>
    </row>
    <row r="85" spans="1:44" x14ac:dyDescent="0.25">
      <c r="A85" s="117" t="s">
        <v>277</v>
      </c>
      <c r="B85" s="116"/>
      <c r="D85" s="115">
        <v>20405</v>
      </c>
      <c r="E85" s="111" t="str">
        <f t="shared" si="39"/>
        <v/>
      </c>
      <c r="F85" s="115"/>
      <c r="G85" s="111" t="str">
        <f t="shared" si="40"/>
        <v/>
      </c>
      <c r="H85" s="115"/>
      <c r="I85" s="111" t="str">
        <f t="shared" si="41"/>
        <v/>
      </c>
      <c r="J85" s="115"/>
      <c r="K85" s="111" t="str">
        <f t="shared" si="42"/>
        <v/>
      </c>
      <c r="L85" s="115"/>
      <c r="M85" s="111" t="str">
        <f t="shared" si="43"/>
        <v/>
      </c>
      <c r="N85" s="115"/>
      <c r="O85" s="111" t="str">
        <f t="shared" si="44"/>
        <v/>
      </c>
      <c r="P85" s="115"/>
      <c r="Q85" s="111" t="str">
        <f t="shared" si="45"/>
        <v/>
      </c>
      <c r="R85" s="115"/>
      <c r="S85" s="111" t="str">
        <f t="shared" si="46"/>
        <v/>
      </c>
      <c r="T85" s="115"/>
      <c r="U85" s="111" t="str">
        <f t="shared" si="47"/>
        <v/>
      </c>
      <c r="V85" s="115"/>
      <c r="W85" s="111" t="str">
        <f t="shared" si="48"/>
        <v/>
      </c>
      <c r="X85" s="115"/>
      <c r="Y85" s="111" t="str">
        <f t="shared" si="49"/>
        <v/>
      </c>
      <c r="Z85" s="115"/>
      <c r="AA85" s="111" t="str">
        <f t="shared" si="50"/>
        <v/>
      </c>
      <c r="AB85" s="115">
        <v>67285</v>
      </c>
      <c r="AC85" s="111" t="str">
        <f t="shared" si="51"/>
        <v/>
      </c>
      <c r="AD85" s="115"/>
      <c r="AE85" s="111" t="str">
        <f t="shared" si="52"/>
        <v/>
      </c>
      <c r="AF85" s="115"/>
      <c r="AG85" s="111" t="str">
        <f t="shared" si="53"/>
        <v/>
      </c>
      <c r="AH85" s="115"/>
      <c r="AI85" s="111" t="str">
        <f t="shared" si="54"/>
        <v/>
      </c>
      <c r="AJ85" s="115"/>
      <c r="AK85" s="111" t="str">
        <f t="shared" si="55"/>
        <v/>
      </c>
      <c r="AL85" s="115"/>
      <c r="AM85" s="111" t="str">
        <f t="shared" si="56"/>
        <v/>
      </c>
      <c r="AN85" s="115">
        <v>3425</v>
      </c>
      <c r="AO85" s="111" t="str">
        <f t="shared" si="57"/>
        <v/>
      </c>
      <c r="AP85" s="115">
        <v>70710</v>
      </c>
      <c r="AQ85" s="111" t="str">
        <f t="shared" si="58"/>
        <v/>
      </c>
      <c r="AR85" s="115">
        <v>18505</v>
      </c>
    </row>
    <row r="86" spans="1:44" x14ac:dyDescent="0.25">
      <c r="A86" s="117" t="s">
        <v>276</v>
      </c>
      <c r="B86" s="116">
        <v>4.54</v>
      </c>
      <c r="D86" s="115">
        <v>5292</v>
      </c>
      <c r="E86" s="111">
        <f t="shared" si="39"/>
        <v>1165.6387665198238</v>
      </c>
      <c r="F86" s="115">
        <v>30</v>
      </c>
      <c r="G86" s="111">
        <f t="shared" si="40"/>
        <v>6.607929515418502</v>
      </c>
      <c r="H86" s="115"/>
      <c r="I86" s="111" t="str">
        <f t="shared" si="41"/>
        <v/>
      </c>
      <c r="J86" s="115">
        <v>781</v>
      </c>
      <c r="K86" s="111">
        <f t="shared" si="42"/>
        <v>172.02643171806167</v>
      </c>
      <c r="L86" s="115"/>
      <c r="M86" s="111" t="str">
        <f t="shared" si="43"/>
        <v/>
      </c>
      <c r="N86" s="115">
        <v>436</v>
      </c>
      <c r="O86" s="111">
        <f t="shared" si="44"/>
        <v>96.035242290748897</v>
      </c>
      <c r="P86" s="115">
        <v>5751</v>
      </c>
      <c r="Q86" s="111">
        <f t="shared" si="45"/>
        <v>1266.740088105727</v>
      </c>
      <c r="R86" s="115"/>
      <c r="S86" s="111" t="str">
        <f t="shared" si="46"/>
        <v/>
      </c>
      <c r="T86" s="115"/>
      <c r="U86" s="111" t="str">
        <f t="shared" si="47"/>
        <v/>
      </c>
      <c r="V86" s="115">
        <v>454</v>
      </c>
      <c r="W86" s="111">
        <f t="shared" si="48"/>
        <v>100</v>
      </c>
      <c r="X86" s="115"/>
      <c r="Y86" s="111" t="str">
        <f t="shared" si="49"/>
        <v/>
      </c>
      <c r="Z86" s="115">
        <v>568</v>
      </c>
      <c r="AA86" s="111">
        <f t="shared" si="50"/>
        <v>125.1101321585903</v>
      </c>
      <c r="AB86" s="115"/>
      <c r="AC86" s="111" t="str">
        <f t="shared" si="51"/>
        <v/>
      </c>
      <c r="AD86" s="115"/>
      <c r="AE86" s="111" t="str">
        <f t="shared" si="52"/>
        <v/>
      </c>
      <c r="AF86" s="115">
        <v>2129</v>
      </c>
      <c r="AG86" s="111">
        <f t="shared" si="53"/>
        <v>468.94273127753303</v>
      </c>
      <c r="AH86" s="115"/>
      <c r="AI86" s="111" t="str">
        <f t="shared" si="54"/>
        <v/>
      </c>
      <c r="AJ86" s="115"/>
      <c r="AK86" s="111" t="str">
        <f t="shared" si="55"/>
        <v/>
      </c>
      <c r="AL86" s="115"/>
      <c r="AM86" s="111" t="str">
        <f t="shared" si="56"/>
        <v/>
      </c>
      <c r="AN86" s="115"/>
      <c r="AO86" s="111" t="str">
        <f t="shared" si="57"/>
        <v/>
      </c>
      <c r="AP86" s="115">
        <v>10149</v>
      </c>
      <c r="AQ86" s="111">
        <f t="shared" si="58"/>
        <v>2235.4625550660794</v>
      </c>
      <c r="AR86" s="115">
        <v>15827</v>
      </c>
    </row>
    <row r="87" spans="1:44" x14ac:dyDescent="0.25">
      <c r="A87" s="114"/>
      <c r="B87" s="110">
        <v>6.69</v>
      </c>
      <c r="D87" s="113">
        <v>5769</v>
      </c>
      <c r="E87" s="111">
        <f t="shared" si="39"/>
        <v>862.33183856502239</v>
      </c>
      <c r="F87" s="113">
        <v>55</v>
      </c>
      <c r="G87" s="111">
        <f t="shared" si="40"/>
        <v>8.2212257100149468</v>
      </c>
      <c r="H87" s="113"/>
      <c r="I87" s="111" t="str">
        <f t="shared" si="41"/>
        <v/>
      </c>
      <c r="J87" s="113">
        <v>1037</v>
      </c>
      <c r="K87" s="111">
        <f t="shared" si="42"/>
        <v>155.00747384155454</v>
      </c>
      <c r="L87" s="113"/>
      <c r="M87" s="111" t="str">
        <f t="shared" si="43"/>
        <v/>
      </c>
      <c r="N87" s="113">
        <v>628</v>
      </c>
      <c r="O87" s="111">
        <f t="shared" si="44"/>
        <v>93.871449925261572</v>
      </c>
      <c r="P87" s="113">
        <v>8781</v>
      </c>
      <c r="Q87" s="111">
        <f t="shared" si="45"/>
        <v>1312.556053811659</v>
      </c>
      <c r="R87" s="113"/>
      <c r="S87" s="111" t="str">
        <f t="shared" si="46"/>
        <v/>
      </c>
      <c r="T87" s="113"/>
      <c r="U87" s="111" t="str">
        <f t="shared" si="47"/>
        <v/>
      </c>
      <c r="V87" s="113">
        <v>544</v>
      </c>
      <c r="W87" s="111">
        <f t="shared" si="48"/>
        <v>81.31539611360239</v>
      </c>
      <c r="X87" s="113"/>
      <c r="Y87" s="111" t="str">
        <f t="shared" si="49"/>
        <v/>
      </c>
      <c r="Z87" s="113">
        <v>393</v>
      </c>
      <c r="AA87" s="111">
        <f t="shared" si="50"/>
        <v>58.744394618834079</v>
      </c>
      <c r="AB87" s="113"/>
      <c r="AC87" s="111" t="str">
        <f t="shared" si="51"/>
        <v/>
      </c>
      <c r="AD87" s="113"/>
      <c r="AE87" s="111" t="str">
        <f t="shared" si="52"/>
        <v/>
      </c>
      <c r="AF87" s="113">
        <v>1331</v>
      </c>
      <c r="AG87" s="111">
        <f t="shared" si="53"/>
        <v>198.95366218236171</v>
      </c>
      <c r="AH87" s="113"/>
      <c r="AI87" s="111" t="str">
        <f t="shared" si="54"/>
        <v/>
      </c>
      <c r="AJ87" s="113"/>
      <c r="AK87" s="111" t="str">
        <f t="shared" si="55"/>
        <v/>
      </c>
      <c r="AL87" s="113"/>
      <c r="AM87" s="111" t="str">
        <f t="shared" si="56"/>
        <v/>
      </c>
      <c r="AN87" s="113"/>
      <c r="AO87" s="111" t="str">
        <f t="shared" si="57"/>
        <v/>
      </c>
      <c r="AP87" s="113">
        <v>12769</v>
      </c>
      <c r="AQ87" s="111">
        <f t="shared" si="58"/>
        <v>1908.6696562032885</v>
      </c>
      <c r="AR87" s="113">
        <v>25567</v>
      </c>
    </row>
    <row r="88" spans="1:44" x14ac:dyDescent="0.25">
      <c r="A88" s="114"/>
      <c r="B88" s="110">
        <v>7.44</v>
      </c>
      <c r="D88" s="113">
        <v>7206</v>
      </c>
      <c r="E88" s="111">
        <f t="shared" si="39"/>
        <v>968.54838709677415</v>
      </c>
      <c r="F88" s="113">
        <v>62</v>
      </c>
      <c r="G88" s="111">
        <f t="shared" si="40"/>
        <v>8.3333333333333321</v>
      </c>
      <c r="H88" s="113"/>
      <c r="I88" s="111" t="str">
        <f t="shared" si="41"/>
        <v/>
      </c>
      <c r="J88" s="113">
        <v>1614</v>
      </c>
      <c r="K88" s="111">
        <f t="shared" si="42"/>
        <v>216.93548387096774</v>
      </c>
      <c r="L88" s="113"/>
      <c r="M88" s="111" t="str">
        <f t="shared" si="43"/>
        <v/>
      </c>
      <c r="N88" s="113">
        <v>902</v>
      </c>
      <c r="O88" s="111">
        <f t="shared" si="44"/>
        <v>121.23655913978494</v>
      </c>
      <c r="P88" s="113">
        <v>8130</v>
      </c>
      <c r="Q88" s="111">
        <f t="shared" si="45"/>
        <v>1092.741935483871</v>
      </c>
      <c r="R88" s="113"/>
      <c r="S88" s="111" t="str">
        <f t="shared" si="46"/>
        <v/>
      </c>
      <c r="T88" s="113"/>
      <c r="U88" s="111" t="str">
        <f t="shared" si="47"/>
        <v/>
      </c>
      <c r="V88" s="113">
        <v>938</v>
      </c>
      <c r="W88" s="111">
        <f t="shared" si="48"/>
        <v>126.07526881720429</v>
      </c>
      <c r="X88" s="113"/>
      <c r="Y88" s="111" t="str">
        <f t="shared" si="49"/>
        <v/>
      </c>
      <c r="Z88" s="113">
        <v>752</v>
      </c>
      <c r="AA88" s="111">
        <f t="shared" si="50"/>
        <v>101.07526881720429</v>
      </c>
      <c r="AB88" s="113"/>
      <c r="AC88" s="111" t="str">
        <f t="shared" si="51"/>
        <v/>
      </c>
      <c r="AD88" s="113"/>
      <c r="AE88" s="111" t="str">
        <f t="shared" si="52"/>
        <v/>
      </c>
      <c r="AF88" s="113">
        <v>1948</v>
      </c>
      <c r="AG88" s="111">
        <f t="shared" si="53"/>
        <v>261.8279569892473</v>
      </c>
      <c r="AH88" s="113"/>
      <c r="AI88" s="111" t="str">
        <f t="shared" si="54"/>
        <v/>
      </c>
      <c r="AJ88" s="113"/>
      <c r="AK88" s="111" t="str">
        <f t="shared" si="55"/>
        <v/>
      </c>
      <c r="AL88" s="113"/>
      <c r="AM88" s="111" t="str">
        <f t="shared" si="56"/>
        <v/>
      </c>
      <c r="AN88" s="113"/>
      <c r="AO88" s="111" t="str">
        <f t="shared" si="57"/>
        <v/>
      </c>
      <c r="AP88" s="113">
        <v>14346</v>
      </c>
      <c r="AQ88" s="111">
        <f t="shared" si="58"/>
        <v>1928.2258064516127</v>
      </c>
      <c r="AR88" s="113">
        <v>28864</v>
      </c>
    </row>
    <row r="89" spans="1:44" x14ac:dyDescent="0.25">
      <c r="A89" s="114"/>
      <c r="B89" s="110">
        <v>8.74</v>
      </c>
      <c r="D89" s="113">
        <v>8534</v>
      </c>
      <c r="E89" s="111">
        <f t="shared" si="39"/>
        <v>976.43020594965674</v>
      </c>
      <c r="F89" s="113">
        <v>72</v>
      </c>
      <c r="G89" s="111">
        <f t="shared" si="40"/>
        <v>8.2379862700228834</v>
      </c>
      <c r="H89" s="113"/>
      <c r="I89" s="111" t="str">
        <f t="shared" si="41"/>
        <v/>
      </c>
      <c r="J89" s="113">
        <v>1910</v>
      </c>
      <c r="K89" s="111">
        <f t="shared" si="42"/>
        <v>218.53546910755148</v>
      </c>
      <c r="L89" s="113"/>
      <c r="M89" s="111" t="str">
        <f t="shared" si="43"/>
        <v/>
      </c>
      <c r="N89" s="113">
        <v>1066</v>
      </c>
      <c r="O89" s="111">
        <f t="shared" si="44"/>
        <v>121.96796338672769</v>
      </c>
      <c r="P89" s="113">
        <v>9626</v>
      </c>
      <c r="Q89" s="111">
        <f t="shared" si="45"/>
        <v>1101.3729977116705</v>
      </c>
      <c r="R89" s="113"/>
      <c r="S89" s="111" t="str">
        <f t="shared" si="46"/>
        <v/>
      </c>
      <c r="T89" s="113"/>
      <c r="U89" s="111" t="str">
        <f t="shared" si="47"/>
        <v/>
      </c>
      <c r="V89" s="113">
        <v>1112</v>
      </c>
      <c r="W89" s="111">
        <f t="shared" si="48"/>
        <v>127.23112128146452</v>
      </c>
      <c r="X89" s="113"/>
      <c r="Y89" s="111" t="str">
        <f t="shared" si="49"/>
        <v/>
      </c>
      <c r="Z89" s="113">
        <v>890</v>
      </c>
      <c r="AA89" s="111">
        <f t="shared" si="50"/>
        <v>101.83066361556064</v>
      </c>
      <c r="AB89" s="113"/>
      <c r="AC89" s="111" t="str">
        <f t="shared" si="51"/>
        <v/>
      </c>
      <c r="AD89" s="113"/>
      <c r="AE89" s="111" t="str">
        <f t="shared" si="52"/>
        <v/>
      </c>
      <c r="AF89" s="113">
        <v>2306</v>
      </c>
      <c r="AG89" s="111">
        <f t="shared" si="53"/>
        <v>263.84439359267736</v>
      </c>
      <c r="AH89" s="113"/>
      <c r="AI89" s="111" t="str">
        <f t="shared" si="54"/>
        <v/>
      </c>
      <c r="AJ89" s="113"/>
      <c r="AK89" s="111" t="str">
        <f t="shared" si="55"/>
        <v/>
      </c>
      <c r="AL89" s="113"/>
      <c r="AM89" s="111" t="str">
        <f t="shared" si="56"/>
        <v/>
      </c>
      <c r="AN89" s="113"/>
      <c r="AO89" s="111" t="str">
        <f t="shared" si="57"/>
        <v/>
      </c>
      <c r="AP89" s="113">
        <v>16982</v>
      </c>
      <c r="AQ89" s="111">
        <f t="shared" si="58"/>
        <v>1943.0205949656749</v>
      </c>
      <c r="AR89" s="113">
        <v>34180</v>
      </c>
    </row>
    <row r="90" spans="1:44" x14ac:dyDescent="0.25">
      <c r="A90" s="117" t="s">
        <v>275</v>
      </c>
      <c r="B90" s="116"/>
      <c r="D90" s="115"/>
      <c r="E90" s="111" t="str">
        <f t="shared" si="39"/>
        <v/>
      </c>
      <c r="F90" s="115"/>
      <c r="G90" s="111" t="str">
        <f t="shared" si="40"/>
        <v/>
      </c>
      <c r="H90" s="115"/>
      <c r="I90" s="111" t="str">
        <f t="shared" si="41"/>
        <v/>
      </c>
      <c r="J90" s="115"/>
      <c r="K90" s="111" t="str">
        <f t="shared" si="42"/>
        <v/>
      </c>
      <c r="L90" s="115"/>
      <c r="M90" s="111" t="str">
        <f t="shared" si="43"/>
        <v/>
      </c>
      <c r="N90" s="115"/>
      <c r="O90" s="111" t="str">
        <f t="shared" si="44"/>
        <v/>
      </c>
      <c r="P90" s="115"/>
      <c r="Q90" s="111" t="str">
        <f t="shared" si="45"/>
        <v/>
      </c>
      <c r="R90" s="115"/>
      <c r="S90" s="111" t="str">
        <f t="shared" si="46"/>
        <v/>
      </c>
      <c r="T90" s="115"/>
      <c r="U90" s="111" t="str">
        <f t="shared" si="47"/>
        <v/>
      </c>
      <c r="V90" s="115"/>
      <c r="W90" s="111" t="str">
        <f t="shared" si="48"/>
        <v/>
      </c>
      <c r="X90" s="115"/>
      <c r="Y90" s="111" t="str">
        <f t="shared" si="49"/>
        <v/>
      </c>
      <c r="Z90" s="115"/>
      <c r="AA90" s="111" t="str">
        <f t="shared" si="50"/>
        <v/>
      </c>
      <c r="AB90" s="115"/>
      <c r="AC90" s="111" t="str">
        <f t="shared" si="51"/>
        <v/>
      </c>
      <c r="AD90" s="115"/>
      <c r="AE90" s="111" t="str">
        <f t="shared" si="52"/>
        <v/>
      </c>
      <c r="AF90" s="115"/>
      <c r="AG90" s="111" t="str">
        <f t="shared" si="53"/>
        <v/>
      </c>
      <c r="AH90" s="115"/>
      <c r="AI90" s="111" t="str">
        <f t="shared" si="54"/>
        <v/>
      </c>
      <c r="AJ90" s="115"/>
      <c r="AK90" s="111" t="str">
        <f t="shared" si="55"/>
        <v/>
      </c>
      <c r="AL90" s="115"/>
      <c r="AM90" s="111" t="str">
        <f t="shared" si="56"/>
        <v/>
      </c>
      <c r="AN90" s="115"/>
      <c r="AO90" s="111" t="str">
        <f t="shared" si="57"/>
        <v/>
      </c>
      <c r="AP90" s="115"/>
      <c r="AQ90" s="111" t="str">
        <f t="shared" si="58"/>
        <v/>
      </c>
      <c r="AR90" s="115"/>
    </row>
    <row r="91" spans="1:44" x14ac:dyDescent="0.25">
      <c r="A91" s="117" t="s">
        <v>274</v>
      </c>
      <c r="B91" s="116">
        <v>0.14000000000000001</v>
      </c>
      <c r="D91" s="115"/>
      <c r="E91" s="111" t="str">
        <f t="shared" si="39"/>
        <v/>
      </c>
      <c r="F91" s="115"/>
      <c r="G91" s="111" t="str">
        <f t="shared" si="40"/>
        <v/>
      </c>
      <c r="H91" s="115"/>
      <c r="I91" s="111" t="str">
        <f t="shared" si="41"/>
        <v/>
      </c>
      <c r="J91" s="115"/>
      <c r="K91" s="111" t="str">
        <f t="shared" si="42"/>
        <v/>
      </c>
      <c r="L91" s="115"/>
      <c r="M91" s="111" t="str">
        <f t="shared" si="43"/>
        <v/>
      </c>
      <c r="N91" s="115">
        <v>35</v>
      </c>
      <c r="O91" s="111">
        <f t="shared" si="44"/>
        <v>249.99999999999997</v>
      </c>
      <c r="P91" s="115">
        <v>43</v>
      </c>
      <c r="Q91" s="111">
        <f t="shared" si="45"/>
        <v>307.14285714285711</v>
      </c>
      <c r="R91" s="115">
        <v>15</v>
      </c>
      <c r="S91" s="111">
        <f t="shared" si="46"/>
        <v>107.14285714285714</v>
      </c>
      <c r="T91" s="115"/>
      <c r="U91" s="111" t="str">
        <f t="shared" si="47"/>
        <v/>
      </c>
      <c r="V91" s="115"/>
      <c r="W91" s="111" t="str">
        <f t="shared" si="48"/>
        <v/>
      </c>
      <c r="X91" s="115"/>
      <c r="Y91" s="111" t="str">
        <f t="shared" si="49"/>
        <v/>
      </c>
      <c r="Z91" s="115"/>
      <c r="AA91" s="111" t="str">
        <f t="shared" si="50"/>
        <v/>
      </c>
      <c r="AB91" s="115"/>
      <c r="AC91" s="111" t="str">
        <f t="shared" si="51"/>
        <v/>
      </c>
      <c r="AD91" s="115"/>
      <c r="AE91" s="111" t="str">
        <f t="shared" si="52"/>
        <v/>
      </c>
      <c r="AF91" s="115"/>
      <c r="AG91" s="111" t="str">
        <f t="shared" si="53"/>
        <v/>
      </c>
      <c r="AH91" s="115"/>
      <c r="AI91" s="111" t="str">
        <f t="shared" si="54"/>
        <v/>
      </c>
      <c r="AJ91" s="115">
        <v>5</v>
      </c>
      <c r="AK91" s="111">
        <f t="shared" si="55"/>
        <v>35.714285714285708</v>
      </c>
      <c r="AL91" s="115"/>
      <c r="AM91" s="111" t="str">
        <f t="shared" si="56"/>
        <v/>
      </c>
      <c r="AN91" s="115"/>
      <c r="AO91" s="111" t="str">
        <f t="shared" si="57"/>
        <v/>
      </c>
      <c r="AP91" s="115">
        <v>98</v>
      </c>
      <c r="AQ91" s="111">
        <f t="shared" si="58"/>
        <v>699.99999999999989</v>
      </c>
      <c r="AR91" s="115">
        <v>216</v>
      </c>
    </row>
    <row r="92" spans="1:44" x14ac:dyDescent="0.25">
      <c r="A92" s="114"/>
      <c r="B92" s="110">
        <v>0.43</v>
      </c>
      <c r="D92" s="113"/>
      <c r="E92" s="111" t="str">
        <f t="shared" si="39"/>
        <v/>
      </c>
      <c r="F92" s="113"/>
      <c r="G92" s="111" t="str">
        <f t="shared" si="40"/>
        <v/>
      </c>
      <c r="H92" s="113"/>
      <c r="I92" s="111" t="str">
        <f t="shared" si="41"/>
        <v/>
      </c>
      <c r="J92" s="113"/>
      <c r="K92" s="111" t="str">
        <f t="shared" si="42"/>
        <v/>
      </c>
      <c r="L92" s="113"/>
      <c r="M92" s="111" t="str">
        <f t="shared" si="43"/>
        <v/>
      </c>
      <c r="N92" s="113">
        <v>96</v>
      </c>
      <c r="O92" s="111">
        <f t="shared" si="44"/>
        <v>223.25581395348837</v>
      </c>
      <c r="P92" s="113">
        <v>117</v>
      </c>
      <c r="Q92" s="111">
        <f t="shared" si="45"/>
        <v>272.09302325581393</v>
      </c>
      <c r="R92" s="113">
        <v>39</v>
      </c>
      <c r="S92" s="111">
        <f t="shared" si="46"/>
        <v>90.697674418604649</v>
      </c>
      <c r="T92" s="113"/>
      <c r="U92" s="111" t="str">
        <f t="shared" si="47"/>
        <v/>
      </c>
      <c r="V92" s="113"/>
      <c r="W92" s="111" t="str">
        <f t="shared" si="48"/>
        <v/>
      </c>
      <c r="X92" s="113"/>
      <c r="Y92" s="111" t="str">
        <f t="shared" si="49"/>
        <v/>
      </c>
      <c r="Z92" s="113"/>
      <c r="AA92" s="111" t="str">
        <f t="shared" si="50"/>
        <v/>
      </c>
      <c r="AB92" s="113"/>
      <c r="AC92" s="111" t="str">
        <f t="shared" si="51"/>
        <v/>
      </c>
      <c r="AD92" s="113"/>
      <c r="AE92" s="111" t="str">
        <f t="shared" si="52"/>
        <v/>
      </c>
      <c r="AF92" s="113"/>
      <c r="AG92" s="111" t="str">
        <f t="shared" si="53"/>
        <v/>
      </c>
      <c r="AH92" s="113"/>
      <c r="AI92" s="111" t="str">
        <f t="shared" si="54"/>
        <v/>
      </c>
      <c r="AJ92" s="113">
        <v>13</v>
      </c>
      <c r="AK92" s="111">
        <f t="shared" si="55"/>
        <v>30.232558139534884</v>
      </c>
      <c r="AL92" s="113"/>
      <c r="AM92" s="111" t="str">
        <f t="shared" si="56"/>
        <v/>
      </c>
      <c r="AN92" s="113"/>
      <c r="AO92" s="111" t="str">
        <f t="shared" si="57"/>
        <v/>
      </c>
      <c r="AP92" s="113">
        <v>265</v>
      </c>
      <c r="AQ92" s="111">
        <f t="shared" si="58"/>
        <v>616.27906976744191</v>
      </c>
      <c r="AR92" s="113">
        <v>583</v>
      </c>
    </row>
    <row r="93" spans="1:44" x14ac:dyDescent="0.25">
      <c r="A93" s="114"/>
      <c r="B93" s="110">
        <v>0.46</v>
      </c>
      <c r="D93" s="113"/>
      <c r="E93" s="111" t="str">
        <f t="shared" si="39"/>
        <v/>
      </c>
      <c r="F93" s="113"/>
      <c r="G93" s="111" t="str">
        <f t="shared" si="40"/>
        <v/>
      </c>
      <c r="H93" s="113"/>
      <c r="I93" s="111" t="str">
        <f t="shared" si="41"/>
        <v/>
      </c>
      <c r="J93" s="113"/>
      <c r="K93" s="111" t="str">
        <f t="shared" si="42"/>
        <v/>
      </c>
      <c r="L93" s="113"/>
      <c r="M93" s="111" t="str">
        <f t="shared" si="43"/>
        <v/>
      </c>
      <c r="N93" s="113">
        <v>230</v>
      </c>
      <c r="O93" s="111">
        <f t="shared" si="44"/>
        <v>500</v>
      </c>
      <c r="P93" s="113">
        <v>280</v>
      </c>
      <c r="Q93" s="111">
        <f t="shared" si="45"/>
        <v>608.695652173913</v>
      </c>
      <c r="R93" s="113">
        <v>94</v>
      </c>
      <c r="S93" s="111">
        <f t="shared" si="46"/>
        <v>204.3478260869565</v>
      </c>
      <c r="T93" s="113"/>
      <c r="U93" s="111" t="str">
        <f t="shared" si="47"/>
        <v/>
      </c>
      <c r="V93" s="113"/>
      <c r="W93" s="111" t="str">
        <f t="shared" si="48"/>
        <v/>
      </c>
      <c r="X93" s="113"/>
      <c r="Y93" s="111" t="str">
        <f t="shared" si="49"/>
        <v/>
      </c>
      <c r="Z93" s="113"/>
      <c r="AA93" s="111" t="str">
        <f t="shared" si="50"/>
        <v/>
      </c>
      <c r="AB93" s="113"/>
      <c r="AC93" s="111" t="str">
        <f t="shared" si="51"/>
        <v/>
      </c>
      <c r="AD93" s="113"/>
      <c r="AE93" s="111" t="str">
        <f t="shared" si="52"/>
        <v/>
      </c>
      <c r="AF93" s="113"/>
      <c r="AG93" s="111" t="str">
        <f t="shared" si="53"/>
        <v/>
      </c>
      <c r="AH93" s="113"/>
      <c r="AI93" s="111" t="str">
        <f t="shared" si="54"/>
        <v/>
      </c>
      <c r="AJ93" s="113">
        <v>31</v>
      </c>
      <c r="AK93" s="111">
        <f t="shared" si="55"/>
        <v>67.391304347826079</v>
      </c>
      <c r="AL93" s="113"/>
      <c r="AM93" s="111" t="str">
        <f t="shared" si="56"/>
        <v/>
      </c>
      <c r="AN93" s="113"/>
      <c r="AO93" s="111" t="str">
        <f t="shared" si="57"/>
        <v/>
      </c>
      <c r="AP93" s="113">
        <v>635</v>
      </c>
      <c r="AQ93" s="111">
        <f t="shared" si="58"/>
        <v>1380.4347826086955</v>
      </c>
      <c r="AR93" s="113">
        <v>1401</v>
      </c>
    </row>
    <row r="94" spans="1:44" x14ac:dyDescent="0.25">
      <c r="A94" s="114"/>
      <c r="B94" s="110">
        <v>0.77</v>
      </c>
      <c r="D94" s="113"/>
      <c r="E94" s="111" t="str">
        <f t="shared" si="39"/>
        <v/>
      </c>
      <c r="F94" s="113"/>
      <c r="G94" s="111" t="str">
        <f t="shared" si="40"/>
        <v/>
      </c>
      <c r="H94" s="113"/>
      <c r="I94" s="111" t="str">
        <f t="shared" si="41"/>
        <v/>
      </c>
      <c r="J94" s="113"/>
      <c r="K94" s="111" t="str">
        <f t="shared" si="42"/>
        <v/>
      </c>
      <c r="L94" s="113"/>
      <c r="M94" s="111" t="str">
        <f t="shared" si="43"/>
        <v/>
      </c>
      <c r="N94" s="113">
        <v>233</v>
      </c>
      <c r="O94" s="111">
        <f t="shared" si="44"/>
        <v>302.59740259740261</v>
      </c>
      <c r="P94" s="113">
        <v>284</v>
      </c>
      <c r="Q94" s="111">
        <f t="shared" si="45"/>
        <v>368.83116883116884</v>
      </c>
      <c r="R94" s="113">
        <v>96</v>
      </c>
      <c r="S94" s="111">
        <f t="shared" si="46"/>
        <v>124.67532467532467</v>
      </c>
      <c r="T94" s="113"/>
      <c r="U94" s="111" t="str">
        <f t="shared" si="47"/>
        <v/>
      </c>
      <c r="V94" s="113"/>
      <c r="W94" s="111" t="str">
        <f t="shared" si="48"/>
        <v/>
      </c>
      <c r="X94" s="113"/>
      <c r="Y94" s="111" t="str">
        <f t="shared" si="49"/>
        <v/>
      </c>
      <c r="Z94" s="113"/>
      <c r="AA94" s="111" t="str">
        <f t="shared" si="50"/>
        <v/>
      </c>
      <c r="AB94" s="113"/>
      <c r="AC94" s="111" t="str">
        <f t="shared" si="51"/>
        <v/>
      </c>
      <c r="AD94" s="113"/>
      <c r="AE94" s="111" t="str">
        <f t="shared" si="52"/>
        <v/>
      </c>
      <c r="AF94" s="113"/>
      <c r="AG94" s="111" t="str">
        <f t="shared" si="53"/>
        <v/>
      </c>
      <c r="AH94" s="113"/>
      <c r="AI94" s="111" t="str">
        <f t="shared" si="54"/>
        <v/>
      </c>
      <c r="AJ94" s="113">
        <v>31</v>
      </c>
      <c r="AK94" s="111">
        <f t="shared" si="55"/>
        <v>40.259740259740262</v>
      </c>
      <c r="AL94" s="113"/>
      <c r="AM94" s="111" t="str">
        <f t="shared" si="56"/>
        <v/>
      </c>
      <c r="AN94" s="113"/>
      <c r="AO94" s="111" t="str">
        <f t="shared" si="57"/>
        <v/>
      </c>
      <c r="AP94" s="113">
        <v>644</v>
      </c>
      <c r="AQ94" s="111">
        <f t="shared" si="58"/>
        <v>836.36363636363637</v>
      </c>
      <c r="AR94" s="113">
        <v>1423</v>
      </c>
    </row>
    <row r="95" spans="1:44" x14ac:dyDescent="0.25">
      <c r="A95" s="114"/>
      <c r="B95" s="110">
        <v>0.56999999999999995</v>
      </c>
      <c r="D95" s="113"/>
      <c r="E95" s="111" t="str">
        <f t="shared" si="39"/>
        <v/>
      </c>
      <c r="F95" s="113"/>
      <c r="G95" s="111" t="str">
        <f t="shared" si="40"/>
        <v/>
      </c>
      <c r="H95" s="113"/>
      <c r="I95" s="111" t="str">
        <f t="shared" si="41"/>
        <v/>
      </c>
      <c r="J95" s="113"/>
      <c r="K95" s="111" t="str">
        <f t="shared" si="42"/>
        <v/>
      </c>
      <c r="L95" s="113"/>
      <c r="M95" s="111" t="str">
        <f t="shared" si="43"/>
        <v/>
      </c>
      <c r="N95" s="113">
        <v>161</v>
      </c>
      <c r="O95" s="111">
        <f t="shared" si="44"/>
        <v>282.45614035087721</v>
      </c>
      <c r="P95" s="113">
        <v>196</v>
      </c>
      <c r="Q95" s="111">
        <f t="shared" si="45"/>
        <v>343.85964912280707</v>
      </c>
      <c r="R95" s="113">
        <v>66</v>
      </c>
      <c r="S95" s="111">
        <f t="shared" si="46"/>
        <v>115.78947368421053</v>
      </c>
      <c r="T95" s="113"/>
      <c r="U95" s="111" t="str">
        <f t="shared" si="47"/>
        <v/>
      </c>
      <c r="V95" s="113"/>
      <c r="W95" s="111" t="str">
        <f t="shared" si="48"/>
        <v/>
      </c>
      <c r="X95" s="113"/>
      <c r="Y95" s="111" t="str">
        <f t="shared" si="49"/>
        <v/>
      </c>
      <c r="Z95" s="113"/>
      <c r="AA95" s="111" t="str">
        <f t="shared" si="50"/>
        <v/>
      </c>
      <c r="AB95" s="113"/>
      <c r="AC95" s="111" t="str">
        <f t="shared" si="51"/>
        <v/>
      </c>
      <c r="AD95" s="113"/>
      <c r="AE95" s="111" t="str">
        <f t="shared" si="52"/>
        <v/>
      </c>
      <c r="AF95" s="113"/>
      <c r="AG95" s="111" t="str">
        <f t="shared" si="53"/>
        <v/>
      </c>
      <c r="AH95" s="113"/>
      <c r="AI95" s="111" t="str">
        <f t="shared" si="54"/>
        <v/>
      </c>
      <c r="AJ95" s="113">
        <v>21</v>
      </c>
      <c r="AK95" s="111">
        <f t="shared" si="55"/>
        <v>36.842105263157897</v>
      </c>
      <c r="AL95" s="113"/>
      <c r="AM95" s="111" t="str">
        <f t="shared" si="56"/>
        <v/>
      </c>
      <c r="AN95" s="113"/>
      <c r="AO95" s="111" t="str">
        <f t="shared" si="57"/>
        <v/>
      </c>
      <c r="AP95" s="113">
        <v>444</v>
      </c>
      <c r="AQ95" s="111">
        <f t="shared" si="58"/>
        <v>778.94736842105272</v>
      </c>
      <c r="AR95" s="113">
        <v>981</v>
      </c>
    </row>
    <row r="96" spans="1:44" x14ac:dyDescent="0.25">
      <c r="A96" s="114"/>
      <c r="B96" s="110">
        <v>0.14000000000000001</v>
      </c>
      <c r="D96" s="113"/>
      <c r="E96" s="111" t="str">
        <f t="shared" si="39"/>
        <v/>
      </c>
      <c r="F96" s="113"/>
      <c r="G96" s="111" t="str">
        <f t="shared" si="40"/>
        <v/>
      </c>
      <c r="H96" s="113"/>
      <c r="I96" s="111" t="str">
        <f t="shared" si="41"/>
        <v/>
      </c>
      <c r="J96" s="113"/>
      <c r="K96" s="111" t="str">
        <f t="shared" si="42"/>
        <v/>
      </c>
      <c r="L96" s="113"/>
      <c r="M96" s="111" t="str">
        <f t="shared" si="43"/>
        <v/>
      </c>
      <c r="N96" s="113">
        <v>36</v>
      </c>
      <c r="O96" s="111">
        <f t="shared" si="44"/>
        <v>257.14285714285711</v>
      </c>
      <c r="P96" s="113">
        <v>44</v>
      </c>
      <c r="Q96" s="111">
        <f t="shared" si="45"/>
        <v>314.28571428571428</v>
      </c>
      <c r="R96" s="113">
        <v>15</v>
      </c>
      <c r="S96" s="111">
        <f t="shared" si="46"/>
        <v>107.14285714285714</v>
      </c>
      <c r="T96" s="113"/>
      <c r="U96" s="111" t="str">
        <f t="shared" si="47"/>
        <v/>
      </c>
      <c r="V96" s="113"/>
      <c r="W96" s="111" t="str">
        <f t="shared" si="48"/>
        <v/>
      </c>
      <c r="X96" s="113"/>
      <c r="Y96" s="111" t="str">
        <f t="shared" si="49"/>
        <v/>
      </c>
      <c r="Z96" s="113"/>
      <c r="AA96" s="111" t="str">
        <f t="shared" si="50"/>
        <v/>
      </c>
      <c r="AB96" s="113"/>
      <c r="AC96" s="111" t="str">
        <f t="shared" si="51"/>
        <v/>
      </c>
      <c r="AD96" s="113"/>
      <c r="AE96" s="111" t="str">
        <f t="shared" si="52"/>
        <v/>
      </c>
      <c r="AF96" s="113"/>
      <c r="AG96" s="111" t="str">
        <f t="shared" si="53"/>
        <v/>
      </c>
      <c r="AH96" s="113"/>
      <c r="AI96" s="111" t="str">
        <f t="shared" si="54"/>
        <v/>
      </c>
      <c r="AJ96" s="113">
        <v>5</v>
      </c>
      <c r="AK96" s="111">
        <f t="shared" si="55"/>
        <v>35.714285714285708</v>
      </c>
      <c r="AL96" s="113"/>
      <c r="AM96" s="111" t="str">
        <f t="shared" si="56"/>
        <v/>
      </c>
      <c r="AN96" s="113"/>
      <c r="AO96" s="111" t="str">
        <f t="shared" si="57"/>
        <v/>
      </c>
      <c r="AP96" s="113">
        <v>100</v>
      </c>
      <c r="AQ96" s="111">
        <f t="shared" si="58"/>
        <v>714.28571428571422</v>
      </c>
      <c r="AR96" s="113">
        <v>219</v>
      </c>
    </row>
    <row r="97" spans="1:44" x14ac:dyDescent="0.25">
      <c r="A97" s="114"/>
      <c r="B97" s="110">
        <v>0.08</v>
      </c>
      <c r="D97" s="113"/>
      <c r="E97" s="111" t="str">
        <f t="shared" si="39"/>
        <v/>
      </c>
      <c r="F97" s="113"/>
      <c r="G97" s="111" t="str">
        <f t="shared" si="40"/>
        <v/>
      </c>
      <c r="H97" s="113"/>
      <c r="I97" s="111" t="str">
        <f t="shared" si="41"/>
        <v/>
      </c>
      <c r="J97" s="113"/>
      <c r="K97" s="111" t="str">
        <f t="shared" si="42"/>
        <v/>
      </c>
      <c r="L97" s="113"/>
      <c r="M97" s="111" t="str">
        <f t="shared" si="43"/>
        <v/>
      </c>
      <c r="N97" s="113">
        <v>18</v>
      </c>
      <c r="O97" s="111">
        <f t="shared" si="44"/>
        <v>225</v>
      </c>
      <c r="P97" s="113">
        <v>22</v>
      </c>
      <c r="Q97" s="111">
        <f t="shared" si="45"/>
        <v>275</v>
      </c>
      <c r="R97" s="113">
        <v>7</v>
      </c>
      <c r="S97" s="111">
        <f t="shared" si="46"/>
        <v>87.5</v>
      </c>
      <c r="T97" s="113"/>
      <c r="U97" s="111" t="str">
        <f t="shared" si="47"/>
        <v/>
      </c>
      <c r="V97" s="113"/>
      <c r="W97" s="111" t="str">
        <f t="shared" si="48"/>
        <v/>
      </c>
      <c r="X97" s="113"/>
      <c r="Y97" s="111" t="str">
        <f t="shared" si="49"/>
        <v/>
      </c>
      <c r="Z97" s="113"/>
      <c r="AA97" s="111" t="str">
        <f t="shared" si="50"/>
        <v/>
      </c>
      <c r="AB97" s="113"/>
      <c r="AC97" s="111" t="str">
        <f t="shared" si="51"/>
        <v/>
      </c>
      <c r="AD97" s="113"/>
      <c r="AE97" s="111" t="str">
        <f t="shared" si="52"/>
        <v/>
      </c>
      <c r="AF97" s="113"/>
      <c r="AG97" s="111" t="str">
        <f t="shared" si="53"/>
        <v/>
      </c>
      <c r="AH97" s="113"/>
      <c r="AI97" s="111" t="str">
        <f t="shared" si="54"/>
        <v/>
      </c>
      <c r="AJ97" s="113">
        <v>2</v>
      </c>
      <c r="AK97" s="111">
        <f t="shared" si="55"/>
        <v>25</v>
      </c>
      <c r="AL97" s="113"/>
      <c r="AM97" s="111" t="str">
        <f t="shared" si="56"/>
        <v/>
      </c>
      <c r="AN97" s="113"/>
      <c r="AO97" s="111" t="str">
        <f t="shared" si="57"/>
        <v/>
      </c>
      <c r="AP97" s="113">
        <v>49</v>
      </c>
      <c r="AQ97" s="111">
        <f t="shared" si="58"/>
        <v>612.5</v>
      </c>
      <c r="AR97" s="113">
        <v>110</v>
      </c>
    </row>
    <row r="98" spans="1:44" x14ac:dyDescent="0.25">
      <c r="A98" s="114"/>
      <c r="B98" s="110">
        <v>0.04</v>
      </c>
      <c r="D98" s="113"/>
      <c r="E98" s="111" t="str">
        <f t="shared" si="39"/>
        <v/>
      </c>
      <c r="F98" s="113"/>
      <c r="G98" s="111" t="str">
        <f t="shared" si="40"/>
        <v/>
      </c>
      <c r="H98" s="113"/>
      <c r="I98" s="111" t="str">
        <f t="shared" si="41"/>
        <v/>
      </c>
      <c r="J98" s="113"/>
      <c r="K98" s="111" t="str">
        <f t="shared" si="42"/>
        <v/>
      </c>
      <c r="L98" s="113"/>
      <c r="M98" s="111" t="str">
        <f t="shared" si="43"/>
        <v/>
      </c>
      <c r="N98" s="113">
        <v>9</v>
      </c>
      <c r="O98" s="111">
        <f t="shared" si="44"/>
        <v>225</v>
      </c>
      <c r="P98" s="113">
        <v>11</v>
      </c>
      <c r="Q98" s="111">
        <f t="shared" si="45"/>
        <v>275</v>
      </c>
      <c r="R98" s="113">
        <v>4</v>
      </c>
      <c r="S98" s="111">
        <f t="shared" si="46"/>
        <v>100</v>
      </c>
      <c r="T98" s="113"/>
      <c r="U98" s="111" t="str">
        <f t="shared" si="47"/>
        <v/>
      </c>
      <c r="V98" s="113"/>
      <c r="W98" s="111" t="str">
        <f t="shared" si="48"/>
        <v/>
      </c>
      <c r="X98" s="113"/>
      <c r="Y98" s="111" t="str">
        <f t="shared" si="49"/>
        <v/>
      </c>
      <c r="Z98" s="113"/>
      <c r="AA98" s="111" t="str">
        <f t="shared" si="50"/>
        <v/>
      </c>
      <c r="AB98" s="113"/>
      <c r="AC98" s="111" t="str">
        <f t="shared" si="51"/>
        <v/>
      </c>
      <c r="AD98" s="113"/>
      <c r="AE98" s="111" t="str">
        <f t="shared" si="52"/>
        <v/>
      </c>
      <c r="AF98" s="113"/>
      <c r="AG98" s="111" t="str">
        <f t="shared" si="53"/>
        <v/>
      </c>
      <c r="AH98" s="113"/>
      <c r="AI98" s="111" t="str">
        <f t="shared" si="54"/>
        <v/>
      </c>
      <c r="AJ98" s="113">
        <v>1</v>
      </c>
      <c r="AK98" s="111">
        <f t="shared" si="55"/>
        <v>25</v>
      </c>
      <c r="AL98" s="113"/>
      <c r="AM98" s="111" t="str">
        <f t="shared" si="56"/>
        <v/>
      </c>
      <c r="AN98" s="113"/>
      <c r="AO98" s="111" t="str">
        <f t="shared" si="57"/>
        <v/>
      </c>
      <c r="AP98" s="113">
        <v>25</v>
      </c>
      <c r="AQ98" s="111">
        <f t="shared" si="58"/>
        <v>625</v>
      </c>
      <c r="AR98" s="113">
        <v>52</v>
      </c>
    </row>
    <row r="99" spans="1:44" x14ac:dyDescent="0.25">
      <c r="A99" s="114"/>
      <c r="B99" s="110">
        <v>0.24</v>
      </c>
      <c r="D99" s="113">
        <v>7135</v>
      </c>
      <c r="E99" s="111">
        <f t="shared" si="39"/>
        <v>29729.166666666668</v>
      </c>
      <c r="F99" s="113">
        <v>1192</v>
      </c>
      <c r="G99" s="111">
        <f t="shared" si="40"/>
        <v>4966.666666666667</v>
      </c>
      <c r="H99" s="113"/>
      <c r="I99" s="111" t="str">
        <f t="shared" si="41"/>
        <v/>
      </c>
      <c r="J99" s="113"/>
      <c r="K99" s="111" t="str">
        <f t="shared" si="42"/>
        <v/>
      </c>
      <c r="L99" s="113"/>
      <c r="M99" s="111" t="str">
        <f t="shared" si="43"/>
        <v/>
      </c>
      <c r="N99" s="113">
        <v>84</v>
      </c>
      <c r="O99" s="111">
        <f t="shared" si="44"/>
        <v>350</v>
      </c>
      <c r="P99" s="113">
        <v>715</v>
      </c>
      <c r="Q99" s="111">
        <f t="shared" si="45"/>
        <v>2979.166666666667</v>
      </c>
      <c r="R99" s="113">
        <v>19</v>
      </c>
      <c r="S99" s="111">
        <f t="shared" si="46"/>
        <v>79.166666666666671</v>
      </c>
      <c r="T99" s="113"/>
      <c r="U99" s="111" t="str">
        <f t="shared" si="47"/>
        <v/>
      </c>
      <c r="V99" s="113"/>
      <c r="W99" s="111" t="str">
        <f t="shared" si="48"/>
        <v/>
      </c>
      <c r="X99" s="113"/>
      <c r="Y99" s="111" t="str">
        <f t="shared" si="49"/>
        <v/>
      </c>
      <c r="Z99" s="113"/>
      <c r="AA99" s="111" t="str">
        <f t="shared" si="50"/>
        <v/>
      </c>
      <c r="AB99" s="113"/>
      <c r="AC99" s="111" t="str">
        <f t="shared" si="51"/>
        <v/>
      </c>
      <c r="AD99" s="113"/>
      <c r="AE99" s="111" t="str">
        <f t="shared" si="52"/>
        <v/>
      </c>
      <c r="AF99" s="113"/>
      <c r="AG99" s="111" t="str">
        <f t="shared" si="53"/>
        <v/>
      </c>
      <c r="AH99" s="113"/>
      <c r="AI99" s="111" t="str">
        <f t="shared" si="54"/>
        <v/>
      </c>
      <c r="AJ99" s="113">
        <v>55</v>
      </c>
      <c r="AK99" s="111">
        <f t="shared" si="55"/>
        <v>229.16666666666669</v>
      </c>
      <c r="AL99" s="113"/>
      <c r="AM99" s="111" t="str">
        <f t="shared" si="56"/>
        <v/>
      </c>
      <c r="AN99" s="113"/>
      <c r="AO99" s="111" t="str">
        <f t="shared" si="57"/>
        <v/>
      </c>
      <c r="AP99" s="113">
        <v>2065</v>
      </c>
      <c r="AQ99" s="111">
        <f t="shared" si="58"/>
        <v>8604.1666666666679</v>
      </c>
      <c r="AR99" s="113">
        <v>2235</v>
      </c>
    </row>
    <row r="100" spans="1:44" x14ac:dyDescent="0.25">
      <c r="A100" s="114"/>
      <c r="B100" s="110">
        <v>0.11</v>
      </c>
      <c r="D100" s="113">
        <v>838</v>
      </c>
      <c r="E100" s="111">
        <f t="shared" si="39"/>
        <v>7618.181818181818</v>
      </c>
      <c r="F100" s="113">
        <v>541</v>
      </c>
      <c r="G100" s="111">
        <f t="shared" si="40"/>
        <v>4918.181818181818</v>
      </c>
      <c r="H100" s="113"/>
      <c r="I100" s="111" t="str">
        <f t="shared" si="41"/>
        <v/>
      </c>
      <c r="J100" s="113"/>
      <c r="K100" s="111" t="str">
        <f t="shared" si="42"/>
        <v/>
      </c>
      <c r="L100" s="113"/>
      <c r="M100" s="111" t="str">
        <f t="shared" si="43"/>
        <v/>
      </c>
      <c r="N100" s="113">
        <v>38</v>
      </c>
      <c r="O100" s="111">
        <f t="shared" si="44"/>
        <v>345.45454545454544</v>
      </c>
      <c r="P100" s="113">
        <v>324</v>
      </c>
      <c r="Q100" s="111">
        <f t="shared" si="45"/>
        <v>2945.4545454545455</v>
      </c>
      <c r="R100" s="113">
        <v>8</v>
      </c>
      <c r="S100" s="111">
        <f t="shared" si="46"/>
        <v>72.727272727272734</v>
      </c>
      <c r="T100" s="113"/>
      <c r="U100" s="111" t="str">
        <f t="shared" si="47"/>
        <v/>
      </c>
      <c r="V100" s="113"/>
      <c r="W100" s="111" t="str">
        <f t="shared" si="48"/>
        <v/>
      </c>
      <c r="X100" s="113"/>
      <c r="Y100" s="111" t="str">
        <f t="shared" si="49"/>
        <v/>
      </c>
      <c r="Z100" s="113"/>
      <c r="AA100" s="111" t="str">
        <f t="shared" si="50"/>
        <v/>
      </c>
      <c r="AB100" s="113"/>
      <c r="AC100" s="111" t="str">
        <f t="shared" si="51"/>
        <v/>
      </c>
      <c r="AD100" s="113"/>
      <c r="AE100" s="111" t="str">
        <f t="shared" si="52"/>
        <v/>
      </c>
      <c r="AF100" s="113"/>
      <c r="AG100" s="111" t="str">
        <f t="shared" si="53"/>
        <v/>
      </c>
      <c r="AH100" s="113"/>
      <c r="AI100" s="111" t="str">
        <f t="shared" si="54"/>
        <v/>
      </c>
      <c r="AJ100" s="113">
        <v>25</v>
      </c>
      <c r="AK100" s="111">
        <f t="shared" si="55"/>
        <v>227.27272727272728</v>
      </c>
      <c r="AL100" s="113"/>
      <c r="AM100" s="111" t="str">
        <f t="shared" si="56"/>
        <v/>
      </c>
      <c r="AN100" s="113"/>
      <c r="AO100" s="111" t="str">
        <f t="shared" si="57"/>
        <v/>
      </c>
      <c r="AP100" s="113">
        <v>936</v>
      </c>
      <c r="AQ100" s="111">
        <f t="shared" si="58"/>
        <v>8509.0909090909099</v>
      </c>
      <c r="AR100" s="113">
        <v>1013</v>
      </c>
    </row>
    <row r="101" spans="1:44" x14ac:dyDescent="0.25">
      <c r="A101" s="114"/>
      <c r="B101" s="110">
        <v>0.05</v>
      </c>
      <c r="D101" s="113">
        <v>341</v>
      </c>
      <c r="E101" s="111">
        <f t="shared" si="39"/>
        <v>6820</v>
      </c>
      <c r="F101" s="113">
        <v>220</v>
      </c>
      <c r="G101" s="111">
        <f t="shared" si="40"/>
        <v>4400</v>
      </c>
      <c r="H101" s="113"/>
      <c r="I101" s="111" t="str">
        <f t="shared" si="41"/>
        <v/>
      </c>
      <c r="J101" s="113"/>
      <c r="K101" s="111" t="str">
        <f t="shared" si="42"/>
        <v/>
      </c>
      <c r="L101" s="113"/>
      <c r="M101" s="111" t="str">
        <f t="shared" si="43"/>
        <v/>
      </c>
      <c r="N101" s="113">
        <v>15</v>
      </c>
      <c r="O101" s="111">
        <f t="shared" si="44"/>
        <v>300</v>
      </c>
      <c r="P101" s="113">
        <v>132</v>
      </c>
      <c r="Q101" s="111">
        <f t="shared" si="45"/>
        <v>2640</v>
      </c>
      <c r="R101" s="113">
        <v>3</v>
      </c>
      <c r="S101" s="111">
        <f t="shared" si="46"/>
        <v>60</v>
      </c>
      <c r="T101" s="113"/>
      <c r="U101" s="111" t="str">
        <f t="shared" si="47"/>
        <v/>
      </c>
      <c r="V101" s="113"/>
      <c r="W101" s="111" t="str">
        <f t="shared" si="48"/>
        <v/>
      </c>
      <c r="X101" s="113"/>
      <c r="Y101" s="111" t="str">
        <f t="shared" si="49"/>
        <v/>
      </c>
      <c r="Z101" s="113"/>
      <c r="AA101" s="111" t="str">
        <f t="shared" si="50"/>
        <v/>
      </c>
      <c r="AB101" s="113"/>
      <c r="AC101" s="111" t="str">
        <f t="shared" si="51"/>
        <v/>
      </c>
      <c r="AD101" s="113"/>
      <c r="AE101" s="111" t="str">
        <f t="shared" si="52"/>
        <v/>
      </c>
      <c r="AF101" s="113"/>
      <c r="AG101" s="111" t="str">
        <f t="shared" si="53"/>
        <v/>
      </c>
      <c r="AH101" s="113"/>
      <c r="AI101" s="111" t="str">
        <f t="shared" si="54"/>
        <v/>
      </c>
      <c r="AJ101" s="113">
        <v>10</v>
      </c>
      <c r="AK101" s="111">
        <f t="shared" si="55"/>
        <v>200</v>
      </c>
      <c r="AL101" s="113"/>
      <c r="AM101" s="111" t="str">
        <f t="shared" si="56"/>
        <v/>
      </c>
      <c r="AN101" s="113"/>
      <c r="AO101" s="111" t="str">
        <f t="shared" si="57"/>
        <v/>
      </c>
      <c r="AP101" s="113">
        <v>380</v>
      </c>
      <c r="AQ101" s="111">
        <f t="shared" si="58"/>
        <v>7600</v>
      </c>
      <c r="AR101" s="113">
        <v>413</v>
      </c>
    </row>
    <row r="102" spans="1:44" x14ac:dyDescent="0.25">
      <c r="A102" s="114"/>
      <c r="B102" s="110">
        <v>0.38</v>
      </c>
      <c r="D102" s="113">
        <v>2996</v>
      </c>
      <c r="E102" s="111">
        <f t="shared" si="39"/>
        <v>7884.2105263157891</v>
      </c>
      <c r="F102" s="113">
        <v>1931</v>
      </c>
      <c r="G102" s="111">
        <f t="shared" si="40"/>
        <v>5081.5789473684208</v>
      </c>
      <c r="H102" s="113"/>
      <c r="I102" s="111" t="str">
        <f t="shared" si="41"/>
        <v/>
      </c>
      <c r="J102" s="113"/>
      <c r="K102" s="111" t="str">
        <f t="shared" si="42"/>
        <v/>
      </c>
      <c r="L102" s="113"/>
      <c r="M102" s="111" t="str">
        <f t="shared" si="43"/>
        <v/>
      </c>
      <c r="N102" s="113">
        <v>136</v>
      </c>
      <c r="O102" s="111">
        <f t="shared" si="44"/>
        <v>357.89473684210526</v>
      </c>
      <c r="P102" s="113">
        <v>1159</v>
      </c>
      <c r="Q102" s="111">
        <f t="shared" si="45"/>
        <v>3050</v>
      </c>
      <c r="R102" s="113">
        <v>30</v>
      </c>
      <c r="S102" s="111">
        <f t="shared" si="46"/>
        <v>78.94736842105263</v>
      </c>
      <c r="T102" s="113"/>
      <c r="U102" s="111" t="str">
        <f t="shared" si="47"/>
        <v/>
      </c>
      <c r="V102" s="113"/>
      <c r="W102" s="111" t="str">
        <f t="shared" si="48"/>
        <v/>
      </c>
      <c r="X102" s="113"/>
      <c r="Y102" s="111" t="str">
        <f t="shared" si="49"/>
        <v/>
      </c>
      <c r="Z102" s="113"/>
      <c r="AA102" s="111" t="str">
        <f t="shared" si="50"/>
        <v/>
      </c>
      <c r="AB102" s="113"/>
      <c r="AC102" s="111" t="str">
        <f t="shared" si="51"/>
        <v/>
      </c>
      <c r="AD102" s="113"/>
      <c r="AE102" s="111" t="str">
        <f t="shared" si="52"/>
        <v/>
      </c>
      <c r="AF102" s="113"/>
      <c r="AG102" s="111" t="str">
        <f t="shared" si="53"/>
        <v/>
      </c>
      <c r="AH102" s="113"/>
      <c r="AI102" s="111" t="str">
        <f t="shared" si="54"/>
        <v/>
      </c>
      <c r="AJ102" s="113">
        <v>89</v>
      </c>
      <c r="AK102" s="111">
        <f t="shared" si="55"/>
        <v>234.21052631578948</v>
      </c>
      <c r="AL102" s="113"/>
      <c r="AM102" s="111" t="str">
        <f t="shared" si="56"/>
        <v/>
      </c>
      <c r="AN102" s="113"/>
      <c r="AO102" s="111" t="str">
        <f t="shared" si="57"/>
        <v/>
      </c>
      <c r="AP102" s="113">
        <v>3345</v>
      </c>
      <c r="AQ102" s="111">
        <f t="shared" si="58"/>
        <v>8802.6315789473683</v>
      </c>
      <c r="AR102" s="113">
        <v>3622</v>
      </c>
    </row>
    <row r="103" spans="1:44" x14ac:dyDescent="0.25">
      <c r="A103" s="114"/>
      <c r="B103" s="110">
        <v>0.17</v>
      </c>
      <c r="D103" s="113">
        <v>1357</v>
      </c>
      <c r="E103" s="111">
        <f t="shared" si="39"/>
        <v>7982.3529411764703</v>
      </c>
      <c r="F103" s="113">
        <v>875</v>
      </c>
      <c r="G103" s="111">
        <f t="shared" si="40"/>
        <v>5147.0588235294117</v>
      </c>
      <c r="H103" s="113"/>
      <c r="I103" s="111" t="str">
        <f t="shared" si="41"/>
        <v/>
      </c>
      <c r="J103" s="113"/>
      <c r="K103" s="111" t="str">
        <f t="shared" si="42"/>
        <v/>
      </c>
      <c r="L103" s="113"/>
      <c r="M103" s="111" t="str">
        <f t="shared" si="43"/>
        <v/>
      </c>
      <c r="N103" s="113">
        <v>61</v>
      </c>
      <c r="O103" s="111">
        <f t="shared" si="44"/>
        <v>358.8235294117647</v>
      </c>
      <c r="P103" s="113">
        <v>525</v>
      </c>
      <c r="Q103" s="111">
        <f t="shared" si="45"/>
        <v>3088.2352941176468</v>
      </c>
      <c r="R103" s="113">
        <v>14</v>
      </c>
      <c r="S103" s="111">
        <f t="shared" si="46"/>
        <v>82.35294117647058</v>
      </c>
      <c r="T103" s="113"/>
      <c r="U103" s="111" t="str">
        <f t="shared" si="47"/>
        <v/>
      </c>
      <c r="V103" s="113"/>
      <c r="W103" s="111" t="str">
        <f t="shared" si="48"/>
        <v/>
      </c>
      <c r="X103" s="113"/>
      <c r="Y103" s="111" t="str">
        <f t="shared" si="49"/>
        <v/>
      </c>
      <c r="Z103" s="113"/>
      <c r="AA103" s="111" t="str">
        <f t="shared" si="50"/>
        <v/>
      </c>
      <c r="AB103" s="113"/>
      <c r="AC103" s="111" t="str">
        <f t="shared" si="51"/>
        <v/>
      </c>
      <c r="AD103" s="113"/>
      <c r="AE103" s="111" t="str">
        <f t="shared" si="52"/>
        <v/>
      </c>
      <c r="AF103" s="113"/>
      <c r="AG103" s="111" t="str">
        <f t="shared" si="53"/>
        <v/>
      </c>
      <c r="AH103" s="113"/>
      <c r="AI103" s="111" t="str">
        <f t="shared" si="54"/>
        <v/>
      </c>
      <c r="AJ103" s="113">
        <v>40</v>
      </c>
      <c r="AK103" s="111">
        <f t="shared" si="55"/>
        <v>235.29411764705881</v>
      </c>
      <c r="AL103" s="113"/>
      <c r="AM103" s="111" t="str">
        <f t="shared" si="56"/>
        <v/>
      </c>
      <c r="AN103" s="113"/>
      <c r="AO103" s="111" t="str">
        <f t="shared" si="57"/>
        <v/>
      </c>
      <c r="AP103" s="113">
        <v>1515</v>
      </c>
      <c r="AQ103" s="111">
        <f t="shared" si="58"/>
        <v>8911.7647058823532</v>
      </c>
      <c r="AR103" s="113">
        <v>1640</v>
      </c>
    </row>
    <row r="104" spans="1:44" x14ac:dyDescent="0.25">
      <c r="A104" s="114"/>
      <c r="B104" s="110">
        <v>0.15</v>
      </c>
      <c r="D104" s="113">
        <v>1108</v>
      </c>
      <c r="E104" s="111">
        <f t="shared" si="39"/>
        <v>7386.666666666667</v>
      </c>
      <c r="F104" s="113">
        <v>715</v>
      </c>
      <c r="G104" s="111">
        <f t="shared" si="40"/>
        <v>4766.666666666667</v>
      </c>
      <c r="H104" s="113"/>
      <c r="I104" s="111" t="str">
        <f t="shared" si="41"/>
        <v/>
      </c>
      <c r="J104" s="113"/>
      <c r="K104" s="111" t="str">
        <f t="shared" si="42"/>
        <v/>
      </c>
      <c r="L104" s="113"/>
      <c r="M104" s="111" t="str">
        <f t="shared" si="43"/>
        <v/>
      </c>
      <c r="N104" s="113">
        <v>50</v>
      </c>
      <c r="O104" s="111">
        <f t="shared" si="44"/>
        <v>333.33333333333337</v>
      </c>
      <c r="P104" s="113">
        <v>429</v>
      </c>
      <c r="Q104" s="111">
        <f t="shared" si="45"/>
        <v>2860</v>
      </c>
      <c r="R104" s="113">
        <v>11</v>
      </c>
      <c r="S104" s="111">
        <f t="shared" si="46"/>
        <v>73.333333333333343</v>
      </c>
      <c r="T104" s="113"/>
      <c r="U104" s="111" t="str">
        <f t="shared" si="47"/>
        <v/>
      </c>
      <c r="V104" s="113"/>
      <c r="W104" s="111" t="str">
        <f t="shared" si="48"/>
        <v/>
      </c>
      <c r="X104" s="113"/>
      <c r="Y104" s="111" t="str">
        <f t="shared" si="49"/>
        <v/>
      </c>
      <c r="Z104" s="113"/>
      <c r="AA104" s="111" t="str">
        <f t="shared" si="50"/>
        <v/>
      </c>
      <c r="AB104" s="113"/>
      <c r="AC104" s="111" t="str">
        <f t="shared" si="51"/>
        <v/>
      </c>
      <c r="AD104" s="113"/>
      <c r="AE104" s="111" t="str">
        <f t="shared" si="52"/>
        <v/>
      </c>
      <c r="AF104" s="113"/>
      <c r="AG104" s="111" t="str">
        <f t="shared" si="53"/>
        <v/>
      </c>
      <c r="AH104" s="113"/>
      <c r="AI104" s="111" t="str">
        <f t="shared" si="54"/>
        <v/>
      </c>
      <c r="AJ104" s="113">
        <v>33</v>
      </c>
      <c r="AK104" s="111">
        <f t="shared" si="55"/>
        <v>220</v>
      </c>
      <c r="AL104" s="113"/>
      <c r="AM104" s="111" t="str">
        <f t="shared" si="56"/>
        <v/>
      </c>
      <c r="AN104" s="113"/>
      <c r="AO104" s="111" t="str">
        <f t="shared" si="57"/>
        <v/>
      </c>
      <c r="AP104" s="113">
        <v>1238</v>
      </c>
      <c r="AQ104" s="111">
        <f t="shared" si="58"/>
        <v>8253.3333333333339</v>
      </c>
      <c r="AR104" s="113">
        <v>1341</v>
      </c>
    </row>
    <row r="105" spans="1:44" x14ac:dyDescent="0.25">
      <c r="A105" s="114"/>
      <c r="B105" s="110">
        <v>0.09</v>
      </c>
      <c r="D105" s="113">
        <v>723</v>
      </c>
      <c r="E105" s="111">
        <f t="shared" si="39"/>
        <v>8033.3333333333339</v>
      </c>
      <c r="F105" s="113">
        <v>466</v>
      </c>
      <c r="G105" s="111">
        <f t="shared" si="40"/>
        <v>5177.7777777777783</v>
      </c>
      <c r="H105" s="113"/>
      <c r="I105" s="111" t="str">
        <f t="shared" si="41"/>
        <v/>
      </c>
      <c r="J105" s="113"/>
      <c r="K105" s="111" t="str">
        <f t="shared" si="42"/>
        <v/>
      </c>
      <c r="L105" s="113"/>
      <c r="M105" s="111" t="str">
        <f t="shared" si="43"/>
        <v/>
      </c>
      <c r="N105" s="113">
        <v>33</v>
      </c>
      <c r="O105" s="111">
        <f t="shared" si="44"/>
        <v>366.66666666666669</v>
      </c>
      <c r="P105" s="113">
        <v>280</v>
      </c>
      <c r="Q105" s="111">
        <f t="shared" si="45"/>
        <v>3111.1111111111113</v>
      </c>
      <c r="R105" s="113">
        <v>7</v>
      </c>
      <c r="S105" s="111">
        <f t="shared" si="46"/>
        <v>77.777777777777786</v>
      </c>
      <c r="T105" s="113"/>
      <c r="U105" s="111" t="str">
        <f t="shared" si="47"/>
        <v/>
      </c>
      <c r="V105" s="113"/>
      <c r="W105" s="111" t="str">
        <f t="shared" si="48"/>
        <v/>
      </c>
      <c r="X105" s="113"/>
      <c r="Y105" s="111" t="str">
        <f t="shared" si="49"/>
        <v/>
      </c>
      <c r="Z105" s="113"/>
      <c r="AA105" s="111" t="str">
        <f t="shared" si="50"/>
        <v/>
      </c>
      <c r="AB105" s="113"/>
      <c r="AC105" s="111" t="str">
        <f t="shared" si="51"/>
        <v/>
      </c>
      <c r="AD105" s="113"/>
      <c r="AE105" s="111" t="str">
        <f t="shared" si="52"/>
        <v/>
      </c>
      <c r="AF105" s="113"/>
      <c r="AG105" s="111" t="str">
        <f t="shared" si="53"/>
        <v/>
      </c>
      <c r="AH105" s="113"/>
      <c r="AI105" s="111" t="str">
        <f t="shared" si="54"/>
        <v/>
      </c>
      <c r="AJ105" s="113">
        <v>22</v>
      </c>
      <c r="AK105" s="111">
        <f t="shared" si="55"/>
        <v>244.44444444444446</v>
      </c>
      <c r="AL105" s="113"/>
      <c r="AM105" s="111" t="str">
        <f t="shared" si="56"/>
        <v/>
      </c>
      <c r="AN105" s="113"/>
      <c r="AO105" s="111" t="str">
        <f t="shared" si="57"/>
        <v/>
      </c>
      <c r="AP105" s="113">
        <v>808</v>
      </c>
      <c r="AQ105" s="111">
        <f t="shared" si="58"/>
        <v>8977.7777777777774</v>
      </c>
      <c r="AR105" s="113">
        <v>874</v>
      </c>
    </row>
    <row r="106" spans="1:44" x14ac:dyDescent="0.25">
      <c r="A106" s="114"/>
      <c r="B106" s="110">
        <v>0.04</v>
      </c>
      <c r="D106" s="113">
        <v>283</v>
      </c>
      <c r="E106" s="111">
        <f t="shared" si="39"/>
        <v>7075</v>
      </c>
      <c r="F106" s="113">
        <v>183</v>
      </c>
      <c r="G106" s="111">
        <f t="shared" si="40"/>
        <v>4575</v>
      </c>
      <c r="H106" s="113"/>
      <c r="I106" s="111" t="str">
        <f t="shared" si="41"/>
        <v/>
      </c>
      <c r="J106" s="113"/>
      <c r="K106" s="111" t="str">
        <f t="shared" si="42"/>
        <v/>
      </c>
      <c r="L106" s="113"/>
      <c r="M106" s="111" t="str">
        <f t="shared" si="43"/>
        <v/>
      </c>
      <c r="N106" s="113">
        <v>13</v>
      </c>
      <c r="O106" s="111">
        <f t="shared" si="44"/>
        <v>325</v>
      </c>
      <c r="P106" s="113">
        <v>110</v>
      </c>
      <c r="Q106" s="111">
        <f t="shared" si="45"/>
        <v>2750</v>
      </c>
      <c r="R106" s="113">
        <v>3</v>
      </c>
      <c r="S106" s="111">
        <f t="shared" si="46"/>
        <v>75</v>
      </c>
      <c r="T106" s="113"/>
      <c r="U106" s="111" t="str">
        <f t="shared" si="47"/>
        <v/>
      </c>
      <c r="V106" s="113"/>
      <c r="W106" s="111" t="str">
        <f t="shared" si="48"/>
        <v/>
      </c>
      <c r="X106" s="113"/>
      <c r="Y106" s="111" t="str">
        <f t="shared" si="49"/>
        <v/>
      </c>
      <c r="Z106" s="113"/>
      <c r="AA106" s="111" t="str">
        <f t="shared" si="50"/>
        <v/>
      </c>
      <c r="AB106" s="113"/>
      <c r="AC106" s="111" t="str">
        <f t="shared" si="51"/>
        <v/>
      </c>
      <c r="AD106" s="113"/>
      <c r="AE106" s="111" t="str">
        <f t="shared" si="52"/>
        <v/>
      </c>
      <c r="AF106" s="113"/>
      <c r="AG106" s="111" t="str">
        <f t="shared" si="53"/>
        <v/>
      </c>
      <c r="AH106" s="113"/>
      <c r="AI106" s="111" t="str">
        <f t="shared" si="54"/>
        <v/>
      </c>
      <c r="AJ106" s="113">
        <v>8</v>
      </c>
      <c r="AK106" s="111">
        <f t="shared" si="55"/>
        <v>200</v>
      </c>
      <c r="AL106" s="113"/>
      <c r="AM106" s="111" t="str">
        <f t="shared" si="56"/>
        <v/>
      </c>
      <c r="AN106" s="113"/>
      <c r="AO106" s="111" t="str">
        <f t="shared" si="57"/>
        <v/>
      </c>
      <c r="AP106" s="113">
        <v>317</v>
      </c>
      <c r="AQ106" s="111">
        <f t="shared" si="58"/>
        <v>7925</v>
      </c>
      <c r="AR106" s="113">
        <v>343</v>
      </c>
    </row>
    <row r="107" spans="1:44" x14ac:dyDescent="0.25">
      <c r="A107" s="114"/>
      <c r="B107" s="110">
        <v>0.03</v>
      </c>
      <c r="D107" s="113">
        <v>177</v>
      </c>
      <c r="E107" s="111">
        <f t="shared" si="39"/>
        <v>5900</v>
      </c>
      <c r="F107" s="113">
        <v>114</v>
      </c>
      <c r="G107" s="111">
        <f t="shared" si="40"/>
        <v>3800</v>
      </c>
      <c r="H107" s="113"/>
      <c r="I107" s="111" t="str">
        <f t="shared" si="41"/>
        <v/>
      </c>
      <c r="J107" s="113"/>
      <c r="K107" s="111" t="str">
        <f t="shared" si="42"/>
        <v/>
      </c>
      <c r="L107" s="113"/>
      <c r="M107" s="111" t="str">
        <f t="shared" si="43"/>
        <v/>
      </c>
      <c r="N107" s="113">
        <v>8</v>
      </c>
      <c r="O107" s="111">
        <f t="shared" si="44"/>
        <v>266.66666666666669</v>
      </c>
      <c r="P107" s="113">
        <v>69</v>
      </c>
      <c r="Q107" s="111">
        <f t="shared" si="45"/>
        <v>2300</v>
      </c>
      <c r="R107" s="113">
        <v>2</v>
      </c>
      <c r="S107" s="111">
        <f t="shared" si="46"/>
        <v>66.666666666666671</v>
      </c>
      <c r="T107" s="113"/>
      <c r="U107" s="111" t="str">
        <f t="shared" si="47"/>
        <v/>
      </c>
      <c r="V107" s="113"/>
      <c r="W107" s="111" t="str">
        <f t="shared" si="48"/>
        <v/>
      </c>
      <c r="X107" s="113"/>
      <c r="Y107" s="111" t="str">
        <f t="shared" si="49"/>
        <v/>
      </c>
      <c r="Z107" s="113"/>
      <c r="AA107" s="111" t="str">
        <f t="shared" si="50"/>
        <v/>
      </c>
      <c r="AB107" s="113"/>
      <c r="AC107" s="111" t="str">
        <f t="shared" si="51"/>
        <v/>
      </c>
      <c r="AD107" s="113"/>
      <c r="AE107" s="111" t="str">
        <f t="shared" si="52"/>
        <v/>
      </c>
      <c r="AF107" s="113"/>
      <c r="AG107" s="111" t="str">
        <f t="shared" si="53"/>
        <v/>
      </c>
      <c r="AH107" s="113"/>
      <c r="AI107" s="111" t="str">
        <f t="shared" si="54"/>
        <v/>
      </c>
      <c r="AJ107" s="113">
        <v>5</v>
      </c>
      <c r="AK107" s="111">
        <f t="shared" si="55"/>
        <v>166.66666666666669</v>
      </c>
      <c r="AL107" s="113"/>
      <c r="AM107" s="111" t="str">
        <f t="shared" si="56"/>
        <v/>
      </c>
      <c r="AN107" s="113"/>
      <c r="AO107" s="111" t="str">
        <f t="shared" si="57"/>
        <v/>
      </c>
      <c r="AP107" s="113">
        <v>198</v>
      </c>
      <c r="AQ107" s="111">
        <f t="shared" si="58"/>
        <v>6600</v>
      </c>
      <c r="AR107" s="113">
        <v>214</v>
      </c>
    </row>
    <row r="108" spans="1:44" x14ac:dyDescent="0.25">
      <c r="A108" s="114"/>
      <c r="B108" s="110">
        <v>1.45</v>
      </c>
      <c r="D108" s="113"/>
      <c r="E108" s="111" t="str">
        <f t="shared" si="39"/>
        <v/>
      </c>
      <c r="F108" s="113"/>
      <c r="G108" s="111" t="str">
        <f t="shared" ref="G108:G112" si="59">IF(OR($B108=0,F108=0),"",F108/$B108)</f>
        <v/>
      </c>
      <c r="H108" s="113"/>
      <c r="I108" s="111" t="str">
        <f t="shared" ref="I108:I112" si="60">IF(OR($B108=0,H108=0),"",H108/$B108)</f>
        <v/>
      </c>
      <c r="J108" s="113"/>
      <c r="K108" s="111" t="str">
        <f t="shared" ref="K108:K112" si="61">IF(OR($B108=0,J108=0),"",J108/$B108)</f>
        <v/>
      </c>
      <c r="L108" s="113"/>
      <c r="M108" s="111" t="str">
        <f t="shared" ref="M108:M112" si="62">IF(OR($B108=0,L108=0),"",L108/$B108)</f>
        <v/>
      </c>
      <c r="N108" s="113"/>
      <c r="O108" s="111" t="str">
        <f t="shared" ref="O108:O112" si="63">IF(OR($B108=0,N108=0),"",N108/$B108)</f>
        <v/>
      </c>
      <c r="P108" s="113"/>
      <c r="Q108" s="111" t="str">
        <f t="shared" ref="Q108:Q112" si="64">IF(OR($B108=0,P108=0),"",P108/$B108)</f>
        <v/>
      </c>
      <c r="R108" s="113"/>
      <c r="S108" s="111" t="str">
        <f t="shared" ref="S108:S112" si="65">IF(OR($B108=0,R108=0),"",R108/$B108)</f>
        <v/>
      </c>
      <c r="T108" s="113"/>
      <c r="U108" s="111" t="str">
        <f t="shared" ref="U108:U112" si="66">IF(OR($B108=0,T108=0),"",T108/$B108)</f>
        <v/>
      </c>
      <c r="V108" s="113"/>
      <c r="W108" s="111" t="str">
        <f t="shared" ref="W108:W112" si="67">IF(OR($B108=0,V108=0),"",V108/$B108)</f>
        <v/>
      </c>
      <c r="X108" s="113"/>
      <c r="Y108" s="111" t="str">
        <f t="shared" ref="Y108:Y112" si="68">IF(OR($B108=0,X108=0),"",X108/$B108)</f>
        <v/>
      </c>
      <c r="Z108" s="113"/>
      <c r="AA108" s="111" t="str">
        <f t="shared" ref="AA108:AA112" si="69">IF(OR($B108=0,Z108=0),"",Z108/$B108)</f>
        <v/>
      </c>
      <c r="AB108" s="113"/>
      <c r="AC108" s="111" t="str">
        <f t="shared" ref="AC108:AC112" si="70">IF(OR($B108=0,AB108=0),"",AB108/$B108)</f>
        <v/>
      </c>
      <c r="AD108" s="113"/>
      <c r="AE108" s="111" t="str">
        <f t="shared" ref="AE108:AE112" si="71">IF(OR($B108=0,AD108=0),"",AD108/$B108)</f>
        <v/>
      </c>
      <c r="AF108" s="113"/>
      <c r="AG108" s="111" t="str">
        <f t="shared" ref="AG108:AG112" si="72">IF(OR($B108=0,AF108=0),"",AF108/$B108)</f>
        <v/>
      </c>
      <c r="AH108" s="113"/>
      <c r="AI108" s="111" t="str">
        <f t="shared" ref="AI108:AI112" si="73">IF(OR($B108=0,AH108=0),"",AH108/$B108)</f>
        <v/>
      </c>
      <c r="AJ108" s="113"/>
      <c r="AK108" s="111" t="str">
        <f t="shared" ref="AK108:AK112" si="74">IF(OR($B108=0,AJ108=0),"",AJ108/$B108)</f>
        <v/>
      </c>
      <c r="AL108" s="113"/>
      <c r="AM108" s="111" t="str">
        <f t="shared" ref="AM108:AM112" si="75">IF(OR($B108=0,AL108=0),"",AL108/$B108)</f>
        <v/>
      </c>
      <c r="AN108" s="113"/>
      <c r="AO108" s="111" t="str">
        <f t="shared" ref="AO108:AO112" si="76">IF(OR($B108=0,AN108=0),"",AN108/$B108)</f>
        <v/>
      </c>
      <c r="AP108" s="113"/>
      <c r="AQ108" s="111" t="str">
        <f t="shared" ref="AQ108:AQ112" si="77">IF(OR($B108=0,AP108=0),"",AP108/$B108)</f>
        <v/>
      </c>
      <c r="AR108" s="113"/>
    </row>
    <row r="109" spans="1:44" x14ac:dyDescent="0.25">
      <c r="A109" s="114"/>
      <c r="B109" s="110">
        <v>2.17</v>
      </c>
      <c r="D109" s="113">
        <v>11591</v>
      </c>
      <c r="E109" s="111">
        <f t="shared" si="39"/>
        <v>5341.4746543778801</v>
      </c>
      <c r="F109" s="113"/>
      <c r="G109" s="111" t="str">
        <f t="shared" si="59"/>
        <v/>
      </c>
      <c r="H109" s="113"/>
      <c r="I109" s="111" t="str">
        <f t="shared" si="60"/>
        <v/>
      </c>
      <c r="J109" s="113"/>
      <c r="K109" s="111" t="str">
        <f t="shared" si="61"/>
        <v/>
      </c>
      <c r="L109" s="113"/>
      <c r="M109" s="111" t="str">
        <f t="shared" si="62"/>
        <v/>
      </c>
      <c r="N109" s="113">
        <v>422</v>
      </c>
      <c r="O109" s="111">
        <f t="shared" si="63"/>
        <v>194.47004608294932</v>
      </c>
      <c r="P109" s="113">
        <v>2248</v>
      </c>
      <c r="Q109" s="111">
        <f t="shared" si="64"/>
        <v>1035.9447004608296</v>
      </c>
      <c r="R109" s="113"/>
      <c r="S109" s="111" t="str">
        <f t="shared" si="65"/>
        <v/>
      </c>
      <c r="T109" s="113"/>
      <c r="U109" s="111" t="str">
        <f t="shared" si="66"/>
        <v/>
      </c>
      <c r="V109" s="113"/>
      <c r="W109" s="111" t="str">
        <f t="shared" si="67"/>
        <v/>
      </c>
      <c r="X109" s="113">
        <v>2756</v>
      </c>
      <c r="Y109" s="111">
        <f t="shared" si="68"/>
        <v>1270.0460829493088</v>
      </c>
      <c r="Z109" s="113"/>
      <c r="AA109" s="111" t="str">
        <f t="shared" si="69"/>
        <v/>
      </c>
      <c r="AB109" s="113"/>
      <c r="AC109" s="111" t="str">
        <f t="shared" si="70"/>
        <v/>
      </c>
      <c r="AD109" s="113"/>
      <c r="AE109" s="111" t="str">
        <f t="shared" si="71"/>
        <v/>
      </c>
      <c r="AF109" s="113"/>
      <c r="AG109" s="111" t="str">
        <f t="shared" si="72"/>
        <v/>
      </c>
      <c r="AH109" s="113"/>
      <c r="AI109" s="111" t="str">
        <f t="shared" si="73"/>
        <v/>
      </c>
      <c r="AJ109" s="113">
        <v>233</v>
      </c>
      <c r="AK109" s="111">
        <f t="shared" si="74"/>
        <v>107.37327188940093</v>
      </c>
      <c r="AL109" s="113"/>
      <c r="AM109" s="111" t="str">
        <f t="shared" si="75"/>
        <v/>
      </c>
      <c r="AN109" s="113"/>
      <c r="AO109" s="111" t="str">
        <f t="shared" si="76"/>
        <v/>
      </c>
      <c r="AP109" s="113">
        <v>5659</v>
      </c>
      <c r="AQ109" s="111">
        <f t="shared" si="77"/>
        <v>2607.8341013824884</v>
      </c>
      <c r="AR109" s="113">
        <v>2122</v>
      </c>
    </row>
    <row r="110" spans="1:44" x14ac:dyDescent="0.25">
      <c r="A110" s="114"/>
      <c r="B110" s="110">
        <v>0.19</v>
      </c>
      <c r="D110" s="113">
        <v>2363</v>
      </c>
      <c r="E110" s="111">
        <f t="shared" si="39"/>
        <v>12436.842105263158</v>
      </c>
      <c r="F110" s="113">
        <v>43</v>
      </c>
      <c r="G110" s="111">
        <f t="shared" si="59"/>
        <v>226.31578947368422</v>
      </c>
      <c r="H110" s="113"/>
      <c r="I110" s="111" t="str">
        <f t="shared" si="60"/>
        <v/>
      </c>
      <c r="J110" s="113"/>
      <c r="K110" s="111" t="str">
        <f t="shared" si="61"/>
        <v/>
      </c>
      <c r="L110" s="113"/>
      <c r="M110" s="111" t="str">
        <f t="shared" si="62"/>
        <v/>
      </c>
      <c r="N110" s="113">
        <v>91</v>
      </c>
      <c r="O110" s="111">
        <f t="shared" si="63"/>
        <v>478.9473684210526</v>
      </c>
      <c r="P110" s="113">
        <v>355</v>
      </c>
      <c r="Q110" s="111">
        <f t="shared" si="64"/>
        <v>1868.421052631579</v>
      </c>
      <c r="R110" s="113">
        <v>30</v>
      </c>
      <c r="S110" s="111">
        <f t="shared" si="65"/>
        <v>157.89473684210526</v>
      </c>
      <c r="T110" s="113"/>
      <c r="U110" s="111" t="str">
        <f t="shared" si="66"/>
        <v/>
      </c>
      <c r="V110" s="113">
        <v>1075</v>
      </c>
      <c r="W110" s="111">
        <f t="shared" si="67"/>
        <v>5657.894736842105</v>
      </c>
      <c r="X110" s="113">
        <v>376</v>
      </c>
      <c r="Y110" s="111">
        <f t="shared" si="68"/>
        <v>1978.9473684210527</v>
      </c>
      <c r="Z110" s="113"/>
      <c r="AA110" s="111" t="str">
        <f t="shared" si="69"/>
        <v/>
      </c>
      <c r="AB110" s="113"/>
      <c r="AC110" s="111" t="str">
        <f t="shared" si="70"/>
        <v/>
      </c>
      <c r="AD110" s="113"/>
      <c r="AE110" s="111" t="str">
        <f t="shared" si="71"/>
        <v/>
      </c>
      <c r="AF110" s="113"/>
      <c r="AG110" s="111" t="str">
        <f t="shared" si="72"/>
        <v/>
      </c>
      <c r="AH110" s="113"/>
      <c r="AI110" s="111" t="str">
        <f t="shared" si="73"/>
        <v/>
      </c>
      <c r="AJ110" s="113">
        <v>145</v>
      </c>
      <c r="AK110" s="111">
        <f t="shared" si="74"/>
        <v>763.15789473684208</v>
      </c>
      <c r="AL110" s="113"/>
      <c r="AM110" s="111" t="str">
        <f t="shared" si="75"/>
        <v/>
      </c>
      <c r="AN110" s="113"/>
      <c r="AO110" s="111" t="str">
        <f t="shared" si="76"/>
        <v/>
      </c>
      <c r="AP110" s="113">
        <v>2115</v>
      </c>
      <c r="AQ110" s="111">
        <f t="shared" si="77"/>
        <v>11131.578947368422</v>
      </c>
      <c r="AR110" s="113">
        <v>551</v>
      </c>
    </row>
    <row r="111" spans="1:44" x14ac:dyDescent="0.25">
      <c r="A111" s="114"/>
      <c r="B111" s="110">
        <v>0.09</v>
      </c>
      <c r="D111" s="113">
        <v>1134</v>
      </c>
      <c r="E111" s="111">
        <f t="shared" si="39"/>
        <v>12600</v>
      </c>
      <c r="F111" s="113">
        <v>21</v>
      </c>
      <c r="G111" s="111">
        <f t="shared" si="59"/>
        <v>233.33333333333334</v>
      </c>
      <c r="H111" s="113"/>
      <c r="I111" s="111" t="str">
        <f t="shared" si="60"/>
        <v/>
      </c>
      <c r="J111" s="113"/>
      <c r="K111" s="111" t="str">
        <f t="shared" si="61"/>
        <v/>
      </c>
      <c r="L111" s="113"/>
      <c r="M111" s="111" t="str">
        <f t="shared" si="62"/>
        <v/>
      </c>
      <c r="N111" s="113">
        <v>44</v>
      </c>
      <c r="O111" s="111">
        <f t="shared" si="63"/>
        <v>488.88888888888891</v>
      </c>
      <c r="P111" s="113">
        <v>170</v>
      </c>
      <c r="Q111" s="111">
        <f t="shared" si="64"/>
        <v>1888.8888888888889</v>
      </c>
      <c r="R111" s="113">
        <v>15</v>
      </c>
      <c r="S111" s="111">
        <f t="shared" si="65"/>
        <v>166.66666666666669</v>
      </c>
      <c r="T111" s="113"/>
      <c r="U111" s="111" t="str">
        <f t="shared" si="66"/>
        <v/>
      </c>
      <c r="V111" s="113">
        <v>516</v>
      </c>
      <c r="W111" s="111">
        <f t="shared" si="67"/>
        <v>5733.3333333333339</v>
      </c>
      <c r="X111" s="113">
        <v>180</v>
      </c>
      <c r="Y111" s="111">
        <f t="shared" si="68"/>
        <v>2000</v>
      </c>
      <c r="Z111" s="113"/>
      <c r="AA111" s="111" t="str">
        <f t="shared" si="69"/>
        <v/>
      </c>
      <c r="AB111" s="113"/>
      <c r="AC111" s="111" t="str">
        <f t="shared" si="70"/>
        <v/>
      </c>
      <c r="AD111" s="113"/>
      <c r="AE111" s="111" t="str">
        <f t="shared" si="71"/>
        <v/>
      </c>
      <c r="AF111" s="113"/>
      <c r="AG111" s="111" t="str">
        <f t="shared" si="72"/>
        <v/>
      </c>
      <c r="AH111" s="113"/>
      <c r="AI111" s="111" t="str">
        <f t="shared" si="73"/>
        <v/>
      </c>
      <c r="AJ111" s="113">
        <v>70</v>
      </c>
      <c r="AK111" s="111">
        <f t="shared" si="74"/>
        <v>777.77777777777783</v>
      </c>
      <c r="AL111" s="113"/>
      <c r="AM111" s="111" t="str">
        <f t="shared" si="75"/>
        <v/>
      </c>
      <c r="AN111" s="113"/>
      <c r="AO111" s="111" t="str">
        <f t="shared" si="76"/>
        <v/>
      </c>
      <c r="AP111" s="113">
        <v>1016</v>
      </c>
      <c r="AQ111" s="111">
        <f t="shared" si="77"/>
        <v>11288.888888888889</v>
      </c>
      <c r="AR111" s="113">
        <v>265</v>
      </c>
    </row>
    <row r="112" spans="1:44" x14ac:dyDescent="0.25">
      <c r="B112" s="110">
        <f>SUM(B12:B111)</f>
        <v>890.95990371596463</v>
      </c>
      <c r="E112" s="111" t="str">
        <f t="shared" si="39"/>
        <v/>
      </c>
      <c r="G112" s="111" t="str">
        <f t="shared" si="59"/>
        <v/>
      </c>
      <c r="I112" s="111" t="str">
        <f t="shared" si="60"/>
        <v/>
      </c>
      <c r="K112" s="111" t="str">
        <f t="shared" si="61"/>
        <v/>
      </c>
      <c r="M112" s="111" t="str">
        <f t="shared" si="62"/>
        <v/>
      </c>
      <c r="O112" s="111" t="str">
        <f t="shared" si="63"/>
        <v/>
      </c>
      <c r="Q112" s="111" t="str">
        <f t="shared" si="64"/>
        <v/>
      </c>
      <c r="S112" s="111" t="str">
        <f t="shared" si="65"/>
        <v/>
      </c>
      <c r="U112" s="111" t="str">
        <f t="shared" si="66"/>
        <v/>
      </c>
      <c r="W112" s="111" t="str">
        <f t="shared" si="67"/>
        <v/>
      </c>
      <c r="Y112" s="111" t="str">
        <f t="shared" si="68"/>
        <v/>
      </c>
      <c r="AA112" s="111" t="str">
        <f t="shared" si="69"/>
        <v/>
      </c>
      <c r="AC112" s="111" t="str">
        <f t="shared" si="70"/>
        <v/>
      </c>
      <c r="AE112" s="111" t="str">
        <f t="shared" si="71"/>
        <v/>
      </c>
      <c r="AG112" s="111" t="str">
        <f t="shared" si="72"/>
        <v/>
      </c>
      <c r="AI112" s="111" t="str">
        <f t="shared" si="73"/>
        <v/>
      </c>
      <c r="AK112" s="111" t="str">
        <f t="shared" si="74"/>
        <v/>
      </c>
      <c r="AM112" s="111" t="str">
        <f t="shared" si="75"/>
        <v/>
      </c>
      <c r="AO112" s="111" t="str">
        <f t="shared" si="76"/>
        <v/>
      </c>
      <c r="AQ112" s="111" t="str">
        <f t="shared" si="77"/>
        <v/>
      </c>
    </row>
    <row r="113" spans="5:44" x14ac:dyDescent="0.25">
      <c r="E113" s="111" t="str">
        <f t="shared" si="39"/>
        <v/>
      </c>
      <c r="AR113" s="112">
        <f>SUM(AR12:AR111)</f>
        <v>1821854.6800000002</v>
      </c>
    </row>
    <row r="114" spans="5:44" x14ac:dyDescent="0.25">
      <c r="E114" s="111" t="str">
        <f t="shared" si="39"/>
        <v/>
      </c>
      <c r="AR114" s="112">
        <f>AR113/B112</f>
        <v>2044.8223005339667</v>
      </c>
    </row>
    <row r="115" spans="5:44" x14ac:dyDescent="0.25">
      <c r="E115" s="111" t="str">
        <f t="shared" si="39"/>
        <v/>
      </c>
    </row>
    <row r="116" spans="5:44" x14ac:dyDescent="0.25">
      <c r="E116" s="111" t="str">
        <f t="shared" si="39"/>
        <v/>
      </c>
    </row>
    <row r="117" spans="5:44" x14ac:dyDescent="0.25">
      <c r="E117" s="111" t="str">
        <f t="shared" si="39"/>
        <v/>
      </c>
    </row>
    <row r="118" spans="5:44" x14ac:dyDescent="0.25">
      <c r="E118" s="111" t="str">
        <f t="shared" si="39"/>
        <v/>
      </c>
    </row>
    <row r="119" spans="5:44" x14ac:dyDescent="0.25">
      <c r="E119" s="111" t="str">
        <f t="shared" si="39"/>
        <v/>
      </c>
    </row>
    <row r="120" spans="5:44" x14ac:dyDescent="0.25">
      <c r="E120" s="111" t="str">
        <f t="shared" si="39"/>
        <v/>
      </c>
    </row>
    <row r="121" spans="5:44" x14ac:dyDescent="0.25">
      <c r="E121" s="111" t="str">
        <f t="shared" si="39"/>
        <v/>
      </c>
    </row>
    <row r="122" spans="5:44" x14ac:dyDescent="0.25">
      <c r="E122" s="111" t="str">
        <f t="shared" si="39"/>
        <v/>
      </c>
    </row>
    <row r="123" spans="5:44" x14ac:dyDescent="0.25">
      <c r="E123" s="111" t="str">
        <f t="shared" si="39"/>
        <v/>
      </c>
    </row>
    <row r="124" spans="5:44" x14ac:dyDescent="0.25">
      <c r="E124" s="111" t="str">
        <f t="shared" si="39"/>
        <v/>
      </c>
    </row>
    <row r="125" spans="5:44" x14ac:dyDescent="0.25">
      <c r="E125" s="111" t="str">
        <f t="shared" si="39"/>
        <v/>
      </c>
    </row>
    <row r="126" spans="5:44" x14ac:dyDescent="0.25">
      <c r="E126" s="111" t="str">
        <f t="shared" si="39"/>
        <v/>
      </c>
    </row>
    <row r="127" spans="5:44" x14ac:dyDescent="0.25">
      <c r="E127" s="111" t="str">
        <f t="shared" si="39"/>
        <v/>
      </c>
    </row>
    <row r="128" spans="5:44" x14ac:dyDescent="0.25">
      <c r="E128" s="111" t="str">
        <f t="shared" si="39"/>
        <v/>
      </c>
    </row>
    <row r="129" spans="5:5" x14ac:dyDescent="0.25">
      <c r="E129" s="111" t="str">
        <f t="shared" si="39"/>
        <v/>
      </c>
    </row>
    <row r="130" spans="5:5" x14ac:dyDescent="0.25">
      <c r="E130" s="111" t="str">
        <f t="shared" si="39"/>
        <v/>
      </c>
    </row>
    <row r="131" spans="5:5" x14ac:dyDescent="0.25">
      <c r="E131" s="111" t="str">
        <f t="shared" si="39"/>
        <v/>
      </c>
    </row>
    <row r="132" spans="5:5" x14ac:dyDescent="0.25">
      <c r="E132" s="111" t="str">
        <f t="shared" si="39"/>
        <v/>
      </c>
    </row>
    <row r="133" spans="5:5" x14ac:dyDescent="0.25">
      <c r="E133" s="111" t="str">
        <f t="shared" si="39"/>
        <v/>
      </c>
    </row>
    <row r="134" spans="5:5" x14ac:dyDescent="0.25">
      <c r="E134" s="111" t="str">
        <f t="shared" si="39"/>
        <v/>
      </c>
    </row>
    <row r="135" spans="5:5" x14ac:dyDescent="0.25">
      <c r="E135" s="111" t="str">
        <f t="shared" si="39"/>
        <v/>
      </c>
    </row>
    <row r="136" spans="5:5" x14ac:dyDescent="0.25">
      <c r="E136" s="111" t="str">
        <f t="shared" si="39"/>
        <v/>
      </c>
    </row>
    <row r="137" spans="5:5" x14ac:dyDescent="0.25">
      <c r="E137" s="111" t="str">
        <f t="shared" si="39"/>
        <v/>
      </c>
    </row>
    <row r="138" spans="5:5" x14ac:dyDescent="0.25">
      <c r="E138" s="111" t="str">
        <f t="shared" si="39"/>
        <v/>
      </c>
    </row>
    <row r="139" spans="5:5" x14ac:dyDescent="0.25">
      <c r="E139" s="111" t="str">
        <f t="shared" si="39"/>
        <v/>
      </c>
    </row>
    <row r="140" spans="5:5" x14ac:dyDescent="0.25">
      <c r="E140" s="111" t="str">
        <f t="shared" ref="E140:E203" si="78">IF(OR($B140=0,D140=0),"",D140/$B140)</f>
        <v/>
      </c>
    </row>
    <row r="141" spans="5:5" x14ac:dyDescent="0.25">
      <c r="E141" s="111" t="str">
        <f t="shared" si="78"/>
        <v/>
      </c>
    </row>
    <row r="142" spans="5:5" x14ac:dyDescent="0.25">
      <c r="E142" s="111" t="str">
        <f t="shared" si="78"/>
        <v/>
      </c>
    </row>
    <row r="143" spans="5:5" x14ac:dyDescent="0.25">
      <c r="E143" s="111" t="str">
        <f t="shared" si="78"/>
        <v/>
      </c>
    </row>
    <row r="144" spans="5:5" x14ac:dyDescent="0.25">
      <c r="E144" s="111" t="str">
        <f t="shared" si="78"/>
        <v/>
      </c>
    </row>
    <row r="145" spans="5:5" x14ac:dyDescent="0.25">
      <c r="E145" s="111" t="str">
        <f t="shared" si="78"/>
        <v/>
      </c>
    </row>
    <row r="146" spans="5:5" x14ac:dyDescent="0.25">
      <c r="E146" s="111" t="str">
        <f t="shared" si="78"/>
        <v/>
      </c>
    </row>
    <row r="147" spans="5:5" x14ac:dyDescent="0.25">
      <c r="E147" s="111" t="str">
        <f t="shared" si="78"/>
        <v/>
      </c>
    </row>
    <row r="148" spans="5:5" x14ac:dyDescent="0.25">
      <c r="E148" s="111" t="str">
        <f t="shared" si="78"/>
        <v/>
      </c>
    </row>
    <row r="149" spans="5:5" x14ac:dyDescent="0.25">
      <c r="E149" s="111" t="str">
        <f t="shared" si="78"/>
        <v/>
      </c>
    </row>
    <row r="150" spans="5:5" x14ac:dyDescent="0.25">
      <c r="E150" s="111" t="str">
        <f t="shared" si="78"/>
        <v/>
      </c>
    </row>
    <row r="151" spans="5:5" x14ac:dyDescent="0.25">
      <c r="E151" s="111" t="str">
        <f t="shared" si="78"/>
        <v/>
      </c>
    </row>
    <row r="152" spans="5:5" x14ac:dyDescent="0.25">
      <c r="E152" s="111" t="str">
        <f t="shared" si="78"/>
        <v/>
      </c>
    </row>
    <row r="153" spans="5:5" x14ac:dyDescent="0.25">
      <c r="E153" s="111" t="str">
        <f t="shared" si="78"/>
        <v/>
      </c>
    </row>
    <row r="154" spans="5:5" x14ac:dyDescent="0.25">
      <c r="E154" s="111" t="str">
        <f t="shared" si="78"/>
        <v/>
      </c>
    </row>
    <row r="155" spans="5:5" x14ac:dyDescent="0.25">
      <c r="E155" s="111" t="str">
        <f t="shared" si="78"/>
        <v/>
      </c>
    </row>
    <row r="156" spans="5:5" x14ac:dyDescent="0.25">
      <c r="E156" s="111" t="str">
        <f t="shared" si="78"/>
        <v/>
      </c>
    </row>
    <row r="157" spans="5:5" x14ac:dyDescent="0.25">
      <c r="E157" s="111" t="str">
        <f t="shared" si="78"/>
        <v/>
      </c>
    </row>
    <row r="158" spans="5:5" x14ac:dyDescent="0.25">
      <c r="E158" s="111" t="str">
        <f t="shared" si="78"/>
        <v/>
      </c>
    </row>
    <row r="159" spans="5:5" x14ac:dyDescent="0.25">
      <c r="E159" s="111" t="str">
        <f t="shared" si="78"/>
        <v/>
      </c>
    </row>
    <row r="160" spans="5:5" x14ac:dyDescent="0.25">
      <c r="E160" s="111" t="str">
        <f t="shared" si="78"/>
        <v/>
      </c>
    </row>
    <row r="161" spans="5:5" x14ac:dyDescent="0.25">
      <c r="E161" s="111" t="str">
        <f t="shared" si="78"/>
        <v/>
      </c>
    </row>
    <row r="162" spans="5:5" x14ac:dyDescent="0.25">
      <c r="E162" s="111" t="str">
        <f t="shared" si="78"/>
        <v/>
      </c>
    </row>
    <row r="163" spans="5:5" x14ac:dyDescent="0.25">
      <c r="E163" s="111" t="str">
        <f t="shared" si="78"/>
        <v/>
      </c>
    </row>
    <row r="164" spans="5:5" x14ac:dyDescent="0.25">
      <c r="E164" s="111" t="str">
        <f t="shared" si="78"/>
        <v/>
      </c>
    </row>
    <row r="165" spans="5:5" x14ac:dyDescent="0.25">
      <c r="E165" s="111" t="str">
        <f t="shared" si="78"/>
        <v/>
      </c>
    </row>
    <row r="166" spans="5:5" x14ac:dyDescent="0.25">
      <c r="E166" s="111" t="str">
        <f t="shared" si="78"/>
        <v/>
      </c>
    </row>
    <row r="167" spans="5:5" x14ac:dyDescent="0.25">
      <c r="E167" s="111" t="str">
        <f t="shared" si="78"/>
        <v/>
      </c>
    </row>
    <row r="168" spans="5:5" x14ac:dyDescent="0.25">
      <c r="E168" s="111" t="str">
        <f t="shared" si="78"/>
        <v/>
      </c>
    </row>
    <row r="169" spans="5:5" x14ac:dyDescent="0.25">
      <c r="E169" s="111" t="str">
        <f t="shared" si="78"/>
        <v/>
      </c>
    </row>
    <row r="170" spans="5:5" x14ac:dyDescent="0.25">
      <c r="E170" s="111" t="str">
        <f t="shared" si="78"/>
        <v/>
      </c>
    </row>
    <row r="171" spans="5:5" x14ac:dyDescent="0.25">
      <c r="E171" s="111" t="str">
        <f t="shared" si="78"/>
        <v/>
      </c>
    </row>
    <row r="172" spans="5:5" x14ac:dyDescent="0.25">
      <c r="E172" s="111" t="str">
        <f t="shared" si="78"/>
        <v/>
      </c>
    </row>
    <row r="173" spans="5:5" x14ac:dyDescent="0.25">
      <c r="E173" s="111" t="str">
        <f t="shared" si="78"/>
        <v/>
      </c>
    </row>
    <row r="174" spans="5:5" x14ac:dyDescent="0.25">
      <c r="E174" s="111" t="str">
        <f t="shared" si="78"/>
        <v/>
      </c>
    </row>
    <row r="175" spans="5:5" x14ac:dyDescent="0.25">
      <c r="E175" s="111" t="str">
        <f t="shared" si="78"/>
        <v/>
      </c>
    </row>
    <row r="176" spans="5:5" x14ac:dyDescent="0.25">
      <c r="E176" s="111" t="str">
        <f t="shared" si="78"/>
        <v/>
      </c>
    </row>
    <row r="177" spans="5:5" x14ac:dyDescent="0.25">
      <c r="E177" s="111" t="str">
        <f t="shared" si="78"/>
        <v/>
      </c>
    </row>
    <row r="178" spans="5:5" x14ac:dyDescent="0.25">
      <c r="E178" s="111" t="str">
        <f t="shared" si="78"/>
        <v/>
      </c>
    </row>
    <row r="179" spans="5:5" x14ac:dyDescent="0.25">
      <c r="E179" s="111" t="str">
        <f t="shared" si="78"/>
        <v/>
      </c>
    </row>
    <row r="180" spans="5:5" x14ac:dyDescent="0.25">
      <c r="E180" s="111" t="str">
        <f t="shared" si="78"/>
        <v/>
      </c>
    </row>
    <row r="181" spans="5:5" x14ac:dyDescent="0.25">
      <c r="E181" s="111" t="str">
        <f t="shared" si="78"/>
        <v/>
      </c>
    </row>
    <row r="182" spans="5:5" x14ac:dyDescent="0.25">
      <c r="E182" s="111" t="str">
        <f t="shared" si="78"/>
        <v/>
      </c>
    </row>
    <row r="183" spans="5:5" x14ac:dyDescent="0.25">
      <c r="E183" s="111" t="str">
        <f t="shared" si="78"/>
        <v/>
      </c>
    </row>
    <row r="184" spans="5:5" x14ac:dyDescent="0.25">
      <c r="E184" s="111" t="str">
        <f t="shared" si="78"/>
        <v/>
      </c>
    </row>
    <row r="185" spans="5:5" x14ac:dyDescent="0.25">
      <c r="E185" s="111" t="str">
        <f t="shared" si="78"/>
        <v/>
      </c>
    </row>
    <row r="186" spans="5:5" x14ac:dyDescent="0.25">
      <c r="E186" s="111" t="str">
        <f t="shared" si="78"/>
        <v/>
      </c>
    </row>
    <row r="187" spans="5:5" x14ac:dyDescent="0.25">
      <c r="E187" s="111" t="str">
        <f t="shared" si="78"/>
        <v/>
      </c>
    </row>
    <row r="188" spans="5:5" x14ac:dyDescent="0.25">
      <c r="E188" s="111" t="str">
        <f t="shared" si="78"/>
        <v/>
      </c>
    </row>
    <row r="189" spans="5:5" x14ac:dyDescent="0.25">
      <c r="E189" s="111" t="str">
        <f t="shared" si="78"/>
        <v/>
      </c>
    </row>
    <row r="190" spans="5:5" x14ac:dyDescent="0.25">
      <c r="E190" s="111" t="str">
        <f t="shared" si="78"/>
        <v/>
      </c>
    </row>
    <row r="191" spans="5:5" x14ac:dyDescent="0.25">
      <c r="E191" s="111" t="str">
        <f t="shared" si="78"/>
        <v/>
      </c>
    </row>
    <row r="192" spans="5:5" x14ac:dyDescent="0.25">
      <c r="E192" s="111" t="str">
        <f t="shared" si="78"/>
        <v/>
      </c>
    </row>
    <row r="193" spans="5:5" x14ac:dyDescent="0.25">
      <c r="E193" s="111" t="str">
        <f t="shared" si="78"/>
        <v/>
      </c>
    </row>
    <row r="194" spans="5:5" x14ac:dyDescent="0.25">
      <c r="E194" s="111" t="str">
        <f t="shared" si="78"/>
        <v/>
      </c>
    </row>
    <row r="195" spans="5:5" x14ac:dyDescent="0.25">
      <c r="E195" s="111" t="str">
        <f t="shared" si="78"/>
        <v/>
      </c>
    </row>
    <row r="196" spans="5:5" x14ac:dyDescent="0.25">
      <c r="E196" s="111" t="str">
        <f t="shared" si="78"/>
        <v/>
      </c>
    </row>
    <row r="197" spans="5:5" x14ac:dyDescent="0.25">
      <c r="E197" s="111" t="str">
        <f t="shared" si="78"/>
        <v/>
      </c>
    </row>
    <row r="198" spans="5:5" x14ac:dyDescent="0.25">
      <c r="E198" s="111" t="str">
        <f t="shared" si="78"/>
        <v/>
      </c>
    </row>
    <row r="199" spans="5:5" x14ac:dyDescent="0.25">
      <c r="E199" s="111" t="str">
        <f t="shared" si="78"/>
        <v/>
      </c>
    </row>
    <row r="200" spans="5:5" x14ac:dyDescent="0.25">
      <c r="E200" s="111" t="str">
        <f t="shared" si="78"/>
        <v/>
      </c>
    </row>
    <row r="201" spans="5:5" x14ac:dyDescent="0.25">
      <c r="E201" s="111" t="str">
        <f t="shared" si="78"/>
        <v/>
      </c>
    </row>
    <row r="202" spans="5:5" x14ac:dyDescent="0.25">
      <c r="E202" s="111" t="str">
        <f t="shared" si="78"/>
        <v/>
      </c>
    </row>
    <row r="203" spans="5:5" x14ac:dyDescent="0.25">
      <c r="E203" s="111" t="str">
        <f t="shared" si="78"/>
        <v/>
      </c>
    </row>
    <row r="204" spans="5:5" x14ac:dyDescent="0.25">
      <c r="E204" s="111" t="str">
        <f t="shared" ref="E204:E267" si="79">IF(OR($B204=0,D204=0),"",D204/$B204)</f>
        <v/>
      </c>
    </row>
    <row r="205" spans="5:5" x14ac:dyDescent="0.25">
      <c r="E205" s="111" t="str">
        <f t="shared" si="79"/>
        <v/>
      </c>
    </row>
    <row r="206" spans="5:5" x14ac:dyDescent="0.25">
      <c r="E206" s="111" t="str">
        <f t="shared" si="79"/>
        <v/>
      </c>
    </row>
    <row r="207" spans="5:5" x14ac:dyDescent="0.25">
      <c r="E207" s="111" t="str">
        <f t="shared" si="79"/>
        <v/>
      </c>
    </row>
    <row r="208" spans="5:5" x14ac:dyDescent="0.25">
      <c r="E208" s="111" t="str">
        <f t="shared" si="79"/>
        <v/>
      </c>
    </row>
    <row r="209" spans="5:5" x14ac:dyDescent="0.25">
      <c r="E209" s="111" t="str">
        <f t="shared" si="79"/>
        <v/>
      </c>
    </row>
    <row r="210" spans="5:5" x14ac:dyDescent="0.25">
      <c r="E210" s="111" t="str">
        <f t="shared" si="79"/>
        <v/>
      </c>
    </row>
    <row r="211" spans="5:5" x14ac:dyDescent="0.25">
      <c r="E211" s="111" t="str">
        <f t="shared" si="79"/>
        <v/>
      </c>
    </row>
    <row r="212" spans="5:5" x14ac:dyDescent="0.25">
      <c r="E212" s="111" t="str">
        <f t="shared" si="79"/>
        <v/>
      </c>
    </row>
    <row r="213" spans="5:5" x14ac:dyDescent="0.25">
      <c r="E213" s="111" t="str">
        <f t="shared" si="79"/>
        <v/>
      </c>
    </row>
    <row r="214" spans="5:5" x14ac:dyDescent="0.25">
      <c r="E214" s="111" t="str">
        <f t="shared" si="79"/>
        <v/>
      </c>
    </row>
    <row r="215" spans="5:5" x14ac:dyDescent="0.25">
      <c r="E215" s="111" t="str">
        <f t="shared" si="79"/>
        <v/>
      </c>
    </row>
    <row r="216" spans="5:5" x14ac:dyDescent="0.25">
      <c r="E216" s="111" t="str">
        <f t="shared" si="79"/>
        <v/>
      </c>
    </row>
    <row r="217" spans="5:5" x14ac:dyDescent="0.25">
      <c r="E217" s="111" t="str">
        <f t="shared" si="79"/>
        <v/>
      </c>
    </row>
    <row r="218" spans="5:5" x14ac:dyDescent="0.25">
      <c r="E218" s="111" t="str">
        <f t="shared" si="79"/>
        <v/>
      </c>
    </row>
    <row r="219" spans="5:5" x14ac:dyDescent="0.25">
      <c r="E219" s="111" t="str">
        <f t="shared" si="79"/>
        <v/>
      </c>
    </row>
    <row r="220" spans="5:5" x14ac:dyDescent="0.25">
      <c r="E220" s="111" t="str">
        <f t="shared" si="79"/>
        <v/>
      </c>
    </row>
    <row r="221" spans="5:5" x14ac:dyDescent="0.25">
      <c r="E221" s="111" t="str">
        <f t="shared" si="79"/>
        <v/>
      </c>
    </row>
    <row r="222" spans="5:5" x14ac:dyDescent="0.25">
      <c r="E222" s="111" t="str">
        <f t="shared" si="79"/>
        <v/>
      </c>
    </row>
    <row r="223" spans="5:5" x14ac:dyDescent="0.25">
      <c r="E223" s="111" t="str">
        <f t="shared" si="79"/>
        <v/>
      </c>
    </row>
    <row r="224" spans="5:5" x14ac:dyDescent="0.25">
      <c r="E224" s="111" t="str">
        <f t="shared" si="79"/>
        <v/>
      </c>
    </row>
    <row r="225" spans="5:5" x14ac:dyDescent="0.25">
      <c r="E225" s="111" t="str">
        <f t="shared" si="79"/>
        <v/>
      </c>
    </row>
    <row r="226" spans="5:5" x14ac:dyDescent="0.25">
      <c r="E226" s="111" t="str">
        <f t="shared" si="79"/>
        <v/>
      </c>
    </row>
    <row r="227" spans="5:5" x14ac:dyDescent="0.25">
      <c r="E227" s="111" t="str">
        <f t="shared" si="79"/>
        <v/>
      </c>
    </row>
    <row r="228" spans="5:5" x14ac:dyDescent="0.25">
      <c r="E228" s="111" t="str">
        <f t="shared" si="79"/>
        <v/>
      </c>
    </row>
    <row r="229" spans="5:5" x14ac:dyDescent="0.25">
      <c r="E229" s="111" t="str">
        <f t="shared" si="79"/>
        <v/>
      </c>
    </row>
    <row r="230" spans="5:5" x14ac:dyDescent="0.25">
      <c r="E230" s="111" t="str">
        <f t="shared" si="79"/>
        <v/>
      </c>
    </row>
    <row r="231" spans="5:5" x14ac:dyDescent="0.25">
      <c r="E231" s="111" t="str">
        <f t="shared" si="79"/>
        <v/>
      </c>
    </row>
    <row r="232" spans="5:5" x14ac:dyDescent="0.25">
      <c r="E232" s="111" t="str">
        <f t="shared" si="79"/>
        <v/>
      </c>
    </row>
    <row r="233" spans="5:5" x14ac:dyDescent="0.25">
      <c r="E233" s="111" t="str">
        <f t="shared" si="79"/>
        <v/>
      </c>
    </row>
    <row r="234" spans="5:5" x14ac:dyDescent="0.25">
      <c r="E234" s="111" t="str">
        <f t="shared" si="79"/>
        <v/>
      </c>
    </row>
    <row r="235" spans="5:5" x14ac:dyDescent="0.25">
      <c r="E235" s="111" t="str">
        <f t="shared" si="79"/>
        <v/>
      </c>
    </row>
    <row r="236" spans="5:5" x14ac:dyDescent="0.25">
      <c r="E236" s="111" t="str">
        <f t="shared" si="79"/>
        <v/>
      </c>
    </row>
    <row r="237" spans="5:5" x14ac:dyDescent="0.25">
      <c r="E237" s="111" t="str">
        <f t="shared" si="79"/>
        <v/>
      </c>
    </row>
    <row r="238" spans="5:5" x14ac:dyDescent="0.25">
      <c r="E238" s="111" t="str">
        <f t="shared" si="79"/>
        <v/>
      </c>
    </row>
    <row r="239" spans="5:5" x14ac:dyDescent="0.25">
      <c r="E239" s="111" t="str">
        <f t="shared" si="79"/>
        <v/>
      </c>
    </row>
    <row r="240" spans="5:5" x14ac:dyDescent="0.25">
      <c r="E240" s="111" t="str">
        <f t="shared" si="79"/>
        <v/>
      </c>
    </row>
    <row r="241" spans="5:5" x14ac:dyDescent="0.25">
      <c r="E241" s="111" t="str">
        <f t="shared" si="79"/>
        <v/>
      </c>
    </row>
    <row r="242" spans="5:5" x14ac:dyDescent="0.25">
      <c r="E242" s="111" t="str">
        <f t="shared" si="79"/>
        <v/>
      </c>
    </row>
    <row r="243" spans="5:5" x14ac:dyDescent="0.25">
      <c r="E243" s="111" t="str">
        <f t="shared" si="79"/>
        <v/>
      </c>
    </row>
    <row r="244" spans="5:5" x14ac:dyDescent="0.25">
      <c r="E244" s="111" t="str">
        <f t="shared" si="79"/>
        <v/>
      </c>
    </row>
    <row r="245" spans="5:5" x14ac:dyDescent="0.25">
      <c r="E245" s="111" t="str">
        <f t="shared" si="79"/>
        <v/>
      </c>
    </row>
    <row r="246" spans="5:5" x14ac:dyDescent="0.25">
      <c r="E246" s="111" t="str">
        <f t="shared" si="79"/>
        <v/>
      </c>
    </row>
    <row r="247" spans="5:5" x14ac:dyDescent="0.25">
      <c r="E247" s="111" t="str">
        <f t="shared" si="79"/>
        <v/>
      </c>
    </row>
    <row r="248" spans="5:5" x14ac:dyDescent="0.25">
      <c r="E248" s="111" t="str">
        <f t="shared" si="79"/>
        <v/>
      </c>
    </row>
    <row r="249" spans="5:5" x14ac:dyDescent="0.25">
      <c r="E249" s="111" t="str">
        <f t="shared" si="79"/>
        <v/>
      </c>
    </row>
    <row r="250" spans="5:5" x14ac:dyDescent="0.25">
      <c r="E250" s="111" t="str">
        <f t="shared" si="79"/>
        <v/>
      </c>
    </row>
    <row r="251" spans="5:5" x14ac:dyDescent="0.25">
      <c r="E251" s="111" t="str">
        <f t="shared" si="79"/>
        <v/>
      </c>
    </row>
    <row r="252" spans="5:5" x14ac:dyDescent="0.25">
      <c r="E252" s="111" t="str">
        <f t="shared" si="79"/>
        <v/>
      </c>
    </row>
    <row r="253" spans="5:5" x14ac:dyDescent="0.25">
      <c r="E253" s="111" t="str">
        <f t="shared" si="79"/>
        <v/>
      </c>
    </row>
    <row r="254" spans="5:5" x14ac:dyDescent="0.25">
      <c r="E254" s="111" t="str">
        <f t="shared" si="79"/>
        <v/>
      </c>
    </row>
    <row r="255" spans="5:5" x14ac:dyDescent="0.25">
      <c r="E255" s="111" t="str">
        <f t="shared" si="79"/>
        <v/>
      </c>
    </row>
    <row r="256" spans="5:5" x14ac:dyDescent="0.25">
      <c r="E256" s="111" t="str">
        <f t="shared" si="79"/>
        <v/>
      </c>
    </row>
    <row r="257" spans="5:5" x14ac:dyDescent="0.25">
      <c r="E257" s="111" t="str">
        <f t="shared" si="79"/>
        <v/>
      </c>
    </row>
    <row r="258" spans="5:5" x14ac:dyDescent="0.25">
      <c r="E258" s="111" t="str">
        <f t="shared" si="79"/>
        <v/>
      </c>
    </row>
    <row r="259" spans="5:5" x14ac:dyDescent="0.25">
      <c r="E259" s="111" t="str">
        <f t="shared" si="79"/>
        <v/>
      </c>
    </row>
    <row r="260" spans="5:5" x14ac:dyDescent="0.25">
      <c r="E260" s="111" t="str">
        <f t="shared" si="79"/>
        <v/>
      </c>
    </row>
    <row r="261" spans="5:5" x14ac:dyDescent="0.25">
      <c r="E261" s="111" t="str">
        <f t="shared" si="79"/>
        <v/>
      </c>
    </row>
    <row r="262" spans="5:5" x14ac:dyDescent="0.25">
      <c r="E262" s="111" t="str">
        <f t="shared" si="79"/>
        <v/>
      </c>
    </row>
    <row r="263" spans="5:5" x14ac:dyDescent="0.25">
      <c r="E263" s="111" t="str">
        <f t="shared" si="79"/>
        <v/>
      </c>
    </row>
    <row r="264" spans="5:5" x14ac:dyDescent="0.25">
      <c r="E264" s="111" t="str">
        <f t="shared" si="79"/>
        <v/>
      </c>
    </row>
    <row r="265" spans="5:5" x14ac:dyDescent="0.25">
      <c r="E265" s="111" t="str">
        <f t="shared" si="79"/>
        <v/>
      </c>
    </row>
    <row r="266" spans="5:5" x14ac:dyDescent="0.25">
      <c r="E266" s="111" t="str">
        <f t="shared" si="79"/>
        <v/>
      </c>
    </row>
    <row r="267" spans="5:5" x14ac:dyDescent="0.25">
      <c r="E267" s="111" t="str">
        <f t="shared" si="79"/>
        <v/>
      </c>
    </row>
    <row r="268" spans="5:5" x14ac:dyDescent="0.25">
      <c r="E268" s="111" t="str">
        <f t="shared" ref="E268:E300" si="80">IF(OR($B268=0,D268=0),"",D268/$B268)</f>
        <v/>
      </c>
    </row>
    <row r="269" spans="5:5" x14ac:dyDescent="0.25">
      <c r="E269" s="111" t="str">
        <f t="shared" si="80"/>
        <v/>
      </c>
    </row>
    <row r="270" spans="5:5" x14ac:dyDescent="0.25">
      <c r="E270" s="111" t="str">
        <f t="shared" si="80"/>
        <v/>
      </c>
    </row>
    <row r="271" spans="5:5" x14ac:dyDescent="0.25">
      <c r="E271" s="111" t="str">
        <f t="shared" si="80"/>
        <v/>
      </c>
    </row>
    <row r="272" spans="5:5" x14ac:dyDescent="0.25">
      <c r="E272" s="111" t="str">
        <f t="shared" si="80"/>
        <v/>
      </c>
    </row>
    <row r="273" spans="5:5" x14ac:dyDescent="0.25">
      <c r="E273" s="111" t="str">
        <f t="shared" si="80"/>
        <v/>
      </c>
    </row>
    <row r="274" spans="5:5" x14ac:dyDescent="0.25">
      <c r="E274" s="111" t="str">
        <f t="shared" si="80"/>
        <v/>
      </c>
    </row>
    <row r="275" spans="5:5" x14ac:dyDescent="0.25">
      <c r="E275" s="111" t="str">
        <f t="shared" si="80"/>
        <v/>
      </c>
    </row>
    <row r="276" spans="5:5" x14ac:dyDescent="0.25">
      <c r="E276" s="111" t="str">
        <f t="shared" si="80"/>
        <v/>
      </c>
    </row>
    <row r="277" spans="5:5" x14ac:dyDescent="0.25">
      <c r="E277" s="111" t="str">
        <f t="shared" si="80"/>
        <v/>
      </c>
    </row>
    <row r="278" spans="5:5" x14ac:dyDescent="0.25">
      <c r="E278" s="111" t="str">
        <f t="shared" si="80"/>
        <v/>
      </c>
    </row>
    <row r="279" spans="5:5" x14ac:dyDescent="0.25">
      <c r="E279" s="111" t="str">
        <f t="shared" si="80"/>
        <v/>
      </c>
    </row>
    <row r="280" spans="5:5" x14ac:dyDescent="0.25">
      <c r="E280" s="111" t="str">
        <f t="shared" si="80"/>
        <v/>
      </c>
    </row>
    <row r="281" spans="5:5" x14ac:dyDescent="0.25">
      <c r="E281" s="111" t="str">
        <f t="shared" si="80"/>
        <v/>
      </c>
    </row>
    <row r="282" spans="5:5" x14ac:dyDescent="0.25">
      <c r="E282" s="111" t="str">
        <f t="shared" si="80"/>
        <v/>
      </c>
    </row>
    <row r="283" spans="5:5" x14ac:dyDescent="0.25">
      <c r="E283" s="111" t="str">
        <f t="shared" si="80"/>
        <v/>
      </c>
    </row>
    <row r="284" spans="5:5" x14ac:dyDescent="0.25">
      <c r="E284" s="111" t="str">
        <f t="shared" si="80"/>
        <v/>
      </c>
    </row>
    <row r="285" spans="5:5" x14ac:dyDescent="0.25">
      <c r="E285" s="111" t="str">
        <f t="shared" si="80"/>
        <v/>
      </c>
    </row>
    <row r="286" spans="5:5" x14ac:dyDescent="0.25">
      <c r="E286" s="111" t="str">
        <f t="shared" si="80"/>
        <v/>
      </c>
    </row>
    <row r="287" spans="5:5" x14ac:dyDescent="0.25">
      <c r="E287" s="111" t="str">
        <f t="shared" si="80"/>
        <v/>
      </c>
    </row>
    <row r="288" spans="5:5" x14ac:dyDescent="0.25">
      <c r="E288" s="111" t="str">
        <f t="shared" si="80"/>
        <v/>
      </c>
    </row>
    <row r="289" spans="5:5" x14ac:dyDescent="0.25">
      <c r="E289" s="111" t="str">
        <f t="shared" si="80"/>
        <v/>
      </c>
    </row>
    <row r="290" spans="5:5" x14ac:dyDescent="0.25">
      <c r="E290" s="111" t="str">
        <f t="shared" si="80"/>
        <v/>
      </c>
    </row>
    <row r="291" spans="5:5" x14ac:dyDescent="0.25">
      <c r="E291" s="111" t="str">
        <f t="shared" si="80"/>
        <v/>
      </c>
    </row>
    <row r="292" spans="5:5" x14ac:dyDescent="0.25">
      <c r="E292" s="111" t="str">
        <f t="shared" si="80"/>
        <v/>
      </c>
    </row>
    <row r="293" spans="5:5" x14ac:dyDescent="0.25">
      <c r="E293" s="111" t="str">
        <f t="shared" si="80"/>
        <v/>
      </c>
    </row>
    <row r="294" spans="5:5" x14ac:dyDescent="0.25">
      <c r="E294" s="111" t="str">
        <f t="shared" si="80"/>
        <v/>
      </c>
    </row>
    <row r="295" spans="5:5" x14ac:dyDescent="0.25">
      <c r="E295" s="111" t="str">
        <f t="shared" si="80"/>
        <v/>
      </c>
    </row>
    <row r="296" spans="5:5" x14ac:dyDescent="0.25">
      <c r="E296" s="111" t="str">
        <f t="shared" si="80"/>
        <v/>
      </c>
    </row>
    <row r="297" spans="5:5" x14ac:dyDescent="0.25">
      <c r="E297" s="111" t="str">
        <f t="shared" si="80"/>
        <v/>
      </c>
    </row>
    <row r="298" spans="5:5" x14ac:dyDescent="0.25">
      <c r="E298" s="111" t="str">
        <f t="shared" si="80"/>
        <v/>
      </c>
    </row>
    <row r="299" spans="5:5" x14ac:dyDescent="0.25">
      <c r="E299" s="111" t="str">
        <f t="shared" si="80"/>
        <v/>
      </c>
    </row>
    <row r="300" spans="5:5" x14ac:dyDescent="0.25">
      <c r="E300" s="111" t="str">
        <f t="shared" si="80"/>
        <v/>
      </c>
    </row>
  </sheetData>
  <mergeCells count="1">
    <mergeCell ref="A3:A6"/>
  </mergeCells>
  <conditionalFormatting sqref="E12:E300">
    <cfRule type="expression" dxfId="3" priority="2">
      <formula>AND(LEN(E12)&gt;0,OR(E12&lt;E$2,E12&gt;E$3))</formula>
    </cfRule>
  </conditionalFormatting>
  <conditionalFormatting sqref="G12:G112 I12:I112 K12:K112 M12:M112 O12:O112 Q12:Q112 S12:S112 U12:U112 W12:W112 Y12:Y112 AA12:AA112 AC12:AC112 AE12:AE112 AG12:AG112 AI12:AI112 AK12:AK112 AM12:AM112 AO12:AO112 AQ12:AQ112">
    <cfRule type="expression" dxfId="2" priority="1">
      <formula>AND(LEN(G12)&gt;0,OR(G12&lt;G$2,G12&gt;G$3))</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13418-D2FE-4B7D-9D0E-D94FA7C9CFE3}">
  <dimension ref="A1:DCU300"/>
  <sheetViews>
    <sheetView workbookViewId="0">
      <selection activeCell="E5" sqref="E5"/>
    </sheetView>
  </sheetViews>
  <sheetFormatPr defaultRowHeight="15" x14ac:dyDescent="0.25"/>
  <cols>
    <col min="1" max="1" width="40.5703125" customWidth="1"/>
    <col min="2" max="2" width="18.5703125" customWidth="1"/>
    <col min="4" max="43" width="18.5703125" customWidth="1"/>
    <col min="2444" max="2483" width="8.7109375" style="160"/>
    <col min="2684" max="2803" width="8.7109375" style="161"/>
  </cols>
  <sheetData>
    <row r="1" spans="1:43" x14ac:dyDescent="0.25">
      <c r="A1" s="157">
        <v>83</v>
      </c>
      <c r="C1" s="158" t="s">
        <v>372</v>
      </c>
      <c r="E1" s="159">
        <f ca="1">IF(COUNT(E12:E300)=0,"-",AVERAGE(E12:OFFSET(E12,$A$1-1,0)))</f>
        <v>9208.8609523465129</v>
      </c>
      <c r="G1" s="159">
        <f ca="1">IF(COUNT(G12:G300)=0,"-",AVERAGE(G12:OFFSET(G12,$A$1-1,0)))</f>
        <v>1300.3833677323225</v>
      </c>
      <c r="I1" s="159">
        <f ca="1">IF(COUNT(I12:I300)=0,"-",AVERAGE(I12:OFFSET(I12,$A$1-1,0)))</f>
        <v>554.06818194853167</v>
      </c>
      <c r="K1" s="159">
        <f ca="1">IF(COUNT(K12:K300)=0,"-",AVERAGE(K12:OFFSET(K12,$A$1-1,0)))</f>
        <v>823.59696442772918</v>
      </c>
      <c r="M1" s="159" t="str">
        <f ca="1">IF(COUNT(M12:M300)=0,"-",AVERAGE(M12:OFFSET(M12,$A$1-1,0)))</f>
        <v>-</v>
      </c>
      <c r="O1" s="159">
        <f ca="1">IF(COUNT(O12:O300)=0,"-",AVERAGE(O12:OFFSET(O12,$A$1-1,0)))</f>
        <v>570.19428251042211</v>
      </c>
      <c r="Q1" s="159">
        <f ca="1">IF(COUNT(Q12:Q300)=0,"-",AVERAGE(Q12:OFFSET(Q12,$A$1-1,0)))</f>
        <v>958.09812133263893</v>
      </c>
      <c r="S1" s="159">
        <f ca="1">IF(COUNT(S12:S300)=0,"-",AVERAGE(S12:OFFSET(S12,$A$1-1,0)))</f>
        <v>1294.0908976235148</v>
      </c>
      <c r="U1" s="159">
        <f ca="1">IF(COUNT(U12:U300)=0,"-",AVERAGE(U12:OFFSET(U12,$A$1-1,0)))</f>
        <v>403.2945096902173</v>
      </c>
      <c r="W1" s="159">
        <f ca="1">IF(COUNT(W12:W300)=0,"-",AVERAGE(W12:OFFSET(W12,$A$1-1,0)))</f>
        <v>2761.3306411638173</v>
      </c>
      <c r="Y1" s="159">
        <f ca="1">IF(COUNT(Y12:Y300)=0,"-",AVERAGE(Y12:OFFSET(Y12,$A$1-1,0)))</f>
        <v>892.12719506950168</v>
      </c>
      <c r="AA1" s="159">
        <f ca="1">IF(COUNT(AA12:AA300)=0,"-",AVERAGE(AA12:OFFSET(AA12,$A$1-1,0)))</f>
        <v>85.21417086427887</v>
      </c>
      <c r="AC1" s="159">
        <f ca="1">IF(COUNT(AC12:AC300)=0,"-",AVERAGE(AC12:OFFSET(AC12,$A$1-1,0)))</f>
        <v>4095.5327673626339</v>
      </c>
      <c r="AE1" s="159">
        <f ca="1">IF(COUNT(AE12:AE300)=0,"-",AVERAGE(AE12:OFFSET(AE12,$A$1-1,0)))</f>
        <v>578.48868033271026</v>
      </c>
      <c r="AG1" s="159">
        <f ca="1">IF(COUNT(AG12:AG300)=0,"-",AVERAGE(AG12:OFFSET(AG12,$A$1-1,0)))</f>
        <v>10634.938655236989</v>
      </c>
      <c r="AI1" s="159">
        <f ca="1">IF(COUNT(AI12:AI300)=0,"-",AVERAGE(AI12:OFFSET(AI12,$A$1-1,0)))</f>
        <v>1029.9071608360996</v>
      </c>
      <c r="AK1" s="159">
        <f ca="1">IF(COUNT(AK12:AK300)=0,"-",AVERAGE(AK12:OFFSET(AK12,$A$1-1,0)))</f>
        <v>4541.4160854646252</v>
      </c>
      <c r="AM1" s="159" t="str">
        <f ca="1">IF(COUNT(AM12:AM300)=0,"-",AVERAGE(AM12:OFFSET(AM12,$A$1-1,0)))</f>
        <v>-</v>
      </c>
      <c r="AO1" s="159">
        <f ca="1">IF(COUNT(AO12:AO300)=0,"-",AVERAGE(AO12:OFFSET(AO12,$A$1-1,0)))</f>
        <v>1032.4980517494614</v>
      </c>
      <c r="AQ1" s="159">
        <f ca="1">IF(COUNT(AQ12:AQ300)=0,"-",AVERAGE(AQ12:OFFSET(AQ12,$A$1-1,0)))</f>
        <v>9833.4980577484748</v>
      </c>
    </row>
    <row r="2" spans="1:43" x14ac:dyDescent="0.25">
      <c r="C2" s="158" t="s">
        <v>371</v>
      </c>
      <c r="E2" s="159">
        <f ca="1">IF(COUNT(E12:E300)=0,"-",E1-(2*_xlfn.STDEV.P(E12:OFFSET(E12,$A$1-1,0))))</f>
        <v>-14229.805510656737</v>
      </c>
      <c r="G2" s="159">
        <f ca="1">IF(COUNT(G12:G300)=0,"-",G1-(2*_xlfn.STDEV.P(G12:OFFSET(G12,$A$1-1,0))))</f>
        <v>-4846.047558127294</v>
      </c>
      <c r="I2" s="159">
        <f ca="1">IF(COUNT(I12:I300)=0,"-",I1-(2*_xlfn.STDEV.P(I12:OFFSET(I12,$A$1-1,0))))</f>
        <v>-536.0861639665136</v>
      </c>
      <c r="K2" s="159">
        <f ca="1">IF(COUNT(K12:K300)=0,"-",K1-(2*_xlfn.STDEV.P(K12:OFFSET(K12,$A$1-1,0))))</f>
        <v>-2097.5995375002581</v>
      </c>
      <c r="M2" s="159" t="str">
        <f ca="1">IF(COUNT(M12:M300)=0,"-",M1-(2*_xlfn.STDEV.P(M12:OFFSET(M12,$A$1-1,0))))</f>
        <v>-</v>
      </c>
      <c r="O2" s="159">
        <f ca="1">IF(COUNT(O12:O300)=0,"-",O1-(2*_xlfn.STDEV.P(O12:OFFSET(O12,$A$1-1,0))))</f>
        <v>-1594.8150800358026</v>
      </c>
      <c r="Q2" s="159">
        <f ca="1">IF(COUNT(Q12:Q300)=0,"-",Q1-(2*_xlfn.STDEV.P(Q12:OFFSET(Q12,$A$1-1,0))))</f>
        <v>-798.9220824255666</v>
      </c>
      <c r="S2" s="159">
        <f ca="1">IF(COUNT(S12:S300)=0,"-",S1-(2*_xlfn.STDEV.P(S12:OFFSET(S12,$A$1-1,0))))</f>
        <v>-4561.9300713571047</v>
      </c>
      <c r="U2" s="159">
        <f ca="1">IF(COUNT(U12:U300)=0,"-",U1-(2*_xlfn.STDEV.P(U12:OFFSET(U12,$A$1-1,0))))</f>
        <v>-408.28539554242229</v>
      </c>
      <c r="W2" s="159">
        <f ca="1">IF(COUNT(W12:W300)=0,"-",W1-(2*_xlfn.STDEV.P(W12:OFFSET(W12,$A$1-1,0))))</f>
        <v>-13021.078781887349</v>
      </c>
      <c r="Y2" s="159">
        <f ca="1">IF(COUNT(Y12:Y300)=0,"-",Y1-(2*_xlfn.STDEV.P(Y12:OFFSET(Y12,$A$1-1,0))))</f>
        <v>-993.54425319694712</v>
      </c>
      <c r="AA2" s="159">
        <f ca="1">IF(COUNT(AA12:AA300)=0,"-",AA1-(2*_xlfn.STDEV.P(AA12:OFFSET(AA12,$A$1-1,0))))</f>
        <v>-10.519117320732988</v>
      </c>
      <c r="AC2" s="159">
        <f ca="1">IF(COUNT(AC12:AC300)=0,"-",AC1-(2*_xlfn.STDEV.P(AC12:OFFSET(AC12,$A$1-1,0))))</f>
        <v>-11865.445858425725</v>
      </c>
      <c r="AE2" s="159">
        <f ca="1">IF(COUNT(AE12:AE300)=0,"-",AE1-(2*_xlfn.STDEV.P(AE12:OFFSET(AE12,$A$1-1,0))))</f>
        <v>-1304.8522220508503</v>
      </c>
      <c r="AG2" s="159">
        <f ca="1">IF(COUNT(AG12:AG300)=0,"-",AG1-(2*_xlfn.STDEV.P(AG12:OFFSET(AG12,$A$1-1,0))))</f>
        <v>-39268.878334789093</v>
      </c>
      <c r="AI2" s="159">
        <f ca="1">IF(COUNT(AI12:AI300)=0,"-",AI1-(2*_xlfn.STDEV.P(AI12:OFFSET(AI12,$A$1-1,0))))</f>
        <v>-1018.3797833144863</v>
      </c>
      <c r="AK2" s="159">
        <f ca="1">IF(COUNT(AK12:AK300)=0,"-",AK1-(2*_xlfn.STDEV.P(AK12:OFFSET(AK12,$A$1-1,0))))</f>
        <v>-24512.54862094497</v>
      </c>
      <c r="AM2" s="159" t="str">
        <f ca="1">IF(COUNT(AM12:AM300)=0,"-",AM1-(2*_xlfn.STDEV.P(AM12:OFFSET(AM12,$A$1-1,0))))</f>
        <v>-</v>
      </c>
      <c r="AO2" s="159">
        <f ca="1">IF(COUNT(AO12:AO300)=0,"-",AO1-(2*_xlfn.STDEV.P(AO12:OFFSET(AO12,$A$1-1,0))))</f>
        <v>-2068.2921489030759</v>
      </c>
      <c r="AQ2" s="159">
        <f ca="1">IF(COUNT(AQ12:AQ300)=0,"-",AQ1-(2*_xlfn.STDEV.P(AQ12:OFFSET(AQ12,$A$1-1,0))))</f>
        <v>-36583.241463696642</v>
      </c>
    </row>
    <row r="3" spans="1:43" x14ac:dyDescent="0.25">
      <c r="A3" s="522" t="s">
        <v>385</v>
      </c>
      <c r="C3" s="158" t="s">
        <v>369</v>
      </c>
      <c r="E3" s="159">
        <f ca="1">IF(COUNT(E12:E300)=0,"-",E1+(2*_xlfn.STDEV.P(E12:OFFSET(E12,$A$1-1,0))))</f>
        <v>32647.527415349763</v>
      </c>
      <c r="G3" s="159">
        <f ca="1">IF(COUNT(G12:G300)=0,"-",G1+(2*_xlfn.STDEV.P(G12:OFFSET(G12,$A$1-1,0))))</f>
        <v>7446.8142935919395</v>
      </c>
      <c r="I3" s="159">
        <f ca="1">IF(COUNT(I12:I300)=0,"-",I1+(2*_xlfn.STDEV.P(I12:OFFSET(I12,$A$1-1,0))))</f>
        <v>1644.2225278635769</v>
      </c>
      <c r="K3" s="159">
        <f ca="1">IF(COUNT(K12:K300)=0,"-",K1+(2*_xlfn.STDEV.P(K12:OFFSET(K12,$A$1-1,0))))</f>
        <v>3744.7934663557166</v>
      </c>
      <c r="M3" s="159" t="str">
        <f ca="1">IF(COUNT(M12:M300)=0,"-",M1+(2*_xlfn.STDEV.P(M12:OFFSET(M12,$A$1-1,0))))</f>
        <v>-</v>
      </c>
      <c r="O3" s="159">
        <f ca="1">IF(COUNT(O12:O300)=0,"-",O1+(2*_xlfn.STDEV.P(O12:OFFSET(O12,$A$1-1,0))))</f>
        <v>2735.2036450566466</v>
      </c>
      <c r="Q3" s="159">
        <f ca="1">IF(COUNT(Q12:Q300)=0,"-",Q1+(2*_xlfn.STDEV.P(Q12:OFFSET(Q12,$A$1-1,0))))</f>
        <v>2715.1183250908443</v>
      </c>
      <c r="S3" s="159">
        <f ca="1">IF(COUNT(S12:S300)=0,"-",S1+(2*_xlfn.STDEV.P(S12:OFFSET(S12,$A$1-1,0))))</f>
        <v>7150.1118666041348</v>
      </c>
      <c r="U3" s="159">
        <f ca="1">IF(COUNT(U12:U300)=0,"-",U1+(2*_xlfn.STDEV.P(U12:OFFSET(U12,$A$1-1,0))))</f>
        <v>1214.8744149228569</v>
      </c>
      <c r="W3" s="159">
        <f ca="1">IF(COUNT(W12:W300)=0,"-",W1+(2*_xlfn.STDEV.P(W12:OFFSET(W12,$A$1-1,0))))</f>
        <v>18543.740064214984</v>
      </c>
      <c r="Y3" s="159">
        <f ca="1">IF(COUNT(Y12:Y300)=0,"-",Y1+(2*_xlfn.STDEV.P(Y12:OFFSET(Y12,$A$1-1,0))))</f>
        <v>2777.7986433359506</v>
      </c>
      <c r="AA3" s="159">
        <f ca="1">IF(COUNT(AA12:AA300)=0,"-",AA1+(2*_xlfn.STDEV.P(AA12:OFFSET(AA12,$A$1-1,0))))</f>
        <v>180.94745904929073</v>
      </c>
      <c r="AC3" s="159">
        <f ca="1">IF(COUNT(AC12:AC300)=0,"-",AC1+(2*_xlfn.STDEV.P(AC12:OFFSET(AC12,$A$1-1,0))))</f>
        <v>20056.511393150991</v>
      </c>
      <c r="AE3" s="159">
        <f ca="1">IF(COUNT(AE12:AE300)=0,"-",AE1+(2*_xlfn.STDEV.P(AE12:OFFSET(AE12,$A$1-1,0))))</f>
        <v>2461.8295827162706</v>
      </c>
      <c r="AG3" s="159">
        <f ca="1">IF(COUNT(AG12:AG300)=0,"-",AG1+(2*_xlfn.STDEV.P(AG12:OFFSET(AG12,$A$1-1,0))))</f>
        <v>60538.755645263074</v>
      </c>
      <c r="AI3" s="159">
        <f ca="1">IF(COUNT(AI12:AI300)=0,"-",AI1+(2*_xlfn.STDEV.P(AI12:OFFSET(AI12,$A$1-1,0))))</f>
        <v>3078.1941049866855</v>
      </c>
      <c r="AK3" s="159">
        <f ca="1">IF(COUNT(AK12:AK300)=0,"-",AK1+(2*_xlfn.STDEV.P(AK12:OFFSET(AK12,$A$1-1,0))))</f>
        <v>33595.380791874224</v>
      </c>
      <c r="AM3" s="159" t="str">
        <f ca="1">IF(COUNT(AM12:AM300)=0,"-",AM1+(2*_xlfn.STDEV.P(AM12:OFFSET(AM12,$A$1-1,0))))</f>
        <v>-</v>
      </c>
      <c r="AO3" s="159">
        <f ca="1">IF(COUNT(AO12:AO300)=0,"-",AO1+(2*_xlfn.STDEV.P(AO12:OFFSET(AO12,$A$1-1,0))))</f>
        <v>4133.2882524019988</v>
      </c>
      <c r="AQ3" s="159">
        <f ca="1">IF(COUNT(AQ12:AQ300)=0,"-",AQ1+(2*_xlfn.STDEV.P(AQ12:OFFSET(AQ12,$A$1-1,0))))</f>
        <v>56250.237579193592</v>
      </c>
    </row>
    <row r="4" spans="1:43" x14ac:dyDescent="0.25">
      <c r="A4" s="522"/>
      <c r="C4" s="158" t="s">
        <v>368</v>
      </c>
      <c r="E4" s="162">
        <f ca="1">IF(COUNT(E12:E300)=0,"-",AVERAGEIFS(E12:E300, E12:E300, "&gt;="&amp;E2,E12:E300,"&lt;="&amp;E3))</f>
        <v>7355.8710355077683</v>
      </c>
      <c r="G4" s="162">
        <f ca="1">IF(COUNT(G12:G300)=0,"-",AVERAGEIFS(G12:G300, G12:G300, "&gt;="&amp;G2,G12:G300,"&lt;="&amp;G3))</f>
        <v>543.68208832711673</v>
      </c>
      <c r="I4" s="162">
        <f ca="1">IF(COUNT(I12:I300)=0,"-",AVERAGEIFS(I12:I300, I12:I300, "&gt;="&amp;I2,I12:I300,"&lt;="&amp;I3))</f>
        <v>554.06818194853167</v>
      </c>
      <c r="K4" s="162">
        <f ca="1">IF(COUNT(K12:K300)=0,"-",AVERAGEIFS(K12:K300, K12:K300, "&gt;="&amp;K2,K12:K300,"&lt;="&amp;K3))</f>
        <v>177.71223413999752</v>
      </c>
      <c r="M4" s="162" t="str">
        <f>IF(COUNT(M12:M300)=0,"-",AVERAGEIFS(M12:M300, M12:M300, "&gt;="&amp;M2,M12:M300,"&lt;="&amp;M3))</f>
        <v>-</v>
      </c>
      <c r="O4" s="162">
        <f ca="1">IF(COUNT(O12:O300)=0,"-",AVERAGEIFS(O12:O300, O12:O300, "&gt;="&amp;O2,O12:O300,"&lt;="&amp;O3))</f>
        <v>363.09074824166072</v>
      </c>
      <c r="Q4" s="162">
        <f ca="1">IF(COUNT(Q12:Q300)=0,"-",AVERAGEIFS(Q12:Q300, Q12:Q300, "&gt;="&amp;Q2,Q12:Q300,"&lt;="&amp;Q3))</f>
        <v>786.2442672013201</v>
      </c>
      <c r="S4" s="162">
        <f ca="1">IF(COUNT(S12:S300)=0,"-",AVERAGEIFS(S12:S300, S12:S300, "&gt;="&amp;S2,S12:S300,"&lt;="&amp;S3))</f>
        <v>619.2878806503337</v>
      </c>
      <c r="U4" s="162">
        <f ca="1">IF(COUNT(U12:U300)=0,"-",AVERAGEIFS(U12:U300, U12:U300, "&gt;="&amp;U2,U12:U300,"&lt;="&amp;U3))</f>
        <v>403.2945096902173</v>
      </c>
      <c r="W4" s="162">
        <f ca="1">IF(COUNT(W12:W300)=0,"-",AVERAGEIFS(W12:W300, W12:W300, "&gt;="&amp;W2,W12:W300,"&lt;="&amp;W3))</f>
        <v>1408.6037165516912</v>
      </c>
      <c r="Y4" s="162">
        <f ca="1">IF(COUNT(Y12:Y300)=0,"-",AVERAGEIFS(Y12:Y300, Y12:Y300, "&gt;="&amp;Y2,Y12:Y300,"&lt;="&amp;Y3))</f>
        <v>619.71452302461796</v>
      </c>
      <c r="AA4" s="162">
        <f ca="1">IF(COUNT(AA12:AA300)=0,"-",AVERAGEIFS(AA12:AA300, AA12:AA300, "&gt;="&amp;AA2,AA12:AA300,"&lt;="&amp;AA3))</f>
        <v>77.485777345957047</v>
      </c>
      <c r="AC4" s="162">
        <f ca="1">IF(COUNT(AC12:AC300)=0,"-",AVERAGEIFS(AC12:AC300, AC12:AC300, "&gt;="&amp;AC2,AC12:AC300,"&lt;="&amp;AC3))</f>
        <v>2189.4938313095199</v>
      </c>
      <c r="AE4" s="162">
        <f ca="1">IF(COUNT(AE12:AE300)=0,"-",AVERAGEIFS(AE12:AE300, AE12:AE300, "&gt;="&amp;AE2,AE12:AE300,"&lt;="&amp;AE3))</f>
        <v>578.48868033271026</v>
      </c>
      <c r="AG4" s="162">
        <f ca="1">IF(COUNT(AG12:AG300)=0,"-",AVERAGEIFS(AG12:AG300, AG12:AG300, "&gt;="&amp;AG2,AG12:AG300,"&lt;="&amp;AG3))</f>
        <v>4734.4071394257817</v>
      </c>
      <c r="AI4" s="162">
        <f ca="1">IF(COUNT(AI12:AI300)=0,"-",AVERAGEIFS(AI12:AI300, AI12:AI300, "&gt;="&amp;AI2,AI12:AI300,"&lt;="&amp;AI3))</f>
        <v>1029.9071608360996</v>
      </c>
      <c r="AK4" s="162">
        <f ca="1">IF(COUNT(AK12:AK300)=0,"-",AVERAGEIFS(AK12:AK300, AK12:AK300, "&gt;="&amp;AK2,AK12:AK300,"&lt;="&amp;AK3))</f>
        <v>1272.9219330005963</v>
      </c>
      <c r="AM4" s="162" t="str">
        <f>IF(COUNT(AM12:AM300)=0,"-",AVERAGEIFS(AM12:AM300, AM12:AM300, "&gt;="&amp;AM2,AM12:AM300,"&lt;="&amp;AM3))</f>
        <v>-</v>
      </c>
      <c r="AO4" s="162">
        <f ca="1">IF(COUNT(AO12:AO300)=0,"-",AVERAGEIFS(AO12:AO300, AO12:AO300, "&gt;="&amp;AO2,AO12:AO300,"&lt;="&amp;AO3))</f>
        <v>734.017544989626</v>
      </c>
      <c r="AQ4" s="162">
        <f ca="1">IF(COUNT(AQ12:AQ300)=0,"-",AVERAGEIFS(AQ12:AQ300, AQ12:AQ300, "&gt;="&amp;AQ2,AQ12:AQ300,"&lt;="&amp;AQ3))</f>
        <v>5151.8955301965925</v>
      </c>
    </row>
    <row r="5" spans="1:43" x14ac:dyDescent="0.25">
      <c r="A5" s="522"/>
      <c r="C5" s="158" t="s">
        <v>367</v>
      </c>
      <c r="E5" s="163">
        <f ca="1">IF(COUNT(E12:E300)=0,"-",SUMIFS(D12:D300,E12:E300,"&gt;="&amp;E2,E12:E300,"&lt;="&amp;E3)/SUMIFS($B12:$B300,E12:E300,"&gt;="&amp;E2,E12:E300,"&lt;="&amp;E3))</f>
        <v>8526.9364985643388</v>
      </c>
      <c r="G5" s="163">
        <f ca="1">IF(COUNT(G12:G300)=0,"-",SUMIFS(F12:F300,G12:G300,"&gt;="&amp;G2,G12:G300,"&lt;="&amp;G3)/SUMIFS($B12:$B300,G12:G300,"&gt;="&amp;G2,G12:G300,"&lt;="&amp;G3))</f>
        <v>528.184796876409</v>
      </c>
      <c r="I5" s="163">
        <f ca="1">IF(COUNT(I12:I300)=0,"-",SUMIFS(H12:H300,I12:I300,"&gt;="&amp;I2,I12:I300,"&lt;="&amp;I3)/SUMIFS($B12:$B300,I12:I300,"&gt;="&amp;I2,I12:I300,"&lt;="&amp;I3))</f>
        <v>1092.0722577634317</v>
      </c>
      <c r="K5" s="163">
        <f ca="1">IF(COUNT(K12:K300)=0,"-",SUMIFS(J12:J300,K12:K300,"&gt;="&amp;K2,K12:K300,"&lt;="&amp;K3)/SUMIFS($B12:$B300,K12:K300,"&gt;="&amp;K2,K12:K300,"&lt;="&amp;K3))</f>
        <v>282.55313908018843</v>
      </c>
      <c r="M5" s="163" t="str">
        <f>IF(COUNT(M12:M300)=0,"-",SUMIFS(L12:L300,M12:M300,"&gt;="&amp;M2,M12:M300,"&lt;="&amp;M3)/SUMIFS($B12:$B300,M12:M300,"&gt;="&amp;M2,M12:M300,"&lt;="&amp;M3))</f>
        <v>-</v>
      </c>
      <c r="O5" s="163">
        <f ca="1">IF(COUNT(O12:O300)=0,"-",SUMIFS(N12:N300,O12:O300,"&gt;="&amp;O2,O12:O300,"&lt;="&amp;O3)/SUMIFS($B12:$B300,O12:O300,"&gt;="&amp;O2,O12:O300,"&lt;="&amp;O3))</f>
        <v>144.77699166934667</v>
      </c>
      <c r="Q5" s="163">
        <f ca="1">IF(COUNT(Q12:Q300)=0,"-",SUMIFS(P12:P300,Q12:Q300,"&gt;="&amp;Q2,Q12:Q300,"&lt;="&amp;Q3)/SUMIFS($B12:$B300,Q12:Q300,"&gt;="&amp;Q2,Q12:Q300,"&lt;="&amp;Q3))</f>
        <v>384.64550677364872</v>
      </c>
      <c r="S5" s="163">
        <f ca="1">IF(COUNT(S12:S300)=0,"-",SUMIFS(R12:R300,S12:S300,"&gt;="&amp;S2,S12:S300,"&lt;="&amp;S3)/SUMIFS($B12:$B300,S12:S300,"&gt;="&amp;S2,S12:S300,"&lt;="&amp;S3))</f>
        <v>1220.2024736739672</v>
      </c>
      <c r="U5" s="163">
        <f ca="1">IF(COUNT(U12:U300)=0,"-",SUMIFS(T12:T300,U12:U300,"&gt;="&amp;U2,U12:U300,"&lt;="&amp;U3)/SUMIFS($B12:$B300,U12:U300,"&gt;="&amp;U2,U12:U300,"&lt;="&amp;U3))</f>
        <v>586.71487901480043</v>
      </c>
      <c r="W5" s="163">
        <f ca="1">IF(COUNT(W12:W300)=0,"-",SUMIFS(V12:V300,W12:W300,"&gt;="&amp;W2,W12:W300,"&lt;="&amp;W3)/SUMIFS($B12:$B300,W12:W300,"&gt;="&amp;W2,W12:W300,"&lt;="&amp;W3))</f>
        <v>1122.5807126049303</v>
      </c>
      <c r="Y5" s="163">
        <f ca="1">IF(COUNT(Y12:Y300)=0,"-",SUMIFS(X12:X300,Y12:Y300,"&gt;="&amp;Y2,Y12:Y300,"&lt;="&amp;Y3)/SUMIFS($B12:$B300,Y12:Y300,"&gt;="&amp;Y2,Y12:Y300,"&lt;="&amp;Y3))</f>
        <v>412.95397193158504</v>
      </c>
      <c r="AA5" s="163">
        <f ca="1">IF(COUNT(AA12:AA300)=0,"-",SUMIFS(Z12:Z300,AA12:AA300,"&gt;="&amp;AA2,AA12:AA300,"&lt;="&amp;AA3)/SUMIFS($B12:$B300,AA12:AA300,"&gt;="&amp;AA2,AA12:AA300,"&lt;="&amp;AA3))</f>
        <v>103.13467825453795</v>
      </c>
      <c r="AC5" s="163">
        <f ca="1">IF(COUNT(AC12:AC300)=0,"-",SUMIFS(AB12:AB300,AC12:AC300,"&gt;="&amp;AC2,AC12:AC300,"&lt;="&amp;AC3)/SUMIFS($B12:$B300,AC12:AC300,"&gt;="&amp;AC2,AC12:AC300,"&lt;="&amp;AC3))</f>
        <v>513.61220912458157</v>
      </c>
      <c r="AE5" s="163">
        <f ca="1">IF(COUNT(AE12:AE300)=0,"-",SUMIFS(AD12:AD300,AE12:AE300,"&gt;="&amp;AE2,AE12:AE300,"&lt;="&amp;AE3)/SUMIFS($B12:$B300,AE12:AE300,"&gt;="&amp;AE2,AE12:AE300,"&lt;="&amp;AE3))</f>
        <v>116.66769337994255</v>
      </c>
      <c r="AG5" s="163">
        <f ca="1">IF(COUNT(AG12:AG300)=0,"-",SUMIFS(AF12:AF300,AG12:AG300,"&gt;="&amp;AG2,AG12:AG300,"&lt;="&amp;AG3)/SUMIFS($B12:$B300,AG12:AG300,"&gt;="&amp;AG2,AG12:AG300,"&lt;="&amp;AG3))</f>
        <v>5498.2762983058637</v>
      </c>
      <c r="AI5" s="163">
        <f ca="1">IF(COUNT(AI12:AI300)=0,"-",SUMIFS(AH12:AH300,AI12:AI300,"&gt;="&amp;AI2,AI12:AI300,"&lt;="&amp;AI3)/SUMIFS($B12:$B300,AI12:AI300,"&gt;="&amp;AI2,AI12:AI300,"&lt;="&amp;AI3))</f>
        <v>1747.9543496985357</v>
      </c>
      <c r="AK5" s="163">
        <f ca="1">IF(COUNT(AK12:AK300)=0,"-",SUMIFS(AJ12:AJ300,AK12:AK300,"&gt;="&amp;AK2,AK12:AK300,"&lt;="&amp;AK3)/SUMIFS($B12:$B300,AK12:AK300,"&gt;="&amp;AK2,AK12:AK300,"&lt;="&amp;AK3))</f>
        <v>650.33406429465936</v>
      </c>
      <c r="AM5" s="163" t="str">
        <f>IF(COUNT(AM12:AM300)=0,"-",SUMIFS(AL12:AL300,AM12:AM300,"&gt;="&amp;AM2,AM12:AM300,"&lt;="&amp;AM3)/SUMIFS($B12:$B300,AM12:AM300,"&gt;="&amp;AM2,AM12:AM300,"&lt;="&amp;AM3))</f>
        <v>-</v>
      </c>
      <c r="AO5" s="163">
        <f ca="1">IF(COUNT(AO12:AO300)=0,"-",SUMIFS(AN12:AN300,AO12:AO300,"&gt;="&amp;AO2,AO12:AO300,"&lt;="&amp;AO3)/SUMIFS($B12:$B300,AO12:AO300,"&gt;="&amp;AO2,AO12:AO300,"&lt;="&amp;AO3))</f>
        <v>1263.7604057208282</v>
      </c>
      <c r="AQ5" s="163">
        <f ca="1">IF(COUNT(AQ12:AQ300)=0,"-",SUMIFS(AP12:AP300,AQ12:AQ300,"&gt;="&amp;AQ2,AQ12:AQ300,"&lt;="&amp;AQ3)/SUMIFS($B12:$B300,AQ12:AQ300,"&gt;="&amp;AQ2,AQ12:AQ300,"&lt;="&amp;AQ3))</f>
        <v>5405.2366639599668</v>
      </c>
    </row>
    <row r="6" spans="1:43" x14ac:dyDescent="0.25">
      <c r="A6" s="522"/>
      <c r="C6" s="158" t="s">
        <v>366</v>
      </c>
      <c r="E6" s="164">
        <f ca="1">IF(COUNT(E12:E300)=0,"-",SUMIFS(E12:E300, E12:E300, "&gt;="&amp;E2,E12:E300,"&lt;="&amp;E3)/($A$1-COUNTIF(E12:E300,"&lt;"&amp;E$2)-COUNTIF(E12:E300,"&gt;"&amp;E$3)))</f>
        <v>5884.696828406215</v>
      </c>
      <c r="G6" s="164">
        <f ca="1">IF(COUNT(G12:G300)=0,"-",SUMIFS(G12:G300, G12:G300, "&gt;="&amp;G2,G12:G300,"&lt;="&amp;G3)/($A$1-COUNTIF(G12:G300,"&lt;"&amp;G$2)-COUNTIF(G12:G300,"&gt;"&amp;G$3)))</f>
        <v>174.51523822845721</v>
      </c>
      <c r="I6" s="164">
        <f ca="1">IF(COUNT(I12:I300)=0,"-",SUMIFS(I12:I300, I12:I300, "&gt;="&amp;I2,I12:I300,"&lt;="&amp;I3)/($A$1-COUNTIF(I12:I300,"&lt;"&amp;I$2)-COUNTIF(I12:I300,"&gt;"&amp;I$3)))</f>
        <v>13.351040528880281</v>
      </c>
      <c r="K6" s="164">
        <f ca="1">IF(COUNT(K12:K300)=0,"-",SUMIFS(K12:K300, K12:K300, "&gt;="&amp;K2,K12:K300,"&lt;="&amp;K3)/($A$1-COUNTIF(K12:K300,"&lt;"&amp;K$2)-COUNTIF(K12:K300,"&gt;"&amp;K$3)))</f>
        <v>10.836111837804726</v>
      </c>
      <c r="M6" s="164" t="str">
        <f>IF(COUNT(M12:M300)=0,"-",SUMIFS(M12:M300, M12:M300, "&gt;="&amp;M2,M12:M300,"&lt;="&amp;M3)/($A$1-COUNTIF(M12:M300,"&lt;"&amp;M$2)-COUNTIF(M12:M300,"&gt;"&amp;M$3)))</f>
        <v>-</v>
      </c>
      <c r="O6" s="164">
        <f ca="1">IF(COUNT(O12:O300)=0,"-",SUMIFS(O12:O300, O12:O300, "&gt;="&amp;O2,O12:O300,"&lt;="&amp;O3)/($A$1-COUNTIF(O12:O300,"&lt;"&amp;O$2)-COUNTIF(O12:O300,"&gt;"&amp;O$3)))</f>
        <v>231.47035200405873</v>
      </c>
      <c r="Q6" s="164">
        <f ca="1">IF(COUNT(Q12:Q300)=0,"-",SUMIFS(Q12:Q300, Q12:Q300, "&gt;="&amp;Q2,Q12:Q300,"&lt;="&amp;Q3)/($A$1-COUNTIF(Q12:Q300,"&lt;"&amp;Q$2)-COUNTIF(Q12:Q300,"&gt;"&amp;Q$3)))</f>
        <v>636.95738102385428</v>
      </c>
      <c r="S6" s="164">
        <f ca="1">IF(COUNT(S12:S300)=0,"-",SUMIFS(S12:S300, S12:S300, "&gt;="&amp;S2,S12:S300,"&lt;="&amp;S3)/($A$1-COUNTIF(S12:S300,"&lt;"&amp;S$2)-COUNTIF(S12:S300,"&gt;"&amp;S$3)))</f>
        <v>221.72035233160096</v>
      </c>
      <c r="U6" s="164">
        <f ca="1">IF(COUNT(U12:U300)=0,"-",SUMIFS(U12:U300, U12:U300, "&gt;="&amp;U2,U12:U300,"&lt;="&amp;U3)/($A$1-COUNTIF(U12:U300,"&lt;"&amp;U$2)-COUNTIF(U12:U300,"&gt;"&amp;U$3)))</f>
        <v>24.294849981338391</v>
      </c>
      <c r="W6" s="164">
        <f ca="1">IF(COUNT(W12:W300)=0,"-",SUMIFS(W12:W300, W12:W300, "&gt;="&amp;W2,W12:W300,"&lt;="&amp;W3)/($A$1-COUNTIF(W12:W300,"&lt;"&amp;W$2)-COUNTIF(W12:W300,"&gt;"&amp;W$3)))</f>
        <v>549.69901133724534</v>
      </c>
      <c r="Y6" s="164">
        <f ca="1">IF(COUNT(Y12:Y300)=0,"-",SUMIFS(Y12:Y300, Y12:Y300, "&gt;="&amp;Y2,Y12:Y300,"&lt;="&amp;Y3)/($A$1-COUNTIF(Y12:Y300,"&lt;"&amp;Y$2)-COUNTIF(Y12:Y300,"&gt;"&amp;Y$3)))</f>
        <v>60.459953465816383</v>
      </c>
      <c r="AA6" s="164">
        <f ca="1">IF(COUNT(AA12:AA300)=0,"-",SUMIFS(AA12:AA300, AA12:AA300, "&gt;="&amp;AA2,AA12:AA300,"&lt;="&amp;AA3)/($A$1-COUNTIF(AA12:AA300,"&lt;"&amp;AA$2)-COUNTIF(AA12:AA300,"&gt;"&amp;AA$3)))</f>
        <v>12.284330554846848</v>
      </c>
      <c r="AC6" s="164">
        <f ca="1">IF(COUNT(AC12:AC300)=0,"-",SUMIFS(AC12:AC300, AC12:AC300, "&gt;="&amp;AC2,AC12:AC300,"&lt;="&amp;AC3)/($A$1-COUNTIF(AC12:AC300,"&lt;"&amp;AC$2)-COUNTIF(AC12:AC300,"&gt;"&amp;AC$3)))</f>
        <v>320.41373141114923</v>
      </c>
      <c r="AE6" s="164">
        <f ca="1">IF(COUNT(AE12:AE300)=0,"-",SUMIFS(AE12:AE300, AE12:AE300, "&gt;="&amp;AE2,AE12:AE300,"&lt;="&amp;AE3)/($A$1-COUNTIF(AE12:AE300,"&lt;"&amp;AE$2)-COUNTIF(AE12:AE300,"&gt;"&amp;AE$3)))</f>
        <v>34.848715682693388</v>
      </c>
      <c r="AG6" s="164">
        <f ca="1">IF(COUNT(AG12:AG300)=0,"-",SUMIFS(AG12:AG300, AG12:AG300, "&gt;="&amp;AG2,AG12:AG300,"&lt;="&amp;AG3)/($A$1-COUNTIF(AG12:AG300,"&lt;"&amp;AG$2)-COUNTIF(AG12:AG300,"&gt;"&amp;AG$3)))</f>
        <v>866.05008648032594</v>
      </c>
      <c r="AI6" s="164">
        <f ca="1">IF(COUNT(AI12:AI300)=0,"-",SUMIFS(AI12:AI300, AI12:AI300, "&gt;="&amp;AI2,AI12:AI300,"&lt;="&amp;AI3)/($A$1-COUNTIF(AI12:AI300,"&lt;"&amp;AI$2)-COUNTIF(AI12:AI300,"&gt;"&amp;AI$3)))</f>
        <v>24.81704002014698</v>
      </c>
      <c r="AK6" s="164">
        <f ca="1">IF(COUNT(AK12:AK300)=0,"-",SUMIFS(AK12:AK300, AK12:AK300, "&gt;="&amp;AK2,AK12:AK300,"&lt;="&amp;AK3)/($A$1-COUNTIF(AK12:AK300,"&lt;"&amp;AK$2)-COUNTIF(AK12:AK300,"&gt;"&amp;AK$3)))</f>
        <v>859.22230477540256</v>
      </c>
      <c r="AM6" s="164" t="str">
        <f>IF(COUNT(AM12:AM300)=0,"-",SUMIFS(AM12:AM300, AM12:AM300, "&gt;="&amp;AM2,AM12:AM300,"&lt;="&amp;AM3)/($A$1-COUNTIF(AM12:AM300,"&lt;"&amp;AM$2)-COUNTIF(AM12:AM300,"&gt;"&amp;AM$3)))</f>
        <v>-</v>
      </c>
      <c r="AO6" s="164">
        <f ca="1">IF(COUNT(AO12:AO300)=0,"-",SUMIFS(AO12:AO300, AO12:AO300, "&gt;="&amp;AO2,AO12:AO300,"&lt;="&amp;AO3)/($A$1-COUNTIF(AO12:AO300,"&lt;"&amp;AO$2)-COUNTIF(AO12:AO300,"&gt;"&amp;AO$3)))</f>
        <v>152.17436908321514</v>
      </c>
      <c r="AQ6" s="164">
        <f ca="1">IF(COUNT(AQ12:AQ300)=0,"-",SUMIFS(AQ12:AQ300, AQ12:AQ300, "&gt;="&amp;AQ2,AQ12:AQ300,"&lt;="&amp;AQ3)/($A$1-COUNTIF(AQ12:AQ300,"&lt;"&amp;AQ$2)-COUNTIF(AQ12:AQ300,"&gt;"&amp;AQ$3)))</f>
        <v>4956.2539277840633</v>
      </c>
    </row>
    <row r="9" spans="1:43" x14ac:dyDescent="0.25">
      <c r="D9" s="165" t="s">
        <v>365</v>
      </c>
      <c r="E9" s="166"/>
      <c r="F9" s="165" t="s">
        <v>364</v>
      </c>
      <c r="G9" s="166"/>
      <c r="H9" s="165" t="s">
        <v>363</v>
      </c>
      <c r="I9" s="166"/>
      <c r="J9" s="165" t="s">
        <v>362</v>
      </c>
      <c r="K9" s="166"/>
      <c r="L9" s="165" t="s">
        <v>361</v>
      </c>
      <c r="M9" s="166"/>
      <c r="N9" s="165" t="s">
        <v>360</v>
      </c>
      <c r="O9" s="166"/>
      <c r="P9" s="165" t="s">
        <v>359</v>
      </c>
      <c r="Q9" s="166"/>
      <c r="R9" s="165" t="s">
        <v>358</v>
      </c>
      <c r="S9" s="166"/>
      <c r="T9" s="165" t="s">
        <v>357</v>
      </c>
      <c r="U9" s="166"/>
      <c r="V9" s="165" t="s">
        <v>356</v>
      </c>
      <c r="W9" s="166"/>
      <c r="X9" s="165" t="s">
        <v>355</v>
      </c>
      <c r="Y9" s="166"/>
      <c r="Z9" s="165" t="s">
        <v>354</v>
      </c>
      <c r="AA9" s="166"/>
      <c r="AB9" s="165" t="s">
        <v>353</v>
      </c>
      <c r="AC9" s="166"/>
      <c r="AD9" s="165" t="s">
        <v>352</v>
      </c>
      <c r="AE9" s="166"/>
      <c r="AF9" s="165" t="s">
        <v>351</v>
      </c>
      <c r="AG9" s="166"/>
      <c r="AH9" s="165" t="s">
        <v>350</v>
      </c>
      <c r="AI9" s="166"/>
      <c r="AJ9" s="165" t="s">
        <v>349</v>
      </c>
      <c r="AK9" s="166"/>
      <c r="AL9" s="165" t="s">
        <v>348</v>
      </c>
      <c r="AM9" s="166"/>
      <c r="AN9" s="165" t="s">
        <v>347</v>
      </c>
      <c r="AO9" s="166"/>
      <c r="AP9" s="165" t="s">
        <v>346</v>
      </c>
      <c r="AQ9" s="166"/>
    </row>
    <row r="10" spans="1:43" ht="75" x14ac:dyDescent="0.25">
      <c r="A10" s="167"/>
      <c r="B10" s="168"/>
      <c r="D10" s="169" t="s">
        <v>344</v>
      </c>
      <c r="E10" s="170" t="str">
        <f>D10&amp;"
per FTE"</f>
        <v>Total Occupancy
per FTE</v>
      </c>
      <c r="F10" s="169" t="s">
        <v>343</v>
      </c>
      <c r="G10" s="170" t="str">
        <f>F10&amp;"
per FTE"</f>
        <v>Direct Care Consultant 201
per FTE</v>
      </c>
      <c r="H10" s="169" t="s">
        <v>342</v>
      </c>
      <c r="I10" s="170" t="str">
        <f>H10&amp;"
per FTE"</f>
        <v>Temporary Help 202
per FTE</v>
      </c>
      <c r="J10" s="169" t="s">
        <v>341</v>
      </c>
      <c r="K10" s="170" t="str">
        <f>J10&amp;"
per FTE"</f>
        <v>Clients and Caregivers Reimb./Stipends 203
per FTE</v>
      </c>
      <c r="L10" s="169" t="s">
        <v>340</v>
      </c>
      <c r="M10" s="170" t="str">
        <f>L10&amp;"
per FTE"</f>
        <v>Subcontracted Direct Care 206
per FTE</v>
      </c>
      <c r="N10" s="169" t="s">
        <v>339</v>
      </c>
      <c r="O10" s="170" t="str">
        <f>N10&amp;"
per FTE"</f>
        <v>Staff Training 204
per FTE</v>
      </c>
      <c r="P10" s="169" t="s">
        <v>338</v>
      </c>
      <c r="Q10" s="170" t="str">
        <f>P10&amp;"
per FTE"</f>
        <v>Staff Mileage / Travel 205
per FTE</v>
      </c>
      <c r="R10" s="169" t="s">
        <v>337</v>
      </c>
      <c r="S10" s="170" t="str">
        <f>R10&amp;"
per FTE"</f>
        <v>Meals 207
per FTE</v>
      </c>
      <c r="T10" s="169" t="s">
        <v>336</v>
      </c>
      <c r="U10" s="170" t="str">
        <f>T10&amp;"
per FTE"</f>
        <v>Client Transportation 208
per FTE</v>
      </c>
      <c r="V10" s="169" t="s">
        <v>335</v>
      </c>
      <c r="W10" s="170" t="str">
        <f>V10&amp;"
per FTE"</f>
        <v>Vehicle Expenses 208
per FTE</v>
      </c>
      <c r="X10" s="169" t="s">
        <v>334</v>
      </c>
      <c r="Y10" s="170" t="str">
        <f>X10&amp;"
per FTE"</f>
        <v>Vehicle Depreciation 208
per FTE</v>
      </c>
      <c r="Z10" s="169" t="s">
        <v>333</v>
      </c>
      <c r="AA10" s="170" t="str">
        <f>Z10&amp;"
per FTE"</f>
        <v>Incidental Medical /Medicine/Pharmacy 209
per FTE</v>
      </c>
      <c r="AB10" s="169" t="s">
        <v>332</v>
      </c>
      <c r="AC10" s="170" t="str">
        <f>AB10&amp;"
per FTE"</f>
        <v>Client Personal Allowances 211
per FTE</v>
      </c>
      <c r="AD10" s="169" t="s">
        <v>331</v>
      </c>
      <c r="AE10" s="170" t="str">
        <f>AD10&amp;"
per FTE"</f>
        <v>Provision Material Goods/Svs./Benefits 212
per FTE</v>
      </c>
      <c r="AF10" s="169" t="s">
        <v>330</v>
      </c>
      <c r="AG10" s="170" t="str">
        <f>AF10&amp;"
per FTE"</f>
        <v>Direct Client Wages 214
per FTE</v>
      </c>
      <c r="AH10" s="169" t="s">
        <v>329</v>
      </c>
      <c r="AI10" s="170" t="str">
        <f>AH10&amp;"
per FTE"</f>
        <v>Other Commercial Prod. &amp; Svs. 214
per FTE</v>
      </c>
      <c r="AJ10" s="169" t="s">
        <v>328</v>
      </c>
      <c r="AK10" s="170" t="str">
        <f>AJ10&amp;"
per FTE"</f>
        <v>Program Supplies &amp; Materials 215
per FTE</v>
      </c>
      <c r="AL10" s="169" t="s">
        <v>327</v>
      </c>
      <c r="AM10" s="170" t="str">
        <f>AL10&amp;"
per FTE"</f>
        <v>Non Charitable Expenses
per FTE</v>
      </c>
      <c r="AN10" s="169" t="s">
        <v>326</v>
      </c>
      <c r="AO10" s="170" t="str">
        <f>AN10&amp;"
per FTE"</f>
        <v>Other Expense
per FTE</v>
      </c>
      <c r="AP10" s="169" t="s">
        <v>325</v>
      </c>
      <c r="AQ10" s="170" t="str">
        <f>AP10&amp;"
per FTE"</f>
        <v>Total Other Program Expense
per FTE</v>
      </c>
    </row>
    <row r="11" spans="1:43" x14ac:dyDescent="0.25">
      <c r="A11" s="165" t="s">
        <v>323</v>
      </c>
      <c r="B11" s="171" t="s">
        <v>322</v>
      </c>
      <c r="D11" s="165" t="s">
        <v>321</v>
      </c>
      <c r="E11" s="166"/>
      <c r="F11" s="165" t="s">
        <v>321</v>
      </c>
      <c r="G11" s="166"/>
      <c r="H11" s="165" t="s">
        <v>321</v>
      </c>
      <c r="I11" s="166"/>
      <c r="J11" s="165" t="s">
        <v>321</v>
      </c>
      <c r="K11" s="166"/>
      <c r="L11" s="165" t="s">
        <v>321</v>
      </c>
      <c r="M11" s="166"/>
      <c r="N11" s="165" t="s">
        <v>321</v>
      </c>
      <c r="O11" s="166"/>
      <c r="P11" s="165" t="s">
        <v>321</v>
      </c>
      <c r="Q11" s="166"/>
      <c r="R11" s="165" t="s">
        <v>321</v>
      </c>
      <c r="S11" s="166"/>
      <c r="T11" s="165" t="s">
        <v>321</v>
      </c>
      <c r="U11" s="166"/>
      <c r="V11" s="165" t="s">
        <v>321</v>
      </c>
      <c r="W11" s="166"/>
      <c r="X11" s="165" t="s">
        <v>321</v>
      </c>
      <c r="Y11" s="166"/>
      <c r="Z11" s="165" t="s">
        <v>321</v>
      </c>
      <c r="AA11" s="166"/>
      <c r="AB11" s="165" t="s">
        <v>321</v>
      </c>
      <c r="AC11" s="166"/>
      <c r="AD11" s="165" t="s">
        <v>321</v>
      </c>
      <c r="AE11" s="166"/>
      <c r="AF11" s="165" t="s">
        <v>321</v>
      </c>
      <c r="AG11" s="166"/>
      <c r="AH11" s="165" t="s">
        <v>321</v>
      </c>
      <c r="AI11" s="166"/>
      <c r="AJ11" s="165" t="s">
        <v>321</v>
      </c>
      <c r="AK11" s="166"/>
      <c r="AL11" s="165" t="s">
        <v>321</v>
      </c>
      <c r="AM11" s="166"/>
      <c r="AN11" s="165" t="s">
        <v>321</v>
      </c>
      <c r="AO11" s="166"/>
      <c r="AP11" s="165" t="s">
        <v>321</v>
      </c>
      <c r="AQ11" s="166"/>
    </row>
    <row r="12" spans="1:43" x14ac:dyDescent="0.25">
      <c r="A12" s="165" t="s">
        <v>320</v>
      </c>
      <c r="B12" s="171">
        <v>0.62</v>
      </c>
      <c r="D12" s="172">
        <v>2101</v>
      </c>
      <c r="E12" s="173">
        <f>IF(OR($B12=0,D12=0),"",D12/$B12)</f>
        <v>3388.7096774193546</v>
      </c>
      <c r="F12" s="174">
        <v>7</v>
      </c>
      <c r="G12" s="173">
        <f>IF(OR($B12=0,F12=0),"",F12/$B12)</f>
        <v>11.290322580645162</v>
      </c>
      <c r="H12" s="172"/>
      <c r="I12" s="173" t="str">
        <f>IF(OR($B12=0,H12=0),"",H12/$B12)</f>
        <v/>
      </c>
      <c r="J12" s="172"/>
      <c r="K12" s="173" t="str">
        <f>IF(OR($B12=0,J12=0),"",J12/$B12)</f>
        <v/>
      </c>
      <c r="L12" s="172"/>
      <c r="M12" s="173" t="str">
        <f>IF(OR($B12=0,L12=0),"",L12/$B12)</f>
        <v/>
      </c>
      <c r="N12" s="172">
        <v>18</v>
      </c>
      <c r="O12" s="173">
        <f>IF(OR($B12=0,N12=0),"",N12/$B12)</f>
        <v>29.032258064516128</v>
      </c>
      <c r="P12" s="172">
        <v>144</v>
      </c>
      <c r="Q12" s="173">
        <f>IF(OR($B12=0,P12=0),"",P12/$B12)</f>
        <v>232.25806451612902</v>
      </c>
      <c r="R12" s="172"/>
      <c r="S12" s="173" t="str">
        <f>IF(OR($B12=0,R12=0),"",R12/$B12)</f>
        <v/>
      </c>
      <c r="T12" s="172"/>
      <c r="U12" s="173" t="str">
        <f>IF(OR($B12=0,T12=0),"",T12/$B12)</f>
        <v/>
      </c>
      <c r="V12" s="172"/>
      <c r="W12" s="173" t="str">
        <f>IF(OR($B12=0,V12=0),"",V12/$B12)</f>
        <v/>
      </c>
      <c r="X12" s="172"/>
      <c r="Y12" s="173" t="str">
        <f>IF(OR($B12=0,X12=0),"",X12/$B12)</f>
        <v/>
      </c>
      <c r="Z12" s="172"/>
      <c r="AA12" s="173" t="str">
        <f>IF(OR($B12=0,Z12=0),"",Z12/$B12)</f>
        <v/>
      </c>
      <c r="AB12" s="172"/>
      <c r="AC12" s="173" t="str">
        <f>IF(OR($B12=0,AB12=0),"",AB12/$B12)</f>
        <v/>
      </c>
      <c r="AD12" s="172"/>
      <c r="AE12" s="173" t="str">
        <f>IF(OR($B12=0,AD12=0),"",AD12/$B12)</f>
        <v/>
      </c>
      <c r="AF12" s="172"/>
      <c r="AG12" s="173" t="str">
        <f>IF(OR($B12=0,AF12=0),"",AF12/$B12)</f>
        <v/>
      </c>
      <c r="AH12" s="172"/>
      <c r="AI12" s="173" t="str">
        <f>IF(OR($B12=0,AH12=0),"",AH12/$B12)</f>
        <v/>
      </c>
      <c r="AJ12" s="172">
        <v>6</v>
      </c>
      <c r="AK12" s="173">
        <f>IF(OR($B12=0,AJ12=0),"",AJ12/$B12)</f>
        <v>9.67741935483871</v>
      </c>
      <c r="AL12" s="172"/>
      <c r="AM12" s="173" t="str">
        <f>IF(OR($B12=0,AL12=0),"",AL12/$B12)</f>
        <v/>
      </c>
      <c r="AN12" s="172">
        <v>240</v>
      </c>
      <c r="AO12" s="173">
        <f>IF(OR($B12=0,AN12=0),"",AN12/$B12)</f>
        <v>387.09677419354841</v>
      </c>
      <c r="AP12" s="172">
        <v>415</v>
      </c>
      <c r="AQ12" s="173">
        <f>IF(OR($B12=0,AP12=0),"",AP12/$B12)</f>
        <v>669.35483870967744</v>
      </c>
    </row>
    <row r="13" spans="1:43" x14ac:dyDescent="0.25">
      <c r="A13" s="175"/>
      <c r="B13">
        <v>2.5099999999999998</v>
      </c>
      <c r="D13" s="176">
        <v>3315</v>
      </c>
      <c r="E13" s="173">
        <f t="shared" ref="E13:G76" si="0">IF(OR($B13=0,D13=0),"",D13/$B13)</f>
        <v>1320.7171314741038</v>
      </c>
      <c r="F13" s="176">
        <v>91</v>
      </c>
      <c r="G13" s="173">
        <f t="shared" si="0"/>
        <v>36.254980079681275</v>
      </c>
      <c r="H13" s="176"/>
      <c r="I13" s="173" t="str">
        <f t="shared" ref="I13:I76" si="1">IF(OR($B13=0,H13=0),"",H13/$B13)</f>
        <v/>
      </c>
      <c r="J13" s="176"/>
      <c r="K13" s="173" t="str">
        <f t="shared" ref="K13:K76" si="2">IF(OR($B13=0,J13=0),"",J13/$B13)</f>
        <v/>
      </c>
      <c r="L13" s="176"/>
      <c r="M13" s="173" t="str">
        <f t="shared" ref="M13:M76" si="3">IF(OR($B13=0,L13=0),"",L13/$B13)</f>
        <v/>
      </c>
      <c r="N13" s="176">
        <v>224</v>
      </c>
      <c r="O13" s="173">
        <f t="shared" ref="O13:O76" si="4">IF(OR($B13=0,N13=0),"",N13/$B13)</f>
        <v>89.243027888446221</v>
      </c>
      <c r="P13" s="176">
        <v>1878</v>
      </c>
      <c r="Q13" s="173">
        <f t="shared" ref="Q13:Q76" si="5">IF(OR($B13=0,P13=0),"",P13/$B13)</f>
        <v>748.20717131474112</v>
      </c>
      <c r="R13" s="176"/>
      <c r="S13" s="173" t="str">
        <f t="shared" ref="S13:S76" si="6">IF(OR($B13=0,R13=0),"",R13/$B13)</f>
        <v/>
      </c>
      <c r="T13" s="176"/>
      <c r="U13" s="173" t="str">
        <f t="shared" ref="U13:U76" si="7">IF(OR($B13=0,T13=0),"",T13/$B13)</f>
        <v/>
      </c>
      <c r="V13" s="176"/>
      <c r="W13" s="173" t="str">
        <f t="shared" ref="W13:W76" si="8">IF(OR($B13=0,V13=0),"",V13/$B13)</f>
        <v/>
      </c>
      <c r="X13" s="176"/>
      <c r="Y13" s="173" t="str">
        <f t="shared" ref="Y13:Y76" si="9">IF(OR($B13=0,X13=0),"",X13/$B13)</f>
        <v/>
      </c>
      <c r="Z13" s="176"/>
      <c r="AA13" s="173" t="str">
        <f t="shared" ref="AA13:AA76" si="10">IF(OR($B13=0,Z13=0),"",Z13/$B13)</f>
        <v/>
      </c>
      <c r="AB13" s="176"/>
      <c r="AC13" s="173" t="str">
        <f t="shared" ref="AC13:AC76" si="11">IF(OR($B13=0,AB13=0),"",AB13/$B13)</f>
        <v/>
      </c>
      <c r="AD13" s="176"/>
      <c r="AE13" s="173" t="str">
        <f t="shared" ref="AE13:AE76" si="12">IF(OR($B13=0,AD13=0),"",AD13/$B13)</f>
        <v/>
      </c>
      <c r="AF13" s="176"/>
      <c r="AG13" s="173" t="str">
        <f t="shared" ref="AG13:AG76" si="13">IF(OR($B13=0,AF13=0),"",AF13/$B13)</f>
        <v/>
      </c>
      <c r="AH13" s="176"/>
      <c r="AI13" s="173" t="str">
        <f t="shared" ref="AI13:AI76" si="14">IF(OR($B13=0,AH13=0),"",AH13/$B13)</f>
        <v/>
      </c>
      <c r="AJ13" s="176">
        <v>72</v>
      </c>
      <c r="AK13" s="173">
        <f t="shared" ref="AK13:AK76" si="15">IF(OR($B13=0,AJ13=0),"",AJ13/$B13)</f>
        <v>28.685258964143429</v>
      </c>
      <c r="AL13" s="176"/>
      <c r="AM13" s="173" t="str">
        <f t="shared" ref="AM13:AM76" si="16">IF(OR($B13=0,AL13=0),"",AL13/$B13)</f>
        <v/>
      </c>
      <c r="AN13" s="176">
        <v>3119</v>
      </c>
      <c r="AO13" s="173">
        <f t="shared" ref="AO13:AO76" si="17">IF(OR($B13=0,AN13=0),"",AN13/$B13)</f>
        <v>1242.6294820717133</v>
      </c>
      <c r="AP13" s="176">
        <v>5384</v>
      </c>
      <c r="AQ13" s="173">
        <f t="shared" ref="AQ13:AQ76" si="18">IF(OR($B13=0,AP13=0),"",AP13/$B13)</f>
        <v>2145.0199203187253</v>
      </c>
    </row>
    <row r="14" spans="1:43" x14ac:dyDescent="0.25">
      <c r="A14" s="175"/>
      <c r="B14">
        <v>1.63</v>
      </c>
      <c r="D14" s="176">
        <v>2137</v>
      </c>
      <c r="E14" s="173">
        <f t="shared" si="0"/>
        <v>1311.0429447852762</v>
      </c>
      <c r="F14" s="176">
        <v>60</v>
      </c>
      <c r="G14" s="173">
        <f t="shared" si="0"/>
        <v>36.809815950920246</v>
      </c>
      <c r="H14" s="176"/>
      <c r="I14" s="173" t="str">
        <f t="shared" si="1"/>
        <v/>
      </c>
      <c r="J14" s="176"/>
      <c r="K14" s="173" t="str">
        <f t="shared" si="2"/>
        <v/>
      </c>
      <c r="L14" s="176"/>
      <c r="M14" s="173" t="str">
        <f t="shared" si="3"/>
        <v/>
      </c>
      <c r="N14" s="176">
        <v>147</v>
      </c>
      <c r="O14" s="173">
        <f t="shared" si="4"/>
        <v>90.184049079754601</v>
      </c>
      <c r="P14" s="176">
        <v>1228</v>
      </c>
      <c r="Q14" s="173">
        <f t="shared" si="5"/>
        <v>753.37423312883436</v>
      </c>
      <c r="R14" s="176"/>
      <c r="S14" s="173" t="str">
        <f t="shared" si="6"/>
        <v/>
      </c>
      <c r="T14" s="176"/>
      <c r="U14" s="173" t="str">
        <f t="shared" si="7"/>
        <v/>
      </c>
      <c r="V14" s="176"/>
      <c r="W14" s="173" t="str">
        <f t="shared" si="8"/>
        <v/>
      </c>
      <c r="X14" s="176"/>
      <c r="Y14" s="173" t="str">
        <f t="shared" si="9"/>
        <v/>
      </c>
      <c r="Z14" s="176"/>
      <c r="AA14" s="173" t="str">
        <f t="shared" si="10"/>
        <v/>
      </c>
      <c r="AB14" s="176"/>
      <c r="AC14" s="173" t="str">
        <f t="shared" si="11"/>
        <v/>
      </c>
      <c r="AD14" s="176"/>
      <c r="AE14" s="173" t="str">
        <f t="shared" si="12"/>
        <v/>
      </c>
      <c r="AF14" s="176"/>
      <c r="AG14" s="173" t="str">
        <f t="shared" si="13"/>
        <v/>
      </c>
      <c r="AH14" s="176"/>
      <c r="AI14" s="173" t="str">
        <f t="shared" si="14"/>
        <v/>
      </c>
      <c r="AJ14" s="176">
        <v>47</v>
      </c>
      <c r="AK14" s="173">
        <f t="shared" si="15"/>
        <v>28.834355828220861</v>
      </c>
      <c r="AL14" s="176"/>
      <c r="AM14" s="173" t="str">
        <f t="shared" si="16"/>
        <v/>
      </c>
      <c r="AN14" s="176">
        <v>3672</v>
      </c>
      <c r="AO14" s="173">
        <f t="shared" si="17"/>
        <v>2252.7607361963192</v>
      </c>
      <c r="AP14" s="176">
        <v>5154</v>
      </c>
      <c r="AQ14" s="173">
        <f t="shared" si="18"/>
        <v>3161.9631901840494</v>
      </c>
    </row>
    <row r="15" spans="1:43" x14ac:dyDescent="0.25">
      <c r="A15" s="165" t="s">
        <v>319</v>
      </c>
      <c r="B15" s="171">
        <v>9.7200000000000006</v>
      </c>
      <c r="D15" s="172">
        <v>8588</v>
      </c>
      <c r="E15" s="173">
        <f t="shared" si="0"/>
        <v>883.5390946502057</v>
      </c>
      <c r="F15" s="172">
        <v>394</v>
      </c>
      <c r="G15" s="173">
        <f t="shared" si="0"/>
        <v>40.534979423868307</v>
      </c>
      <c r="H15" s="172"/>
      <c r="I15" s="173" t="str">
        <f t="shared" si="1"/>
        <v/>
      </c>
      <c r="J15" s="172"/>
      <c r="K15" s="173" t="str">
        <f t="shared" si="2"/>
        <v/>
      </c>
      <c r="L15" s="172"/>
      <c r="M15" s="173" t="str">
        <f t="shared" si="3"/>
        <v/>
      </c>
      <c r="N15" s="172">
        <v>1130</v>
      </c>
      <c r="O15" s="173">
        <f t="shared" si="4"/>
        <v>116.25514403292181</v>
      </c>
      <c r="P15" s="172">
        <v>7372</v>
      </c>
      <c r="Q15" s="173">
        <f t="shared" si="5"/>
        <v>758.43621399176948</v>
      </c>
      <c r="R15" s="172">
        <v>74</v>
      </c>
      <c r="S15" s="173">
        <f t="shared" si="6"/>
        <v>7.6131687242798352</v>
      </c>
      <c r="T15" s="172"/>
      <c r="U15" s="173" t="str">
        <f t="shared" si="7"/>
        <v/>
      </c>
      <c r="V15" s="172"/>
      <c r="W15" s="173" t="str">
        <f t="shared" si="8"/>
        <v/>
      </c>
      <c r="X15" s="172"/>
      <c r="Y15" s="173" t="str">
        <f t="shared" si="9"/>
        <v/>
      </c>
      <c r="Z15" s="172">
        <v>260</v>
      </c>
      <c r="AA15" s="173">
        <f t="shared" si="10"/>
        <v>26.748971193415635</v>
      </c>
      <c r="AB15" s="172"/>
      <c r="AC15" s="173" t="str">
        <f t="shared" si="11"/>
        <v/>
      </c>
      <c r="AD15" s="172"/>
      <c r="AE15" s="173" t="str">
        <f t="shared" si="12"/>
        <v/>
      </c>
      <c r="AF15" s="172"/>
      <c r="AG15" s="173" t="str">
        <f t="shared" si="13"/>
        <v/>
      </c>
      <c r="AH15" s="172"/>
      <c r="AI15" s="173" t="str">
        <f t="shared" si="14"/>
        <v/>
      </c>
      <c r="AJ15" s="172">
        <v>870</v>
      </c>
      <c r="AK15" s="173">
        <f t="shared" si="15"/>
        <v>89.506172839506164</v>
      </c>
      <c r="AL15" s="172"/>
      <c r="AM15" s="173" t="str">
        <f t="shared" si="16"/>
        <v/>
      </c>
      <c r="AN15" s="172"/>
      <c r="AO15" s="173" t="str">
        <f t="shared" si="17"/>
        <v/>
      </c>
      <c r="AP15" s="172">
        <v>10100</v>
      </c>
      <c r="AQ15" s="173">
        <f t="shared" si="18"/>
        <v>1039.0946502057614</v>
      </c>
    </row>
    <row r="16" spans="1:43" x14ac:dyDescent="0.25">
      <c r="A16" s="165" t="s">
        <v>318</v>
      </c>
      <c r="B16" s="171">
        <v>2.92</v>
      </c>
      <c r="D16" s="172">
        <v>19940</v>
      </c>
      <c r="E16" s="173">
        <f t="shared" si="0"/>
        <v>6828.767123287671</v>
      </c>
      <c r="F16" s="172"/>
      <c r="G16" s="173" t="str">
        <f t="shared" si="0"/>
        <v/>
      </c>
      <c r="H16" s="172"/>
      <c r="I16" s="173" t="str">
        <f t="shared" si="1"/>
        <v/>
      </c>
      <c r="J16" s="172"/>
      <c r="K16" s="173" t="str">
        <f t="shared" si="2"/>
        <v/>
      </c>
      <c r="L16" s="172"/>
      <c r="M16" s="173" t="str">
        <f t="shared" si="3"/>
        <v/>
      </c>
      <c r="N16" s="172">
        <v>830</v>
      </c>
      <c r="O16" s="173">
        <f t="shared" si="4"/>
        <v>284.24657534246575</v>
      </c>
      <c r="P16" s="172">
        <v>2744</v>
      </c>
      <c r="Q16" s="173">
        <f t="shared" si="5"/>
        <v>939.72602739726028</v>
      </c>
      <c r="R16" s="172">
        <v>220</v>
      </c>
      <c r="S16" s="173">
        <f t="shared" si="6"/>
        <v>75.342465753424662</v>
      </c>
      <c r="T16" s="172"/>
      <c r="U16" s="173" t="str">
        <f t="shared" si="7"/>
        <v/>
      </c>
      <c r="V16" s="172"/>
      <c r="W16" s="173" t="str">
        <f t="shared" si="8"/>
        <v/>
      </c>
      <c r="X16" s="172"/>
      <c r="Y16" s="173" t="str">
        <f t="shared" si="9"/>
        <v/>
      </c>
      <c r="Z16" s="172"/>
      <c r="AA16" s="173" t="str">
        <f t="shared" si="10"/>
        <v/>
      </c>
      <c r="AB16" s="172"/>
      <c r="AC16" s="173" t="str">
        <f t="shared" si="11"/>
        <v/>
      </c>
      <c r="AD16" s="172"/>
      <c r="AE16" s="173" t="str">
        <f t="shared" si="12"/>
        <v/>
      </c>
      <c r="AF16" s="172"/>
      <c r="AG16" s="173" t="str">
        <f t="shared" si="13"/>
        <v/>
      </c>
      <c r="AH16" s="172"/>
      <c r="AI16" s="173" t="str">
        <f t="shared" si="14"/>
        <v/>
      </c>
      <c r="AJ16" s="172">
        <v>2046</v>
      </c>
      <c r="AK16" s="173">
        <f t="shared" si="15"/>
        <v>700.68493150684935</v>
      </c>
      <c r="AL16" s="172"/>
      <c r="AM16" s="173" t="str">
        <f t="shared" si="16"/>
        <v/>
      </c>
      <c r="AN16" s="172"/>
      <c r="AO16" s="173" t="str">
        <f t="shared" si="17"/>
        <v/>
      </c>
      <c r="AP16" s="172">
        <v>5840</v>
      </c>
      <c r="AQ16" s="173">
        <f t="shared" si="18"/>
        <v>2000</v>
      </c>
    </row>
    <row r="17" spans="1:43" x14ac:dyDescent="0.25">
      <c r="A17" s="175"/>
      <c r="B17">
        <v>4.32</v>
      </c>
      <c r="D17" s="176">
        <v>176886</v>
      </c>
      <c r="E17" s="173">
        <f t="shared" si="0"/>
        <v>40945.833333333328</v>
      </c>
      <c r="F17" s="176"/>
      <c r="G17" s="173" t="str">
        <f t="shared" si="0"/>
        <v/>
      </c>
      <c r="H17" s="176"/>
      <c r="I17" s="173" t="str">
        <f t="shared" si="1"/>
        <v/>
      </c>
      <c r="J17" s="176"/>
      <c r="K17" s="173" t="str">
        <f t="shared" si="2"/>
        <v/>
      </c>
      <c r="L17" s="176"/>
      <c r="M17" s="173" t="str">
        <f t="shared" si="3"/>
        <v/>
      </c>
      <c r="N17" s="176"/>
      <c r="O17" s="173" t="str">
        <f t="shared" si="4"/>
        <v/>
      </c>
      <c r="P17" s="176">
        <v>1374</v>
      </c>
      <c r="Q17" s="173">
        <f t="shared" si="5"/>
        <v>318.05555555555554</v>
      </c>
      <c r="R17" s="176"/>
      <c r="S17" s="173" t="str">
        <f t="shared" si="6"/>
        <v/>
      </c>
      <c r="T17" s="176"/>
      <c r="U17" s="173" t="str">
        <f t="shared" si="7"/>
        <v/>
      </c>
      <c r="V17" s="176"/>
      <c r="W17" s="173" t="str">
        <f t="shared" si="8"/>
        <v/>
      </c>
      <c r="X17" s="176"/>
      <c r="Y17" s="173" t="str">
        <f t="shared" si="9"/>
        <v/>
      </c>
      <c r="Z17" s="176"/>
      <c r="AA17" s="173" t="str">
        <f t="shared" si="10"/>
        <v/>
      </c>
      <c r="AB17" s="176"/>
      <c r="AC17" s="173" t="str">
        <f t="shared" si="11"/>
        <v/>
      </c>
      <c r="AD17" s="176"/>
      <c r="AE17" s="173" t="str">
        <f t="shared" si="12"/>
        <v/>
      </c>
      <c r="AF17" s="176"/>
      <c r="AG17" s="173" t="str">
        <f t="shared" si="13"/>
        <v/>
      </c>
      <c r="AH17" s="176"/>
      <c r="AI17" s="173" t="str">
        <f t="shared" si="14"/>
        <v/>
      </c>
      <c r="AJ17" s="176">
        <v>26897</v>
      </c>
      <c r="AK17" s="173">
        <f t="shared" si="15"/>
        <v>6226.1574074074069</v>
      </c>
      <c r="AL17" s="176"/>
      <c r="AM17" s="173" t="str">
        <f t="shared" si="16"/>
        <v/>
      </c>
      <c r="AN17" s="176"/>
      <c r="AO17" s="173" t="str">
        <f t="shared" si="17"/>
        <v/>
      </c>
      <c r="AP17" s="176">
        <v>28271</v>
      </c>
      <c r="AQ17" s="173">
        <f t="shared" si="18"/>
        <v>6544.2129629629626</v>
      </c>
    </row>
    <row r="18" spans="1:43" x14ac:dyDescent="0.25">
      <c r="A18" s="165" t="s">
        <v>317</v>
      </c>
      <c r="B18" s="171">
        <v>7.98</v>
      </c>
      <c r="D18" s="172">
        <v>26871</v>
      </c>
      <c r="E18" s="173">
        <f t="shared" si="0"/>
        <v>3367.2932330827066</v>
      </c>
      <c r="F18" s="172"/>
      <c r="G18" s="173" t="str">
        <f t="shared" si="0"/>
        <v/>
      </c>
      <c r="H18" s="172"/>
      <c r="I18" s="173" t="str">
        <f t="shared" si="1"/>
        <v/>
      </c>
      <c r="J18" s="172"/>
      <c r="K18" s="173" t="str">
        <f t="shared" si="2"/>
        <v/>
      </c>
      <c r="L18" s="172"/>
      <c r="M18" s="173" t="str">
        <f t="shared" si="3"/>
        <v/>
      </c>
      <c r="N18" s="172">
        <v>237</v>
      </c>
      <c r="O18" s="173">
        <f t="shared" si="4"/>
        <v>29.699248120300751</v>
      </c>
      <c r="P18" s="172">
        <v>5076</v>
      </c>
      <c r="Q18" s="173">
        <f t="shared" si="5"/>
        <v>636.09022556390971</v>
      </c>
      <c r="R18" s="172"/>
      <c r="S18" s="173" t="str">
        <f t="shared" si="6"/>
        <v/>
      </c>
      <c r="T18" s="172"/>
      <c r="U18" s="173" t="str">
        <f t="shared" si="7"/>
        <v/>
      </c>
      <c r="V18" s="172"/>
      <c r="W18" s="173" t="str">
        <f t="shared" si="8"/>
        <v/>
      </c>
      <c r="X18" s="172"/>
      <c r="Y18" s="173" t="str">
        <f t="shared" si="9"/>
        <v/>
      </c>
      <c r="Z18" s="172"/>
      <c r="AA18" s="173" t="str">
        <f t="shared" si="10"/>
        <v/>
      </c>
      <c r="AB18" s="172"/>
      <c r="AC18" s="173" t="str">
        <f t="shared" si="11"/>
        <v/>
      </c>
      <c r="AD18" s="172"/>
      <c r="AE18" s="173" t="str">
        <f t="shared" si="12"/>
        <v/>
      </c>
      <c r="AF18" s="172"/>
      <c r="AG18" s="173" t="str">
        <f t="shared" si="13"/>
        <v/>
      </c>
      <c r="AH18" s="172"/>
      <c r="AI18" s="173" t="str">
        <f t="shared" si="14"/>
        <v/>
      </c>
      <c r="AJ18" s="172">
        <v>23670</v>
      </c>
      <c r="AK18" s="173">
        <f t="shared" si="15"/>
        <v>2966.1654135338345</v>
      </c>
      <c r="AL18" s="172"/>
      <c r="AM18" s="173" t="str">
        <f t="shared" si="16"/>
        <v/>
      </c>
      <c r="AN18" s="172"/>
      <c r="AO18" s="173" t="str">
        <f t="shared" si="17"/>
        <v/>
      </c>
      <c r="AP18" s="172">
        <v>28983</v>
      </c>
      <c r="AQ18" s="173">
        <f t="shared" si="18"/>
        <v>3631.9548872180449</v>
      </c>
    </row>
    <row r="19" spans="1:43" x14ac:dyDescent="0.25">
      <c r="A19" s="165" t="s">
        <v>315</v>
      </c>
      <c r="B19" s="171">
        <v>0.08</v>
      </c>
      <c r="D19" s="172"/>
      <c r="E19" s="173" t="str">
        <f t="shared" si="0"/>
        <v/>
      </c>
      <c r="F19" s="172">
        <v>1</v>
      </c>
      <c r="G19" s="173">
        <f t="shared" si="0"/>
        <v>12.5</v>
      </c>
      <c r="H19" s="172"/>
      <c r="I19" s="173" t="str">
        <f t="shared" si="1"/>
        <v/>
      </c>
      <c r="J19" s="172"/>
      <c r="K19" s="173" t="str">
        <f t="shared" si="2"/>
        <v/>
      </c>
      <c r="L19" s="172"/>
      <c r="M19" s="173" t="str">
        <f t="shared" si="3"/>
        <v/>
      </c>
      <c r="N19" s="172"/>
      <c r="O19" s="173" t="str">
        <f t="shared" si="4"/>
        <v/>
      </c>
      <c r="P19" s="172">
        <v>82</v>
      </c>
      <c r="Q19" s="173">
        <f t="shared" si="5"/>
        <v>1025</v>
      </c>
      <c r="R19" s="172"/>
      <c r="S19" s="173" t="str">
        <f t="shared" si="6"/>
        <v/>
      </c>
      <c r="T19" s="172"/>
      <c r="U19" s="173" t="str">
        <f t="shared" si="7"/>
        <v/>
      </c>
      <c r="V19" s="172"/>
      <c r="W19" s="173" t="str">
        <f t="shared" si="8"/>
        <v/>
      </c>
      <c r="X19" s="172"/>
      <c r="Y19" s="173" t="str">
        <f t="shared" si="9"/>
        <v/>
      </c>
      <c r="Z19" s="172">
        <v>7</v>
      </c>
      <c r="AA19" s="173">
        <f t="shared" si="10"/>
        <v>87.5</v>
      </c>
      <c r="AB19" s="172"/>
      <c r="AC19" s="173" t="str">
        <f t="shared" si="11"/>
        <v/>
      </c>
      <c r="AD19" s="172"/>
      <c r="AE19" s="173" t="str">
        <f t="shared" si="12"/>
        <v/>
      </c>
      <c r="AF19" s="172"/>
      <c r="AG19" s="173" t="str">
        <f t="shared" si="13"/>
        <v/>
      </c>
      <c r="AH19" s="172"/>
      <c r="AI19" s="173" t="str">
        <f t="shared" si="14"/>
        <v/>
      </c>
      <c r="AJ19" s="172">
        <v>2</v>
      </c>
      <c r="AK19" s="173">
        <f t="shared" si="15"/>
        <v>25</v>
      </c>
      <c r="AL19" s="172"/>
      <c r="AM19" s="173" t="str">
        <f t="shared" si="16"/>
        <v/>
      </c>
      <c r="AN19" s="172"/>
      <c r="AO19" s="173" t="str">
        <f t="shared" si="17"/>
        <v/>
      </c>
      <c r="AP19" s="172">
        <v>92</v>
      </c>
      <c r="AQ19" s="173">
        <f t="shared" si="18"/>
        <v>1150</v>
      </c>
    </row>
    <row r="20" spans="1:43" x14ac:dyDescent="0.25">
      <c r="A20" s="175"/>
      <c r="B20">
        <v>0.46</v>
      </c>
      <c r="D20" s="176"/>
      <c r="E20" s="173" t="str">
        <f t="shared" si="0"/>
        <v/>
      </c>
      <c r="F20" s="176">
        <v>3</v>
      </c>
      <c r="G20" s="173">
        <f t="shared" si="0"/>
        <v>6.5217391304347823</v>
      </c>
      <c r="H20" s="176"/>
      <c r="I20" s="173" t="str">
        <f t="shared" si="1"/>
        <v/>
      </c>
      <c r="J20" s="176"/>
      <c r="K20" s="173" t="str">
        <f t="shared" si="2"/>
        <v/>
      </c>
      <c r="L20" s="176"/>
      <c r="M20" s="173" t="str">
        <f t="shared" si="3"/>
        <v/>
      </c>
      <c r="N20" s="176"/>
      <c r="O20" s="173" t="str">
        <f t="shared" si="4"/>
        <v/>
      </c>
      <c r="P20" s="176">
        <v>448</v>
      </c>
      <c r="Q20" s="173">
        <f t="shared" si="5"/>
        <v>973.91304347826087</v>
      </c>
      <c r="R20" s="176"/>
      <c r="S20" s="173" t="str">
        <f t="shared" si="6"/>
        <v/>
      </c>
      <c r="T20" s="176"/>
      <c r="U20" s="173" t="str">
        <f t="shared" si="7"/>
        <v/>
      </c>
      <c r="V20" s="176"/>
      <c r="W20" s="173" t="str">
        <f t="shared" si="8"/>
        <v/>
      </c>
      <c r="X20" s="176"/>
      <c r="Y20" s="173" t="str">
        <f t="shared" si="9"/>
        <v/>
      </c>
      <c r="Z20" s="176">
        <v>36</v>
      </c>
      <c r="AA20" s="173">
        <f t="shared" si="10"/>
        <v>78.260869565217391</v>
      </c>
      <c r="AB20" s="176"/>
      <c r="AC20" s="173" t="str">
        <f t="shared" si="11"/>
        <v/>
      </c>
      <c r="AD20" s="176"/>
      <c r="AE20" s="173" t="str">
        <f t="shared" si="12"/>
        <v/>
      </c>
      <c r="AF20" s="176"/>
      <c r="AG20" s="173" t="str">
        <f t="shared" si="13"/>
        <v/>
      </c>
      <c r="AH20" s="176"/>
      <c r="AI20" s="173" t="str">
        <f t="shared" si="14"/>
        <v/>
      </c>
      <c r="AJ20" s="176">
        <v>12</v>
      </c>
      <c r="AK20" s="173">
        <f t="shared" si="15"/>
        <v>26.086956521739129</v>
      </c>
      <c r="AL20" s="176"/>
      <c r="AM20" s="173" t="str">
        <f t="shared" si="16"/>
        <v/>
      </c>
      <c r="AN20" s="176"/>
      <c r="AO20" s="173" t="str">
        <f t="shared" si="17"/>
        <v/>
      </c>
      <c r="AP20" s="176">
        <v>499</v>
      </c>
      <c r="AQ20" s="173">
        <f t="shared" si="18"/>
        <v>1084.782608695652</v>
      </c>
    </row>
    <row r="21" spans="1:43" x14ac:dyDescent="0.25">
      <c r="A21" s="165" t="s">
        <v>386</v>
      </c>
      <c r="B21" s="171">
        <v>18.154</v>
      </c>
      <c r="D21" s="172">
        <v>107458</v>
      </c>
      <c r="E21" s="173">
        <f t="shared" si="0"/>
        <v>5919.246447064008</v>
      </c>
      <c r="F21" s="172"/>
      <c r="G21" s="173" t="str">
        <f t="shared" si="0"/>
        <v/>
      </c>
      <c r="H21" s="172"/>
      <c r="I21" s="173" t="str">
        <f t="shared" si="1"/>
        <v/>
      </c>
      <c r="J21" s="172"/>
      <c r="K21" s="173" t="str">
        <f t="shared" si="2"/>
        <v/>
      </c>
      <c r="L21" s="172"/>
      <c r="M21" s="173" t="str">
        <f t="shared" si="3"/>
        <v/>
      </c>
      <c r="N21" s="172">
        <v>2536</v>
      </c>
      <c r="O21" s="173">
        <f t="shared" si="4"/>
        <v>139.69373140905586</v>
      </c>
      <c r="P21" s="172">
        <v>10796</v>
      </c>
      <c r="Q21" s="173">
        <f t="shared" si="5"/>
        <v>594.68987550952954</v>
      </c>
      <c r="R21" s="172">
        <v>438</v>
      </c>
      <c r="S21" s="173">
        <f t="shared" si="6"/>
        <v>24.126914178693401</v>
      </c>
      <c r="T21" s="172"/>
      <c r="U21" s="173" t="str">
        <f t="shared" si="7"/>
        <v/>
      </c>
      <c r="V21" s="172">
        <v>28480</v>
      </c>
      <c r="W21" s="173">
        <f t="shared" si="8"/>
        <v>1568.8002644045389</v>
      </c>
      <c r="X21" s="172"/>
      <c r="Y21" s="173" t="str">
        <f t="shared" si="9"/>
        <v/>
      </c>
      <c r="Z21" s="172">
        <v>2418</v>
      </c>
      <c r="AA21" s="173">
        <f t="shared" si="10"/>
        <v>133.19378649333481</v>
      </c>
      <c r="AB21" s="172">
        <v>400</v>
      </c>
      <c r="AC21" s="173">
        <f t="shared" si="11"/>
        <v>22.033711578715433</v>
      </c>
      <c r="AD21" s="172"/>
      <c r="AE21" s="173" t="str">
        <f t="shared" si="12"/>
        <v/>
      </c>
      <c r="AF21" s="172">
        <v>389594</v>
      </c>
      <c r="AG21" s="173">
        <f t="shared" si="13"/>
        <v>21460.504571995152</v>
      </c>
      <c r="AH21" s="172"/>
      <c r="AI21" s="173" t="str">
        <f t="shared" si="14"/>
        <v/>
      </c>
      <c r="AJ21" s="172">
        <v>45352</v>
      </c>
      <c r="AK21" s="173">
        <f t="shared" si="15"/>
        <v>2498.182218794756</v>
      </c>
      <c r="AL21" s="172"/>
      <c r="AM21" s="173" t="str">
        <f t="shared" si="16"/>
        <v/>
      </c>
      <c r="AN21" s="172"/>
      <c r="AO21" s="173" t="str">
        <f t="shared" si="17"/>
        <v/>
      </c>
      <c r="AP21" s="172">
        <v>480014</v>
      </c>
      <c r="AQ21" s="173">
        <f t="shared" si="18"/>
        <v>26441.225074363778</v>
      </c>
    </row>
    <row r="22" spans="1:43" x14ac:dyDescent="0.25">
      <c r="A22" s="165" t="s">
        <v>314</v>
      </c>
      <c r="B22" s="171">
        <v>1.21</v>
      </c>
      <c r="D22" s="172">
        <v>12122</v>
      </c>
      <c r="E22" s="173">
        <f t="shared" si="0"/>
        <v>10018.181818181818</v>
      </c>
      <c r="F22" s="172"/>
      <c r="G22" s="173" t="str">
        <f t="shared" si="0"/>
        <v/>
      </c>
      <c r="H22" s="172"/>
      <c r="I22" s="173" t="str">
        <f t="shared" si="1"/>
        <v/>
      </c>
      <c r="J22" s="172"/>
      <c r="K22" s="173" t="str">
        <f t="shared" si="2"/>
        <v/>
      </c>
      <c r="L22" s="172"/>
      <c r="M22" s="173" t="str">
        <f t="shared" si="3"/>
        <v/>
      </c>
      <c r="N22" s="172"/>
      <c r="O22" s="173" t="str">
        <f t="shared" si="4"/>
        <v/>
      </c>
      <c r="P22" s="172"/>
      <c r="Q22" s="173" t="str">
        <f t="shared" si="5"/>
        <v/>
      </c>
      <c r="R22" s="172"/>
      <c r="S22" s="173" t="str">
        <f t="shared" si="6"/>
        <v/>
      </c>
      <c r="T22" s="172"/>
      <c r="U22" s="173" t="str">
        <f t="shared" si="7"/>
        <v/>
      </c>
      <c r="V22" s="172">
        <v>2655</v>
      </c>
      <c r="W22" s="173">
        <f t="shared" si="8"/>
        <v>2194.2148760330579</v>
      </c>
      <c r="X22" s="172"/>
      <c r="Y22" s="173" t="str">
        <f t="shared" si="9"/>
        <v/>
      </c>
      <c r="Z22" s="172"/>
      <c r="AA22" s="173" t="str">
        <f t="shared" si="10"/>
        <v/>
      </c>
      <c r="AB22" s="172"/>
      <c r="AC22" s="173" t="str">
        <f t="shared" si="11"/>
        <v/>
      </c>
      <c r="AD22" s="172"/>
      <c r="AE22" s="173" t="str">
        <f t="shared" si="12"/>
        <v/>
      </c>
      <c r="AF22" s="172"/>
      <c r="AG22" s="173" t="str">
        <f t="shared" si="13"/>
        <v/>
      </c>
      <c r="AH22" s="172"/>
      <c r="AI22" s="173" t="str">
        <f t="shared" si="14"/>
        <v/>
      </c>
      <c r="AJ22" s="172">
        <v>2470</v>
      </c>
      <c r="AK22" s="173">
        <f t="shared" si="15"/>
        <v>2041.3223140495868</v>
      </c>
      <c r="AL22" s="172"/>
      <c r="AM22" s="173" t="str">
        <f t="shared" si="16"/>
        <v/>
      </c>
      <c r="AN22" s="172"/>
      <c r="AO22" s="173" t="str">
        <f t="shared" si="17"/>
        <v/>
      </c>
      <c r="AP22" s="172">
        <v>5125</v>
      </c>
      <c r="AQ22" s="173">
        <f t="shared" si="18"/>
        <v>4235.5371900826449</v>
      </c>
    </row>
    <row r="23" spans="1:43" x14ac:dyDescent="0.25">
      <c r="A23" s="165" t="s">
        <v>313</v>
      </c>
      <c r="B23" s="171">
        <v>3.3</v>
      </c>
      <c r="D23" s="172">
        <v>75379</v>
      </c>
      <c r="E23" s="173">
        <f t="shared" si="0"/>
        <v>22842.121212121212</v>
      </c>
      <c r="F23" s="172">
        <v>341</v>
      </c>
      <c r="G23" s="173">
        <f t="shared" si="0"/>
        <v>103.33333333333334</v>
      </c>
      <c r="H23" s="172"/>
      <c r="I23" s="173" t="str">
        <f t="shared" si="1"/>
        <v/>
      </c>
      <c r="J23" s="172"/>
      <c r="K23" s="173" t="str">
        <f t="shared" si="2"/>
        <v/>
      </c>
      <c r="L23" s="172"/>
      <c r="M23" s="173" t="str">
        <f t="shared" si="3"/>
        <v/>
      </c>
      <c r="N23" s="172"/>
      <c r="O23" s="173" t="str">
        <f t="shared" si="4"/>
        <v/>
      </c>
      <c r="P23" s="172"/>
      <c r="Q23" s="173" t="str">
        <f t="shared" si="5"/>
        <v/>
      </c>
      <c r="R23" s="172">
        <v>46</v>
      </c>
      <c r="S23" s="173">
        <f t="shared" si="6"/>
        <v>13.939393939393939</v>
      </c>
      <c r="T23" s="172"/>
      <c r="U23" s="173" t="str">
        <f t="shared" si="7"/>
        <v/>
      </c>
      <c r="V23" s="172">
        <v>975</v>
      </c>
      <c r="W23" s="173">
        <f t="shared" si="8"/>
        <v>295.4545454545455</v>
      </c>
      <c r="X23" s="172"/>
      <c r="Y23" s="173" t="str">
        <f t="shared" si="9"/>
        <v/>
      </c>
      <c r="Z23" s="172"/>
      <c r="AA23" s="173" t="str">
        <f t="shared" si="10"/>
        <v/>
      </c>
      <c r="AB23" s="172"/>
      <c r="AC23" s="173" t="str">
        <f t="shared" si="11"/>
        <v/>
      </c>
      <c r="AD23" s="172"/>
      <c r="AE23" s="173" t="str">
        <f t="shared" si="12"/>
        <v/>
      </c>
      <c r="AF23" s="172"/>
      <c r="AG23" s="173" t="str">
        <f t="shared" si="13"/>
        <v/>
      </c>
      <c r="AH23" s="172"/>
      <c r="AI23" s="173" t="str">
        <f t="shared" si="14"/>
        <v/>
      </c>
      <c r="AJ23" s="172">
        <v>5996</v>
      </c>
      <c r="AK23" s="173">
        <f t="shared" si="15"/>
        <v>1816.969696969697</v>
      </c>
      <c r="AL23" s="172"/>
      <c r="AM23" s="173" t="str">
        <f t="shared" si="16"/>
        <v/>
      </c>
      <c r="AN23" s="172"/>
      <c r="AO23" s="173" t="str">
        <f t="shared" si="17"/>
        <v/>
      </c>
      <c r="AP23" s="172">
        <v>7358</v>
      </c>
      <c r="AQ23" s="173">
        <f t="shared" si="18"/>
        <v>2229.69696969697</v>
      </c>
    </row>
    <row r="24" spans="1:43" x14ac:dyDescent="0.25">
      <c r="A24" s="165" t="s">
        <v>312</v>
      </c>
      <c r="B24" s="171">
        <v>0.56000000000000005</v>
      </c>
      <c r="D24" s="172"/>
      <c r="E24" s="173" t="str">
        <f t="shared" si="0"/>
        <v/>
      </c>
      <c r="F24" s="172"/>
      <c r="G24" s="173" t="str">
        <f t="shared" si="0"/>
        <v/>
      </c>
      <c r="H24" s="172"/>
      <c r="I24" s="173" t="str">
        <f t="shared" si="1"/>
        <v/>
      </c>
      <c r="J24" s="172"/>
      <c r="K24" s="173" t="str">
        <f t="shared" si="2"/>
        <v/>
      </c>
      <c r="L24" s="172"/>
      <c r="M24" s="173" t="str">
        <f t="shared" si="3"/>
        <v/>
      </c>
      <c r="N24" s="172">
        <v>1627.47</v>
      </c>
      <c r="O24" s="173">
        <f t="shared" si="4"/>
        <v>2906.1964285714284</v>
      </c>
      <c r="P24" s="172"/>
      <c r="Q24" s="173" t="str">
        <f t="shared" si="5"/>
        <v/>
      </c>
      <c r="R24" s="172"/>
      <c r="S24" s="173" t="str">
        <f t="shared" si="6"/>
        <v/>
      </c>
      <c r="T24" s="172"/>
      <c r="U24" s="173" t="str">
        <f t="shared" si="7"/>
        <v/>
      </c>
      <c r="V24" s="172"/>
      <c r="W24" s="173" t="str">
        <f t="shared" si="8"/>
        <v/>
      </c>
      <c r="X24" s="172"/>
      <c r="Y24" s="173" t="str">
        <f t="shared" si="9"/>
        <v/>
      </c>
      <c r="Z24" s="172"/>
      <c r="AA24" s="173" t="str">
        <f t="shared" si="10"/>
        <v/>
      </c>
      <c r="AB24" s="172"/>
      <c r="AC24" s="173" t="str">
        <f t="shared" si="11"/>
        <v/>
      </c>
      <c r="AD24" s="172"/>
      <c r="AE24" s="173" t="str">
        <f t="shared" si="12"/>
        <v/>
      </c>
      <c r="AF24" s="172"/>
      <c r="AG24" s="173" t="str">
        <f t="shared" si="13"/>
        <v/>
      </c>
      <c r="AH24" s="172"/>
      <c r="AI24" s="173" t="str">
        <f t="shared" si="14"/>
        <v/>
      </c>
      <c r="AJ24" s="172"/>
      <c r="AK24" s="173" t="str">
        <f t="shared" si="15"/>
        <v/>
      </c>
      <c r="AL24" s="172"/>
      <c r="AM24" s="173" t="str">
        <f t="shared" si="16"/>
        <v/>
      </c>
      <c r="AN24" s="172"/>
      <c r="AO24" s="173" t="str">
        <f t="shared" si="17"/>
        <v/>
      </c>
      <c r="AP24" s="172">
        <v>1627.47</v>
      </c>
      <c r="AQ24" s="173">
        <f t="shared" si="18"/>
        <v>2906.1964285714284</v>
      </c>
    </row>
    <row r="25" spans="1:43" x14ac:dyDescent="0.25">
      <c r="A25" s="165" t="s">
        <v>311</v>
      </c>
      <c r="B25" s="171">
        <v>15.34</v>
      </c>
      <c r="D25" s="172">
        <v>51462</v>
      </c>
      <c r="E25" s="173">
        <f t="shared" si="0"/>
        <v>3354.7588005215125</v>
      </c>
      <c r="F25" s="172">
        <v>416</v>
      </c>
      <c r="G25" s="173">
        <f t="shared" si="0"/>
        <v>27.118644067796609</v>
      </c>
      <c r="H25" s="172"/>
      <c r="I25" s="173" t="str">
        <f t="shared" si="1"/>
        <v/>
      </c>
      <c r="J25" s="172"/>
      <c r="K25" s="173" t="str">
        <f t="shared" si="2"/>
        <v/>
      </c>
      <c r="L25" s="172"/>
      <c r="M25" s="173" t="str">
        <f t="shared" si="3"/>
        <v/>
      </c>
      <c r="N25" s="172">
        <v>-868</v>
      </c>
      <c r="O25" s="173">
        <f t="shared" si="4"/>
        <v>-56.584093872229467</v>
      </c>
      <c r="P25" s="172">
        <v>63628</v>
      </c>
      <c r="Q25" s="173">
        <f t="shared" si="5"/>
        <v>4147.8487614080832</v>
      </c>
      <c r="R25" s="172">
        <v>1840</v>
      </c>
      <c r="S25" s="173">
        <f t="shared" si="6"/>
        <v>119.94784876140808</v>
      </c>
      <c r="T25" s="172"/>
      <c r="U25" s="173" t="str">
        <f t="shared" si="7"/>
        <v/>
      </c>
      <c r="V25" s="172">
        <v>138</v>
      </c>
      <c r="W25" s="173">
        <f t="shared" si="8"/>
        <v>8.9960886571056058</v>
      </c>
      <c r="X25" s="172"/>
      <c r="Y25" s="173" t="str">
        <f t="shared" si="9"/>
        <v/>
      </c>
      <c r="Z25" s="172">
        <v>432</v>
      </c>
      <c r="AA25" s="173">
        <f t="shared" si="10"/>
        <v>28.161668839634942</v>
      </c>
      <c r="AB25" s="172">
        <v>36</v>
      </c>
      <c r="AC25" s="173">
        <f t="shared" si="11"/>
        <v>2.3468057366362451</v>
      </c>
      <c r="AD25" s="172">
        <v>1794</v>
      </c>
      <c r="AE25" s="173">
        <f t="shared" si="12"/>
        <v>116.94915254237289</v>
      </c>
      <c r="AF25" s="172"/>
      <c r="AG25" s="173" t="str">
        <f t="shared" si="13"/>
        <v/>
      </c>
      <c r="AH25" s="172"/>
      <c r="AI25" s="173" t="str">
        <f t="shared" si="14"/>
        <v/>
      </c>
      <c r="AJ25" s="172">
        <v>132</v>
      </c>
      <c r="AK25" s="173">
        <f t="shared" si="15"/>
        <v>8.6049543676662328</v>
      </c>
      <c r="AL25" s="172"/>
      <c r="AM25" s="173" t="str">
        <f t="shared" si="16"/>
        <v/>
      </c>
      <c r="AN25" s="172"/>
      <c r="AO25" s="173" t="str">
        <f t="shared" si="17"/>
        <v/>
      </c>
      <c r="AP25" s="172">
        <v>67548</v>
      </c>
      <c r="AQ25" s="173">
        <f t="shared" si="18"/>
        <v>4403.3898305084749</v>
      </c>
    </row>
    <row r="26" spans="1:43" x14ac:dyDescent="0.25">
      <c r="A26" s="165" t="s">
        <v>310</v>
      </c>
      <c r="B26" s="171">
        <v>4.3600000000000003</v>
      </c>
      <c r="D26" s="172"/>
      <c r="E26" s="173" t="str">
        <f t="shared" si="0"/>
        <v/>
      </c>
      <c r="F26" s="172"/>
      <c r="G26" s="173" t="str">
        <f t="shared" si="0"/>
        <v/>
      </c>
      <c r="H26" s="172"/>
      <c r="I26" s="173" t="str">
        <f t="shared" si="1"/>
        <v/>
      </c>
      <c r="J26" s="172"/>
      <c r="K26" s="173" t="str">
        <f t="shared" si="2"/>
        <v/>
      </c>
      <c r="L26" s="172"/>
      <c r="M26" s="173" t="str">
        <f t="shared" si="3"/>
        <v/>
      </c>
      <c r="N26" s="172"/>
      <c r="O26" s="173" t="str">
        <f t="shared" si="4"/>
        <v/>
      </c>
      <c r="P26" s="172">
        <v>7420</v>
      </c>
      <c r="Q26" s="173">
        <f t="shared" si="5"/>
        <v>1701.834862385321</v>
      </c>
      <c r="R26" s="172"/>
      <c r="S26" s="173" t="str">
        <f t="shared" si="6"/>
        <v/>
      </c>
      <c r="T26" s="172"/>
      <c r="U26" s="173" t="str">
        <f t="shared" si="7"/>
        <v/>
      </c>
      <c r="V26" s="172"/>
      <c r="W26" s="173" t="str">
        <f t="shared" si="8"/>
        <v/>
      </c>
      <c r="X26" s="172"/>
      <c r="Y26" s="173" t="str">
        <f t="shared" si="9"/>
        <v/>
      </c>
      <c r="Z26" s="172"/>
      <c r="AA26" s="173" t="str">
        <f t="shared" si="10"/>
        <v/>
      </c>
      <c r="AB26" s="172"/>
      <c r="AC26" s="173" t="str">
        <f t="shared" si="11"/>
        <v/>
      </c>
      <c r="AD26" s="172"/>
      <c r="AE26" s="173" t="str">
        <f t="shared" si="12"/>
        <v/>
      </c>
      <c r="AF26" s="172"/>
      <c r="AG26" s="173" t="str">
        <f t="shared" si="13"/>
        <v/>
      </c>
      <c r="AH26" s="172"/>
      <c r="AI26" s="173" t="str">
        <f t="shared" si="14"/>
        <v/>
      </c>
      <c r="AJ26" s="172"/>
      <c r="AK26" s="173" t="str">
        <f t="shared" si="15"/>
        <v/>
      </c>
      <c r="AL26" s="172"/>
      <c r="AM26" s="173" t="str">
        <f t="shared" si="16"/>
        <v/>
      </c>
      <c r="AN26" s="172"/>
      <c r="AO26" s="173" t="str">
        <f t="shared" si="17"/>
        <v/>
      </c>
      <c r="AP26" s="172">
        <v>7420</v>
      </c>
      <c r="AQ26" s="173">
        <f t="shared" si="18"/>
        <v>1701.834862385321</v>
      </c>
    </row>
    <row r="27" spans="1:43" x14ac:dyDescent="0.25">
      <c r="A27" s="165" t="s">
        <v>309</v>
      </c>
      <c r="B27" s="171">
        <v>0.19</v>
      </c>
      <c r="D27" s="172">
        <v>3742</v>
      </c>
      <c r="E27" s="173">
        <f t="shared" si="0"/>
        <v>19694.736842105263</v>
      </c>
      <c r="F27" s="172"/>
      <c r="G27" s="173" t="str">
        <f t="shared" si="0"/>
        <v/>
      </c>
      <c r="H27" s="172"/>
      <c r="I27" s="173" t="str">
        <f t="shared" si="1"/>
        <v/>
      </c>
      <c r="J27" s="172"/>
      <c r="K27" s="173" t="str">
        <f t="shared" si="2"/>
        <v/>
      </c>
      <c r="L27" s="172"/>
      <c r="M27" s="173" t="str">
        <f t="shared" si="3"/>
        <v/>
      </c>
      <c r="N27" s="172"/>
      <c r="O27" s="173" t="str">
        <f t="shared" si="4"/>
        <v/>
      </c>
      <c r="P27" s="172">
        <v>317</v>
      </c>
      <c r="Q27" s="173">
        <f t="shared" si="5"/>
        <v>1668.421052631579</v>
      </c>
      <c r="R27" s="172"/>
      <c r="S27" s="173" t="str">
        <f t="shared" si="6"/>
        <v/>
      </c>
      <c r="T27" s="172"/>
      <c r="U27" s="173" t="str">
        <f t="shared" si="7"/>
        <v/>
      </c>
      <c r="V27" s="172"/>
      <c r="W27" s="173" t="str">
        <f t="shared" si="8"/>
        <v/>
      </c>
      <c r="X27" s="172"/>
      <c r="Y27" s="173" t="str">
        <f t="shared" si="9"/>
        <v/>
      </c>
      <c r="Z27" s="172"/>
      <c r="AA27" s="173" t="str">
        <f t="shared" si="10"/>
        <v/>
      </c>
      <c r="AB27" s="172"/>
      <c r="AC27" s="173" t="str">
        <f t="shared" si="11"/>
        <v/>
      </c>
      <c r="AD27" s="172"/>
      <c r="AE27" s="173" t="str">
        <f t="shared" si="12"/>
        <v/>
      </c>
      <c r="AF27" s="172"/>
      <c r="AG27" s="173" t="str">
        <f t="shared" si="13"/>
        <v/>
      </c>
      <c r="AH27" s="172"/>
      <c r="AI27" s="173" t="str">
        <f t="shared" si="14"/>
        <v/>
      </c>
      <c r="AJ27" s="172"/>
      <c r="AK27" s="173" t="str">
        <f t="shared" si="15"/>
        <v/>
      </c>
      <c r="AL27" s="172"/>
      <c r="AM27" s="173" t="str">
        <f t="shared" si="16"/>
        <v/>
      </c>
      <c r="AN27" s="172"/>
      <c r="AO27" s="173" t="str">
        <f t="shared" si="17"/>
        <v/>
      </c>
      <c r="AP27" s="172">
        <v>317</v>
      </c>
      <c r="AQ27" s="173">
        <f t="shared" si="18"/>
        <v>1668.421052631579</v>
      </c>
    </row>
    <row r="28" spans="1:43" x14ac:dyDescent="0.25">
      <c r="A28" s="175"/>
      <c r="B28">
        <v>3.1300000000000001E-2</v>
      </c>
      <c r="D28" s="176"/>
      <c r="E28" s="173" t="str">
        <f t="shared" si="0"/>
        <v/>
      </c>
      <c r="F28" s="176"/>
      <c r="G28" s="173" t="str">
        <f t="shared" si="0"/>
        <v/>
      </c>
      <c r="H28" s="176"/>
      <c r="I28" s="173" t="str">
        <f t="shared" si="1"/>
        <v/>
      </c>
      <c r="J28" s="176"/>
      <c r="K28" s="173" t="str">
        <f t="shared" si="2"/>
        <v/>
      </c>
      <c r="L28" s="176"/>
      <c r="M28" s="173" t="str">
        <f t="shared" si="3"/>
        <v/>
      </c>
      <c r="N28" s="176"/>
      <c r="O28" s="173" t="str">
        <f t="shared" si="4"/>
        <v/>
      </c>
      <c r="P28" s="176"/>
      <c r="Q28" s="173" t="str">
        <f t="shared" si="5"/>
        <v/>
      </c>
      <c r="R28" s="176"/>
      <c r="S28" s="173" t="str">
        <f t="shared" si="6"/>
        <v/>
      </c>
      <c r="T28" s="176"/>
      <c r="U28" s="173" t="str">
        <f t="shared" si="7"/>
        <v/>
      </c>
      <c r="V28" s="176"/>
      <c r="W28" s="173" t="str">
        <f t="shared" si="8"/>
        <v/>
      </c>
      <c r="X28" s="176"/>
      <c r="Y28" s="173" t="str">
        <f t="shared" si="9"/>
        <v/>
      </c>
      <c r="Z28" s="176"/>
      <c r="AA28" s="173" t="str">
        <f t="shared" si="10"/>
        <v/>
      </c>
      <c r="AB28" s="176"/>
      <c r="AC28" s="173" t="str">
        <f t="shared" si="11"/>
        <v/>
      </c>
      <c r="AD28" s="176"/>
      <c r="AE28" s="173" t="str">
        <f t="shared" si="12"/>
        <v/>
      </c>
      <c r="AF28" s="176"/>
      <c r="AG28" s="173" t="str">
        <f t="shared" si="13"/>
        <v/>
      </c>
      <c r="AH28" s="176"/>
      <c r="AI28" s="173" t="str">
        <f t="shared" si="14"/>
        <v/>
      </c>
      <c r="AJ28" s="176"/>
      <c r="AK28" s="173" t="str">
        <f t="shared" si="15"/>
        <v/>
      </c>
      <c r="AL28" s="176"/>
      <c r="AM28" s="173" t="str">
        <f t="shared" si="16"/>
        <v/>
      </c>
      <c r="AN28" s="176"/>
      <c r="AO28" s="173" t="str">
        <f t="shared" si="17"/>
        <v/>
      </c>
      <c r="AP28" s="176"/>
      <c r="AQ28" s="173" t="str">
        <f t="shared" si="18"/>
        <v/>
      </c>
    </row>
    <row r="29" spans="1:43" x14ac:dyDescent="0.25">
      <c r="A29" s="165" t="s">
        <v>308</v>
      </c>
      <c r="B29" s="171">
        <v>6.15</v>
      </c>
      <c r="D29" s="172">
        <v>82847</v>
      </c>
      <c r="E29" s="173">
        <f t="shared" si="0"/>
        <v>13471.056910569105</v>
      </c>
      <c r="F29" s="172"/>
      <c r="G29" s="173" t="str">
        <f t="shared" si="0"/>
        <v/>
      </c>
      <c r="H29" s="172"/>
      <c r="I29" s="173" t="str">
        <f t="shared" si="1"/>
        <v/>
      </c>
      <c r="J29" s="172"/>
      <c r="K29" s="173" t="str">
        <f t="shared" si="2"/>
        <v/>
      </c>
      <c r="L29" s="172"/>
      <c r="M29" s="173" t="str">
        <f t="shared" si="3"/>
        <v/>
      </c>
      <c r="N29" s="172"/>
      <c r="O29" s="173" t="str">
        <f t="shared" si="4"/>
        <v/>
      </c>
      <c r="P29" s="172">
        <v>156</v>
      </c>
      <c r="Q29" s="173">
        <f t="shared" si="5"/>
        <v>25.365853658536583</v>
      </c>
      <c r="R29" s="172"/>
      <c r="S29" s="173" t="str">
        <f t="shared" si="6"/>
        <v/>
      </c>
      <c r="T29" s="172"/>
      <c r="U29" s="173" t="str">
        <f t="shared" si="7"/>
        <v/>
      </c>
      <c r="V29" s="172"/>
      <c r="W29" s="173" t="str">
        <f t="shared" si="8"/>
        <v/>
      </c>
      <c r="X29" s="172"/>
      <c r="Y29" s="173" t="str">
        <f t="shared" si="9"/>
        <v/>
      </c>
      <c r="Z29" s="172"/>
      <c r="AA29" s="173" t="str">
        <f t="shared" si="10"/>
        <v/>
      </c>
      <c r="AB29" s="172"/>
      <c r="AC29" s="173" t="str">
        <f t="shared" si="11"/>
        <v/>
      </c>
      <c r="AD29" s="172"/>
      <c r="AE29" s="173" t="str">
        <f t="shared" si="12"/>
        <v/>
      </c>
      <c r="AF29" s="172"/>
      <c r="AG29" s="173" t="str">
        <f t="shared" si="13"/>
        <v/>
      </c>
      <c r="AH29" s="172"/>
      <c r="AI29" s="173" t="str">
        <f t="shared" si="14"/>
        <v/>
      </c>
      <c r="AJ29" s="172">
        <v>30992</v>
      </c>
      <c r="AK29" s="173">
        <f t="shared" si="15"/>
        <v>5039.3495934959346</v>
      </c>
      <c r="AL29" s="172"/>
      <c r="AM29" s="173" t="str">
        <f t="shared" si="16"/>
        <v/>
      </c>
      <c r="AN29" s="172"/>
      <c r="AO29" s="173" t="str">
        <f t="shared" si="17"/>
        <v/>
      </c>
      <c r="AP29" s="172">
        <v>31148</v>
      </c>
      <c r="AQ29" s="173">
        <f t="shared" si="18"/>
        <v>5064.7154471544709</v>
      </c>
    </row>
    <row r="30" spans="1:43" x14ac:dyDescent="0.25">
      <c r="A30" s="165" t="s">
        <v>307</v>
      </c>
      <c r="B30" s="171">
        <v>2.36</v>
      </c>
      <c r="D30" s="172">
        <v>24436</v>
      </c>
      <c r="E30" s="173">
        <f t="shared" si="0"/>
        <v>10354.237288135593</v>
      </c>
      <c r="F30" s="172"/>
      <c r="G30" s="173" t="str">
        <f t="shared" si="0"/>
        <v/>
      </c>
      <c r="H30" s="172"/>
      <c r="I30" s="173" t="str">
        <f t="shared" si="1"/>
        <v/>
      </c>
      <c r="J30" s="172"/>
      <c r="K30" s="173" t="str">
        <f t="shared" si="2"/>
        <v/>
      </c>
      <c r="L30" s="172"/>
      <c r="M30" s="173" t="str">
        <f t="shared" si="3"/>
        <v/>
      </c>
      <c r="N30" s="172"/>
      <c r="O30" s="173" t="str">
        <f t="shared" si="4"/>
        <v/>
      </c>
      <c r="P30" s="172">
        <v>4252</v>
      </c>
      <c r="Q30" s="173">
        <f t="shared" si="5"/>
        <v>1801.6949152542375</v>
      </c>
      <c r="R30" s="172"/>
      <c r="S30" s="173" t="str">
        <f t="shared" si="6"/>
        <v/>
      </c>
      <c r="T30" s="172"/>
      <c r="U30" s="173" t="str">
        <f t="shared" si="7"/>
        <v/>
      </c>
      <c r="V30" s="172">
        <v>3808</v>
      </c>
      <c r="W30" s="173">
        <f t="shared" si="8"/>
        <v>1613.5593220338983</v>
      </c>
      <c r="X30" s="172"/>
      <c r="Y30" s="173" t="str">
        <f t="shared" si="9"/>
        <v/>
      </c>
      <c r="Z30" s="172"/>
      <c r="AA30" s="173" t="str">
        <f t="shared" si="10"/>
        <v/>
      </c>
      <c r="AB30" s="172"/>
      <c r="AC30" s="173" t="str">
        <f t="shared" si="11"/>
        <v/>
      </c>
      <c r="AD30" s="172"/>
      <c r="AE30" s="173" t="str">
        <f t="shared" si="12"/>
        <v/>
      </c>
      <c r="AF30" s="172"/>
      <c r="AG30" s="173" t="str">
        <f t="shared" si="13"/>
        <v/>
      </c>
      <c r="AH30" s="172"/>
      <c r="AI30" s="173" t="str">
        <f t="shared" si="14"/>
        <v/>
      </c>
      <c r="AJ30" s="172">
        <v>7948</v>
      </c>
      <c r="AK30" s="173">
        <f t="shared" si="15"/>
        <v>3367.7966101694915</v>
      </c>
      <c r="AL30" s="172"/>
      <c r="AM30" s="173" t="str">
        <f t="shared" si="16"/>
        <v/>
      </c>
      <c r="AN30" s="172"/>
      <c r="AO30" s="173" t="str">
        <f t="shared" si="17"/>
        <v/>
      </c>
      <c r="AP30" s="172">
        <v>16008</v>
      </c>
      <c r="AQ30" s="173">
        <f t="shared" si="18"/>
        <v>6783.0508474576272</v>
      </c>
    </row>
    <row r="31" spans="1:43" x14ac:dyDescent="0.25">
      <c r="A31" s="165" t="s">
        <v>387</v>
      </c>
      <c r="B31" s="171">
        <v>2</v>
      </c>
      <c r="D31" s="172">
        <v>32642</v>
      </c>
      <c r="E31" s="173">
        <f t="shared" si="0"/>
        <v>16321</v>
      </c>
      <c r="F31" s="172"/>
      <c r="G31" s="173" t="str">
        <f t="shared" si="0"/>
        <v/>
      </c>
      <c r="H31" s="172"/>
      <c r="I31" s="173" t="str">
        <f t="shared" si="1"/>
        <v/>
      </c>
      <c r="J31" s="172"/>
      <c r="K31" s="173" t="str">
        <f t="shared" si="2"/>
        <v/>
      </c>
      <c r="L31" s="172"/>
      <c r="M31" s="173" t="str">
        <f t="shared" si="3"/>
        <v/>
      </c>
      <c r="N31" s="172"/>
      <c r="O31" s="173" t="str">
        <f t="shared" si="4"/>
        <v/>
      </c>
      <c r="P31" s="172"/>
      <c r="Q31" s="173" t="str">
        <f t="shared" si="5"/>
        <v/>
      </c>
      <c r="R31" s="172"/>
      <c r="S31" s="173" t="str">
        <f t="shared" si="6"/>
        <v/>
      </c>
      <c r="T31" s="172"/>
      <c r="U31" s="173" t="str">
        <f t="shared" si="7"/>
        <v/>
      </c>
      <c r="V31" s="172"/>
      <c r="W31" s="173" t="str">
        <f t="shared" si="8"/>
        <v/>
      </c>
      <c r="X31" s="172"/>
      <c r="Y31" s="173" t="str">
        <f t="shared" si="9"/>
        <v/>
      </c>
      <c r="Z31" s="172"/>
      <c r="AA31" s="173" t="str">
        <f t="shared" si="10"/>
        <v/>
      </c>
      <c r="AB31" s="172"/>
      <c r="AC31" s="173" t="str">
        <f t="shared" si="11"/>
        <v/>
      </c>
      <c r="AD31" s="172"/>
      <c r="AE31" s="173" t="str">
        <f t="shared" si="12"/>
        <v/>
      </c>
      <c r="AF31" s="172">
        <v>76098</v>
      </c>
      <c r="AG31" s="173">
        <f t="shared" si="13"/>
        <v>38049</v>
      </c>
      <c r="AH31" s="172"/>
      <c r="AI31" s="173" t="str">
        <f t="shared" si="14"/>
        <v/>
      </c>
      <c r="AJ31" s="172"/>
      <c r="AK31" s="173" t="str">
        <f t="shared" si="15"/>
        <v/>
      </c>
      <c r="AL31" s="172"/>
      <c r="AM31" s="173" t="str">
        <f t="shared" si="16"/>
        <v/>
      </c>
      <c r="AN31" s="172"/>
      <c r="AO31" s="173" t="str">
        <f t="shared" si="17"/>
        <v/>
      </c>
      <c r="AP31" s="172">
        <v>76098</v>
      </c>
      <c r="AQ31" s="173">
        <f t="shared" si="18"/>
        <v>38049</v>
      </c>
    </row>
    <row r="32" spans="1:43" x14ac:dyDescent="0.25">
      <c r="A32" s="175"/>
      <c r="B32">
        <v>7.9</v>
      </c>
      <c r="D32" s="176">
        <v>83417</v>
      </c>
      <c r="E32" s="173">
        <f t="shared" si="0"/>
        <v>10559.113924050633</v>
      </c>
      <c r="F32" s="176"/>
      <c r="G32" s="173" t="str">
        <f t="shared" si="0"/>
        <v/>
      </c>
      <c r="H32" s="176"/>
      <c r="I32" s="173" t="str">
        <f t="shared" si="1"/>
        <v/>
      </c>
      <c r="J32" s="176"/>
      <c r="K32" s="173" t="str">
        <f t="shared" si="2"/>
        <v/>
      </c>
      <c r="L32" s="176"/>
      <c r="M32" s="173" t="str">
        <f t="shared" si="3"/>
        <v/>
      </c>
      <c r="N32" s="176"/>
      <c r="O32" s="173" t="str">
        <f t="shared" si="4"/>
        <v/>
      </c>
      <c r="P32" s="176">
        <v>9682</v>
      </c>
      <c r="Q32" s="173">
        <f t="shared" si="5"/>
        <v>1225.5696202531644</v>
      </c>
      <c r="R32" s="176">
        <v>586</v>
      </c>
      <c r="S32" s="173">
        <f t="shared" si="6"/>
        <v>74.177215189873408</v>
      </c>
      <c r="T32" s="176"/>
      <c r="U32" s="173" t="str">
        <f t="shared" si="7"/>
        <v/>
      </c>
      <c r="V32" s="176">
        <v>7953</v>
      </c>
      <c r="W32" s="173">
        <f t="shared" si="8"/>
        <v>1006.7088607594936</v>
      </c>
      <c r="X32" s="176"/>
      <c r="Y32" s="173" t="str">
        <f t="shared" si="9"/>
        <v/>
      </c>
      <c r="Z32" s="176"/>
      <c r="AA32" s="173" t="str">
        <f t="shared" si="10"/>
        <v/>
      </c>
      <c r="AB32" s="176"/>
      <c r="AC32" s="173" t="str">
        <f t="shared" si="11"/>
        <v/>
      </c>
      <c r="AD32" s="176"/>
      <c r="AE32" s="173" t="str">
        <f t="shared" si="12"/>
        <v/>
      </c>
      <c r="AF32" s="176">
        <v>783229</v>
      </c>
      <c r="AG32" s="173">
        <f t="shared" si="13"/>
        <v>99142.911392405062</v>
      </c>
      <c r="AH32" s="176">
        <v>16227</v>
      </c>
      <c r="AI32" s="173">
        <f t="shared" si="14"/>
        <v>2054.0506329113923</v>
      </c>
      <c r="AJ32" s="176">
        <v>429612</v>
      </c>
      <c r="AK32" s="173">
        <f t="shared" si="15"/>
        <v>54381.265822784808</v>
      </c>
      <c r="AL32" s="176"/>
      <c r="AM32" s="173" t="str">
        <f t="shared" si="16"/>
        <v/>
      </c>
      <c r="AN32" s="176"/>
      <c r="AO32" s="173" t="str">
        <f t="shared" si="17"/>
        <v/>
      </c>
      <c r="AP32" s="176">
        <v>1247289</v>
      </c>
      <c r="AQ32" s="173">
        <f t="shared" si="18"/>
        <v>157884.68354430379</v>
      </c>
    </row>
    <row r="33" spans="1:43" x14ac:dyDescent="0.25">
      <c r="A33" s="165" t="s">
        <v>306</v>
      </c>
      <c r="B33" s="171">
        <v>1.1819999999999999</v>
      </c>
      <c r="D33" s="172">
        <v>4893</v>
      </c>
      <c r="E33" s="173">
        <f t="shared" si="0"/>
        <v>4139.593908629442</v>
      </c>
      <c r="F33" s="172"/>
      <c r="G33" s="173" t="str">
        <f t="shared" si="0"/>
        <v/>
      </c>
      <c r="H33" s="172"/>
      <c r="I33" s="173" t="str">
        <f t="shared" si="1"/>
        <v/>
      </c>
      <c r="J33" s="172"/>
      <c r="K33" s="173" t="str">
        <f t="shared" si="2"/>
        <v/>
      </c>
      <c r="L33" s="172"/>
      <c r="M33" s="173" t="str">
        <f t="shared" si="3"/>
        <v/>
      </c>
      <c r="N33" s="172"/>
      <c r="O33" s="173" t="str">
        <f t="shared" si="4"/>
        <v/>
      </c>
      <c r="P33" s="172">
        <v>673</v>
      </c>
      <c r="Q33" s="173">
        <f t="shared" si="5"/>
        <v>569.37394247038924</v>
      </c>
      <c r="R33" s="172">
        <v>54</v>
      </c>
      <c r="S33" s="173">
        <f t="shared" si="6"/>
        <v>45.685279187817258</v>
      </c>
      <c r="T33" s="172"/>
      <c r="U33" s="173" t="str">
        <f t="shared" si="7"/>
        <v/>
      </c>
      <c r="V33" s="172">
        <v>1261</v>
      </c>
      <c r="W33" s="173">
        <f t="shared" si="8"/>
        <v>1066.8358714043993</v>
      </c>
      <c r="X33" s="172"/>
      <c r="Y33" s="173" t="str">
        <f t="shared" si="9"/>
        <v/>
      </c>
      <c r="Z33" s="172"/>
      <c r="AA33" s="173" t="str">
        <f t="shared" si="10"/>
        <v/>
      </c>
      <c r="AB33" s="172"/>
      <c r="AC33" s="173" t="str">
        <f t="shared" si="11"/>
        <v/>
      </c>
      <c r="AD33" s="172"/>
      <c r="AE33" s="173" t="str">
        <f t="shared" si="12"/>
        <v/>
      </c>
      <c r="AF33" s="172">
        <v>1115</v>
      </c>
      <c r="AG33" s="173">
        <f t="shared" si="13"/>
        <v>943.31641285956016</v>
      </c>
      <c r="AH33" s="172"/>
      <c r="AI33" s="173" t="str">
        <f t="shared" si="14"/>
        <v/>
      </c>
      <c r="AJ33" s="172">
        <v>6</v>
      </c>
      <c r="AK33" s="173">
        <f t="shared" si="15"/>
        <v>5.0761421319796955</v>
      </c>
      <c r="AL33" s="172"/>
      <c r="AM33" s="173" t="str">
        <f t="shared" si="16"/>
        <v/>
      </c>
      <c r="AN33" s="172"/>
      <c r="AO33" s="173" t="str">
        <f t="shared" si="17"/>
        <v/>
      </c>
      <c r="AP33" s="172">
        <v>3109</v>
      </c>
      <c r="AQ33" s="173">
        <f t="shared" si="18"/>
        <v>2630.2876480541458</v>
      </c>
    </row>
    <row r="34" spans="1:43" x14ac:dyDescent="0.25">
      <c r="A34" s="175"/>
      <c r="B34">
        <v>4.9070000000000003E-2</v>
      </c>
      <c r="D34" s="176">
        <v>207</v>
      </c>
      <c r="E34" s="173">
        <f t="shared" si="0"/>
        <v>4218.4634196046463</v>
      </c>
      <c r="F34" s="176"/>
      <c r="G34" s="173" t="str">
        <f t="shared" si="0"/>
        <v/>
      </c>
      <c r="H34" s="176"/>
      <c r="I34" s="173" t="str">
        <f t="shared" si="1"/>
        <v/>
      </c>
      <c r="J34" s="176"/>
      <c r="K34" s="173" t="str">
        <f t="shared" si="2"/>
        <v/>
      </c>
      <c r="L34" s="176"/>
      <c r="M34" s="173" t="str">
        <f t="shared" si="3"/>
        <v/>
      </c>
      <c r="N34" s="176"/>
      <c r="O34" s="173" t="str">
        <f t="shared" si="4"/>
        <v/>
      </c>
      <c r="P34" s="176">
        <v>28</v>
      </c>
      <c r="Q34" s="173">
        <f t="shared" si="5"/>
        <v>570.61340941512128</v>
      </c>
      <c r="R34" s="176">
        <v>2</v>
      </c>
      <c r="S34" s="173">
        <f t="shared" si="6"/>
        <v>40.758100672508661</v>
      </c>
      <c r="T34" s="176"/>
      <c r="U34" s="173" t="str">
        <f t="shared" si="7"/>
        <v/>
      </c>
      <c r="V34" s="176">
        <v>53</v>
      </c>
      <c r="W34" s="173">
        <f t="shared" si="8"/>
        <v>1080.0896678214795</v>
      </c>
      <c r="X34" s="176"/>
      <c r="Y34" s="173" t="str">
        <f t="shared" si="9"/>
        <v/>
      </c>
      <c r="Z34" s="176"/>
      <c r="AA34" s="173" t="str">
        <f t="shared" si="10"/>
        <v/>
      </c>
      <c r="AB34" s="176"/>
      <c r="AC34" s="173" t="str">
        <f t="shared" si="11"/>
        <v/>
      </c>
      <c r="AD34" s="176"/>
      <c r="AE34" s="173" t="str">
        <f t="shared" si="12"/>
        <v/>
      </c>
      <c r="AF34" s="176">
        <v>47</v>
      </c>
      <c r="AG34" s="173">
        <f t="shared" si="13"/>
        <v>957.81536580395345</v>
      </c>
      <c r="AH34" s="176"/>
      <c r="AI34" s="173" t="str">
        <f t="shared" si="14"/>
        <v/>
      </c>
      <c r="AJ34" s="176"/>
      <c r="AK34" s="173" t="str">
        <f t="shared" si="15"/>
        <v/>
      </c>
      <c r="AL34" s="176"/>
      <c r="AM34" s="173" t="str">
        <f t="shared" si="16"/>
        <v/>
      </c>
      <c r="AN34" s="176"/>
      <c r="AO34" s="173" t="str">
        <f t="shared" si="17"/>
        <v/>
      </c>
      <c r="AP34" s="176">
        <v>130</v>
      </c>
      <c r="AQ34" s="173">
        <f t="shared" si="18"/>
        <v>2649.2765437130629</v>
      </c>
    </row>
    <row r="35" spans="1:43" x14ac:dyDescent="0.25">
      <c r="A35" s="165" t="s">
        <v>305</v>
      </c>
      <c r="B35" s="171">
        <v>9.2799999999999994</v>
      </c>
      <c r="D35" s="172">
        <v>30018</v>
      </c>
      <c r="E35" s="173">
        <f t="shared" si="0"/>
        <v>3234.6982758620693</v>
      </c>
      <c r="F35" s="172"/>
      <c r="G35" s="173" t="str">
        <f t="shared" si="0"/>
        <v/>
      </c>
      <c r="H35" s="172"/>
      <c r="I35" s="173" t="str">
        <f t="shared" si="1"/>
        <v/>
      </c>
      <c r="J35" s="172"/>
      <c r="K35" s="173" t="str">
        <f t="shared" si="2"/>
        <v/>
      </c>
      <c r="L35" s="172"/>
      <c r="M35" s="173" t="str">
        <f t="shared" si="3"/>
        <v/>
      </c>
      <c r="N35" s="172"/>
      <c r="O35" s="173" t="str">
        <f t="shared" si="4"/>
        <v/>
      </c>
      <c r="P35" s="172">
        <v>334</v>
      </c>
      <c r="Q35" s="173">
        <f t="shared" si="5"/>
        <v>35.991379310344833</v>
      </c>
      <c r="R35" s="172"/>
      <c r="S35" s="173" t="str">
        <f t="shared" si="6"/>
        <v/>
      </c>
      <c r="T35" s="172"/>
      <c r="U35" s="173" t="str">
        <f t="shared" si="7"/>
        <v/>
      </c>
      <c r="V35" s="172"/>
      <c r="W35" s="173" t="str">
        <f t="shared" si="8"/>
        <v/>
      </c>
      <c r="X35" s="172"/>
      <c r="Y35" s="173" t="str">
        <f t="shared" si="9"/>
        <v/>
      </c>
      <c r="Z35" s="172"/>
      <c r="AA35" s="173" t="str">
        <f t="shared" si="10"/>
        <v/>
      </c>
      <c r="AB35" s="172"/>
      <c r="AC35" s="173" t="str">
        <f t="shared" si="11"/>
        <v/>
      </c>
      <c r="AD35" s="172"/>
      <c r="AE35" s="173" t="str">
        <f t="shared" si="12"/>
        <v/>
      </c>
      <c r="AF35" s="172"/>
      <c r="AG35" s="173" t="str">
        <f t="shared" si="13"/>
        <v/>
      </c>
      <c r="AH35" s="172"/>
      <c r="AI35" s="173" t="str">
        <f t="shared" si="14"/>
        <v/>
      </c>
      <c r="AJ35" s="172"/>
      <c r="AK35" s="173" t="str">
        <f t="shared" si="15"/>
        <v/>
      </c>
      <c r="AL35" s="172"/>
      <c r="AM35" s="173" t="str">
        <f t="shared" si="16"/>
        <v/>
      </c>
      <c r="AN35" s="172">
        <v>2404</v>
      </c>
      <c r="AO35" s="173">
        <f t="shared" si="17"/>
        <v>259.05172413793105</v>
      </c>
      <c r="AP35" s="172">
        <v>2738</v>
      </c>
      <c r="AQ35" s="173">
        <f t="shared" si="18"/>
        <v>295.04310344827587</v>
      </c>
    </row>
    <row r="36" spans="1:43" x14ac:dyDescent="0.25">
      <c r="A36" s="165" t="s">
        <v>388</v>
      </c>
      <c r="B36" s="171">
        <v>21.85</v>
      </c>
      <c r="D36" s="172">
        <v>385301</v>
      </c>
      <c r="E36" s="173">
        <f t="shared" si="0"/>
        <v>17633.91304347826</v>
      </c>
      <c r="F36" s="172">
        <v>6815</v>
      </c>
      <c r="G36" s="173">
        <f t="shared" si="0"/>
        <v>311.89931350114415</v>
      </c>
      <c r="H36" s="172"/>
      <c r="I36" s="173" t="str">
        <f t="shared" si="1"/>
        <v/>
      </c>
      <c r="J36" s="172"/>
      <c r="K36" s="173" t="str">
        <f t="shared" si="2"/>
        <v/>
      </c>
      <c r="L36" s="172"/>
      <c r="M36" s="173" t="str">
        <f t="shared" si="3"/>
        <v/>
      </c>
      <c r="N36" s="172">
        <v>6132</v>
      </c>
      <c r="O36" s="173">
        <f t="shared" si="4"/>
        <v>280.64073226544622</v>
      </c>
      <c r="P36" s="172">
        <v>5906</v>
      </c>
      <c r="Q36" s="173">
        <f t="shared" si="5"/>
        <v>270.29748283752861</v>
      </c>
      <c r="R36" s="172">
        <v>80270</v>
      </c>
      <c r="S36" s="173">
        <f t="shared" si="6"/>
        <v>3673.6842105263154</v>
      </c>
      <c r="T36" s="172">
        <v>206</v>
      </c>
      <c r="U36" s="173">
        <f t="shared" si="7"/>
        <v>9.4279176201372987</v>
      </c>
      <c r="V36" s="172">
        <v>53939</v>
      </c>
      <c r="W36" s="173">
        <f t="shared" si="8"/>
        <v>2468.6041189931348</v>
      </c>
      <c r="X36" s="172"/>
      <c r="Y36" s="173" t="str">
        <f t="shared" si="9"/>
        <v/>
      </c>
      <c r="Z36" s="172"/>
      <c r="AA36" s="173" t="str">
        <f t="shared" si="10"/>
        <v/>
      </c>
      <c r="AB36" s="172"/>
      <c r="AC36" s="173" t="str">
        <f t="shared" si="11"/>
        <v/>
      </c>
      <c r="AD36" s="172"/>
      <c r="AE36" s="173" t="str">
        <f t="shared" si="12"/>
        <v/>
      </c>
      <c r="AF36" s="172"/>
      <c r="AG36" s="173" t="str">
        <f t="shared" si="13"/>
        <v/>
      </c>
      <c r="AH36" s="172"/>
      <c r="AI36" s="173" t="str">
        <f t="shared" si="14"/>
        <v/>
      </c>
      <c r="AJ36" s="172">
        <v>14561</v>
      </c>
      <c r="AK36" s="173">
        <f t="shared" si="15"/>
        <v>666.40732265446218</v>
      </c>
      <c r="AL36" s="172"/>
      <c r="AM36" s="173" t="str">
        <f t="shared" si="16"/>
        <v/>
      </c>
      <c r="AN36" s="172"/>
      <c r="AO36" s="173" t="str">
        <f t="shared" si="17"/>
        <v/>
      </c>
      <c r="AP36" s="172">
        <v>167829</v>
      </c>
      <c r="AQ36" s="173">
        <f t="shared" si="18"/>
        <v>7680.9610983981693</v>
      </c>
    </row>
    <row r="37" spans="1:43" x14ac:dyDescent="0.25">
      <c r="A37" s="165" t="s">
        <v>304</v>
      </c>
      <c r="B37" s="171">
        <v>0.33</v>
      </c>
      <c r="D37" s="172">
        <v>109</v>
      </c>
      <c r="E37" s="173">
        <f t="shared" si="0"/>
        <v>330.30303030303031</v>
      </c>
      <c r="F37" s="172"/>
      <c r="G37" s="173" t="str">
        <f t="shared" si="0"/>
        <v/>
      </c>
      <c r="H37" s="172"/>
      <c r="I37" s="173" t="str">
        <f t="shared" si="1"/>
        <v/>
      </c>
      <c r="J37" s="172"/>
      <c r="K37" s="173" t="str">
        <f t="shared" si="2"/>
        <v/>
      </c>
      <c r="L37" s="172"/>
      <c r="M37" s="173" t="str">
        <f t="shared" si="3"/>
        <v/>
      </c>
      <c r="N37" s="172">
        <v>57</v>
      </c>
      <c r="O37" s="173">
        <f t="shared" si="4"/>
        <v>172.72727272727272</v>
      </c>
      <c r="P37" s="172"/>
      <c r="Q37" s="173" t="str">
        <f t="shared" si="5"/>
        <v/>
      </c>
      <c r="R37" s="172"/>
      <c r="S37" s="173" t="str">
        <f t="shared" si="6"/>
        <v/>
      </c>
      <c r="T37" s="172"/>
      <c r="U37" s="173" t="str">
        <f t="shared" si="7"/>
        <v/>
      </c>
      <c r="V37" s="172"/>
      <c r="W37" s="173" t="str">
        <f t="shared" si="8"/>
        <v/>
      </c>
      <c r="X37" s="172"/>
      <c r="Y37" s="173" t="str">
        <f t="shared" si="9"/>
        <v/>
      </c>
      <c r="Z37" s="172"/>
      <c r="AA37" s="173" t="str">
        <f t="shared" si="10"/>
        <v/>
      </c>
      <c r="AB37" s="172"/>
      <c r="AC37" s="173" t="str">
        <f t="shared" si="11"/>
        <v/>
      </c>
      <c r="AD37" s="172"/>
      <c r="AE37" s="173" t="str">
        <f t="shared" si="12"/>
        <v/>
      </c>
      <c r="AF37" s="172"/>
      <c r="AG37" s="173" t="str">
        <f t="shared" si="13"/>
        <v/>
      </c>
      <c r="AH37" s="172"/>
      <c r="AI37" s="173" t="str">
        <f t="shared" si="14"/>
        <v/>
      </c>
      <c r="AJ37" s="172"/>
      <c r="AK37" s="173" t="str">
        <f t="shared" si="15"/>
        <v/>
      </c>
      <c r="AL37" s="172"/>
      <c r="AM37" s="173" t="str">
        <f t="shared" si="16"/>
        <v/>
      </c>
      <c r="AN37" s="172"/>
      <c r="AO37" s="173" t="str">
        <f t="shared" si="17"/>
        <v/>
      </c>
      <c r="AP37" s="172">
        <v>57</v>
      </c>
      <c r="AQ37" s="173">
        <f t="shared" si="18"/>
        <v>172.72727272727272</v>
      </c>
    </row>
    <row r="38" spans="1:43" x14ac:dyDescent="0.25">
      <c r="A38" s="165" t="s">
        <v>303</v>
      </c>
      <c r="B38" s="171">
        <v>2.13</v>
      </c>
      <c r="D38" s="172">
        <v>5831</v>
      </c>
      <c r="E38" s="173">
        <f t="shared" si="0"/>
        <v>2737.5586854460093</v>
      </c>
      <c r="F38" s="172"/>
      <c r="G38" s="173" t="str">
        <f t="shared" si="0"/>
        <v/>
      </c>
      <c r="H38" s="172"/>
      <c r="I38" s="173" t="str">
        <f t="shared" si="1"/>
        <v/>
      </c>
      <c r="J38" s="172"/>
      <c r="K38" s="173" t="str">
        <f t="shared" si="2"/>
        <v/>
      </c>
      <c r="L38" s="172"/>
      <c r="M38" s="173" t="str">
        <f t="shared" si="3"/>
        <v/>
      </c>
      <c r="N38" s="172">
        <v>102</v>
      </c>
      <c r="O38" s="173">
        <f t="shared" si="4"/>
        <v>47.887323943661976</v>
      </c>
      <c r="P38" s="172">
        <v>1842</v>
      </c>
      <c r="Q38" s="173">
        <f t="shared" si="5"/>
        <v>864.78873239436621</v>
      </c>
      <c r="R38" s="172"/>
      <c r="S38" s="173" t="str">
        <f t="shared" si="6"/>
        <v/>
      </c>
      <c r="T38" s="172"/>
      <c r="U38" s="173" t="str">
        <f t="shared" si="7"/>
        <v/>
      </c>
      <c r="V38" s="172">
        <v>591</v>
      </c>
      <c r="W38" s="173">
        <f t="shared" si="8"/>
        <v>277.46478873239437</v>
      </c>
      <c r="X38" s="172"/>
      <c r="Y38" s="173" t="str">
        <f t="shared" si="9"/>
        <v/>
      </c>
      <c r="Z38" s="172"/>
      <c r="AA38" s="173" t="str">
        <f t="shared" si="10"/>
        <v/>
      </c>
      <c r="AB38" s="172"/>
      <c r="AC38" s="173" t="str">
        <f t="shared" si="11"/>
        <v/>
      </c>
      <c r="AD38" s="172"/>
      <c r="AE38" s="173" t="str">
        <f t="shared" si="12"/>
        <v/>
      </c>
      <c r="AF38" s="172"/>
      <c r="AG38" s="173" t="str">
        <f t="shared" si="13"/>
        <v/>
      </c>
      <c r="AH38" s="172"/>
      <c r="AI38" s="173" t="str">
        <f t="shared" si="14"/>
        <v/>
      </c>
      <c r="AJ38" s="172">
        <v>207</v>
      </c>
      <c r="AK38" s="173">
        <f t="shared" si="15"/>
        <v>97.183098591549296</v>
      </c>
      <c r="AL38" s="172"/>
      <c r="AM38" s="173" t="str">
        <f t="shared" si="16"/>
        <v/>
      </c>
      <c r="AN38" s="172"/>
      <c r="AO38" s="173" t="str">
        <f t="shared" si="17"/>
        <v/>
      </c>
      <c r="AP38" s="172">
        <v>2742</v>
      </c>
      <c r="AQ38" s="173">
        <f t="shared" si="18"/>
        <v>1287.323943661972</v>
      </c>
    </row>
    <row r="39" spans="1:43" x14ac:dyDescent="0.25">
      <c r="A39" s="175"/>
      <c r="B39">
        <v>0.27</v>
      </c>
      <c r="D39" s="176"/>
      <c r="E39" s="173" t="str">
        <f t="shared" si="0"/>
        <v/>
      </c>
      <c r="F39" s="176"/>
      <c r="G39" s="173" t="str">
        <f t="shared" si="0"/>
        <v/>
      </c>
      <c r="H39" s="176"/>
      <c r="I39" s="173" t="str">
        <f t="shared" si="1"/>
        <v/>
      </c>
      <c r="J39" s="176"/>
      <c r="K39" s="173" t="str">
        <f t="shared" si="2"/>
        <v/>
      </c>
      <c r="L39" s="176"/>
      <c r="M39" s="173" t="str">
        <f t="shared" si="3"/>
        <v/>
      </c>
      <c r="N39" s="176">
        <v>4</v>
      </c>
      <c r="O39" s="173">
        <f t="shared" si="4"/>
        <v>14.814814814814813</v>
      </c>
      <c r="P39" s="176">
        <v>67</v>
      </c>
      <c r="Q39" s="173">
        <f t="shared" si="5"/>
        <v>248.14814814814812</v>
      </c>
      <c r="R39" s="176"/>
      <c r="S39" s="173" t="str">
        <f t="shared" si="6"/>
        <v/>
      </c>
      <c r="T39" s="176"/>
      <c r="U39" s="173" t="str">
        <f t="shared" si="7"/>
        <v/>
      </c>
      <c r="V39" s="176">
        <v>35</v>
      </c>
      <c r="W39" s="173">
        <f t="shared" si="8"/>
        <v>129.62962962962962</v>
      </c>
      <c r="X39" s="176"/>
      <c r="Y39" s="173" t="str">
        <f t="shared" si="9"/>
        <v/>
      </c>
      <c r="Z39" s="176"/>
      <c r="AA39" s="173" t="str">
        <f t="shared" si="10"/>
        <v/>
      </c>
      <c r="AB39" s="176"/>
      <c r="AC39" s="173" t="str">
        <f t="shared" si="11"/>
        <v/>
      </c>
      <c r="AD39" s="176"/>
      <c r="AE39" s="173" t="str">
        <f t="shared" si="12"/>
        <v/>
      </c>
      <c r="AF39" s="176"/>
      <c r="AG39" s="173" t="str">
        <f t="shared" si="13"/>
        <v/>
      </c>
      <c r="AH39" s="176"/>
      <c r="AI39" s="173" t="str">
        <f t="shared" si="14"/>
        <v/>
      </c>
      <c r="AJ39" s="176"/>
      <c r="AK39" s="173" t="str">
        <f t="shared" si="15"/>
        <v/>
      </c>
      <c r="AL39" s="176"/>
      <c r="AM39" s="173" t="str">
        <f t="shared" si="16"/>
        <v/>
      </c>
      <c r="AN39" s="176"/>
      <c r="AO39" s="173" t="str">
        <f t="shared" si="17"/>
        <v/>
      </c>
      <c r="AP39" s="176">
        <v>106</v>
      </c>
      <c r="AQ39" s="173">
        <f t="shared" si="18"/>
        <v>392.59259259259255</v>
      </c>
    </row>
    <row r="40" spans="1:43" x14ac:dyDescent="0.25">
      <c r="A40" s="165" t="s">
        <v>302</v>
      </c>
      <c r="B40" s="171">
        <v>3.12</v>
      </c>
      <c r="D40" s="172">
        <v>8678</v>
      </c>
      <c r="E40" s="173">
        <f t="shared" si="0"/>
        <v>2781.4102564102564</v>
      </c>
      <c r="F40" s="172"/>
      <c r="G40" s="173" t="str">
        <f t="shared" si="0"/>
        <v/>
      </c>
      <c r="H40" s="172"/>
      <c r="I40" s="173" t="str">
        <f t="shared" si="1"/>
        <v/>
      </c>
      <c r="J40" s="172"/>
      <c r="K40" s="173" t="str">
        <f t="shared" si="2"/>
        <v/>
      </c>
      <c r="L40" s="172"/>
      <c r="M40" s="173" t="str">
        <f t="shared" si="3"/>
        <v/>
      </c>
      <c r="N40" s="172"/>
      <c r="O40" s="173" t="str">
        <f t="shared" si="4"/>
        <v/>
      </c>
      <c r="P40" s="172"/>
      <c r="Q40" s="173" t="str">
        <f t="shared" si="5"/>
        <v/>
      </c>
      <c r="R40" s="172"/>
      <c r="S40" s="173" t="str">
        <f t="shared" si="6"/>
        <v/>
      </c>
      <c r="T40" s="172"/>
      <c r="U40" s="173" t="str">
        <f t="shared" si="7"/>
        <v/>
      </c>
      <c r="V40" s="172"/>
      <c r="W40" s="173" t="str">
        <f t="shared" si="8"/>
        <v/>
      </c>
      <c r="X40" s="172"/>
      <c r="Y40" s="173" t="str">
        <f t="shared" si="9"/>
        <v/>
      </c>
      <c r="Z40" s="172"/>
      <c r="AA40" s="173" t="str">
        <f t="shared" si="10"/>
        <v/>
      </c>
      <c r="AB40" s="172"/>
      <c r="AC40" s="173" t="str">
        <f t="shared" si="11"/>
        <v/>
      </c>
      <c r="AD40" s="172"/>
      <c r="AE40" s="173" t="str">
        <f t="shared" si="12"/>
        <v/>
      </c>
      <c r="AF40" s="172"/>
      <c r="AG40" s="173" t="str">
        <f t="shared" si="13"/>
        <v/>
      </c>
      <c r="AH40" s="172"/>
      <c r="AI40" s="173" t="str">
        <f t="shared" si="14"/>
        <v/>
      </c>
      <c r="AJ40" s="172">
        <v>10240</v>
      </c>
      <c r="AK40" s="173">
        <f t="shared" si="15"/>
        <v>3282.0512820512818</v>
      </c>
      <c r="AL40" s="172"/>
      <c r="AM40" s="173" t="str">
        <f t="shared" si="16"/>
        <v/>
      </c>
      <c r="AN40" s="172"/>
      <c r="AO40" s="173" t="str">
        <f t="shared" si="17"/>
        <v/>
      </c>
      <c r="AP40" s="172">
        <v>10240</v>
      </c>
      <c r="AQ40" s="173">
        <f t="shared" si="18"/>
        <v>3282.0512820512818</v>
      </c>
    </row>
    <row r="41" spans="1:43" x14ac:dyDescent="0.25">
      <c r="A41" s="165" t="s">
        <v>301</v>
      </c>
      <c r="B41" s="171">
        <v>0.61</v>
      </c>
      <c r="D41" s="172">
        <v>3049.56</v>
      </c>
      <c r="E41" s="173">
        <f t="shared" si="0"/>
        <v>4999.2786885245905</v>
      </c>
      <c r="F41" s="172"/>
      <c r="G41" s="173" t="str">
        <f t="shared" si="0"/>
        <v/>
      </c>
      <c r="H41" s="172"/>
      <c r="I41" s="173" t="str">
        <f t="shared" si="1"/>
        <v/>
      </c>
      <c r="J41" s="172"/>
      <c r="K41" s="173" t="str">
        <f t="shared" si="2"/>
        <v/>
      </c>
      <c r="L41" s="172"/>
      <c r="M41" s="173" t="str">
        <f t="shared" si="3"/>
        <v/>
      </c>
      <c r="N41" s="172"/>
      <c r="O41" s="173" t="str">
        <f t="shared" si="4"/>
        <v/>
      </c>
      <c r="P41" s="172"/>
      <c r="Q41" s="173" t="str">
        <f t="shared" si="5"/>
        <v/>
      </c>
      <c r="R41" s="172"/>
      <c r="S41" s="173" t="str">
        <f t="shared" si="6"/>
        <v/>
      </c>
      <c r="T41" s="172"/>
      <c r="U41" s="173" t="str">
        <f t="shared" si="7"/>
        <v/>
      </c>
      <c r="V41" s="172"/>
      <c r="W41" s="173" t="str">
        <f t="shared" si="8"/>
        <v/>
      </c>
      <c r="X41" s="172"/>
      <c r="Y41" s="173" t="str">
        <f t="shared" si="9"/>
        <v/>
      </c>
      <c r="Z41" s="172"/>
      <c r="AA41" s="173" t="str">
        <f t="shared" si="10"/>
        <v/>
      </c>
      <c r="AB41" s="172"/>
      <c r="AC41" s="173" t="str">
        <f t="shared" si="11"/>
        <v/>
      </c>
      <c r="AD41" s="172"/>
      <c r="AE41" s="173" t="str">
        <f t="shared" si="12"/>
        <v/>
      </c>
      <c r="AF41" s="172"/>
      <c r="AG41" s="173" t="str">
        <f t="shared" si="13"/>
        <v/>
      </c>
      <c r="AH41" s="172"/>
      <c r="AI41" s="173" t="str">
        <f t="shared" si="14"/>
        <v/>
      </c>
      <c r="AJ41" s="172"/>
      <c r="AK41" s="173" t="str">
        <f t="shared" si="15"/>
        <v/>
      </c>
      <c r="AL41" s="172"/>
      <c r="AM41" s="173" t="str">
        <f t="shared" si="16"/>
        <v/>
      </c>
      <c r="AN41" s="172"/>
      <c r="AO41" s="173" t="str">
        <f t="shared" si="17"/>
        <v/>
      </c>
      <c r="AP41" s="172"/>
      <c r="AQ41" s="173" t="str">
        <f t="shared" si="18"/>
        <v/>
      </c>
    </row>
    <row r="42" spans="1:43" x14ac:dyDescent="0.25">
      <c r="A42" s="165" t="s">
        <v>300</v>
      </c>
      <c r="B42" s="171">
        <v>3.488</v>
      </c>
      <c r="D42" s="172">
        <v>20332</v>
      </c>
      <c r="E42" s="173">
        <f t="shared" si="0"/>
        <v>5829.1284403669724</v>
      </c>
      <c r="F42" s="172"/>
      <c r="G42" s="173" t="str">
        <f t="shared" si="0"/>
        <v/>
      </c>
      <c r="H42" s="172"/>
      <c r="I42" s="173" t="str">
        <f t="shared" si="1"/>
        <v/>
      </c>
      <c r="J42" s="172"/>
      <c r="K42" s="173" t="str">
        <f t="shared" si="2"/>
        <v/>
      </c>
      <c r="L42" s="172"/>
      <c r="M42" s="173" t="str">
        <f t="shared" si="3"/>
        <v/>
      </c>
      <c r="N42" s="172">
        <v>2680</v>
      </c>
      <c r="O42" s="173">
        <f t="shared" si="4"/>
        <v>768.34862385321105</v>
      </c>
      <c r="P42" s="172">
        <v>3116</v>
      </c>
      <c r="Q42" s="173">
        <f t="shared" si="5"/>
        <v>893.34862385321105</v>
      </c>
      <c r="R42" s="172"/>
      <c r="S42" s="173" t="str">
        <f t="shared" si="6"/>
        <v/>
      </c>
      <c r="T42" s="172"/>
      <c r="U42" s="173" t="str">
        <f t="shared" si="7"/>
        <v/>
      </c>
      <c r="V42" s="172"/>
      <c r="W42" s="173" t="str">
        <f t="shared" si="8"/>
        <v/>
      </c>
      <c r="X42" s="172"/>
      <c r="Y42" s="173" t="str">
        <f t="shared" si="9"/>
        <v/>
      </c>
      <c r="Z42" s="172"/>
      <c r="AA42" s="173" t="str">
        <f t="shared" si="10"/>
        <v/>
      </c>
      <c r="AB42" s="172"/>
      <c r="AC42" s="173" t="str">
        <f t="shared" si="11"/>
        <v/>
      </c>
      <c r="AD42" s="172"/>
      <c r="AE42" s="173" t="str">
        <f t="shared" si="12"/>
        <v/>
      </c>
      <c r="AF42" s="172"/>
      <c r="AG42" s="173" t="str">
        <f t="shared" si="13"/>
        <v/>
      </c>
      <c r="AH42" s="172"/>
      <c r="AI42" s="173" t="str">
        <f t="shared" si="14"/>
        <v/>
      </c>
      <c r="AJ42" s="172"/>
      <c r="AK42" s="173" t="str">
        <f t="shared" si="15"/>
        <v/>
      </c>
      <c r="AL42" s="172"/>
      <c r="AM42" s="173" t="str">
        <f t="shared" si="16"/>
        <v/>
      </c>
      <c r="AN42" s="172"/>
      <c r="AO42" s="173" t="str">
        <f t="shared" si="17"/>
        <v/>
      </c>
      <c r="AP42" s="172">
        <v>5796</v>
      </c>
      <c r="AQ42" s="173">
        <f t="shared" si="18"/>
        <v>1661.6972477064221</v>
      </c>
    </row>
    <row r="43" spans="1:43" x14ac:dyDescent="0.25">
      <c r="A43" s="175"/>
      <c r="B43">
        <v>153.28</v>
      </c>
      <c r="D43" s="176">
        <v>1814548</v>
      </c>
      <c r="E43" s="173">
        <f t="shared" si="0"/>
        <v>11838.12630480167</v>
      </c>
      <c r="F43" s="176">
        <v>272206</v>
      </c>
      <c r="G43" s="173">
        <f t="shared" si="0"/>
        <v>1775.8742171189979</v>
      </c>
      <c r="H43" s="176">
        <v>168477</v>
      </c>
      <c r="I43" s="173">
        <f t="shared" si="1"/>
        <v>1099.1453549060543</v>
      </c>
      <c r="J43" s="176">
        <v>621247</v>
      </c>
      <c r="K43" s="173">
        <f t="shared" si="2"/>
        <v>4053.0206158663882</v>
      </c>
      <c r="L43" s="176"/>
      <c r="M43" s="173" t="str">
        <f t="shared" si="3"/>
        <v/>
      </c>
      <c r="N43" s="176">
        <v>29369</v>
      </c>
      <c r="O43" s="173">
        <f t="shared" si="4"/>
        <v>191.60360125260959</v>
      </c>
      <c r="P43" s="176">
        <v>10743</v>
      </c>
      <c r="Q43" s="173">
        <f t="shared" si="5"/>
        <v>70.087421711899793</v>
      </c>
      <c r="R43" s="176"/>
      <c r="S43" s="173" t="str">
        <f t="shared" si="6"/>
        <v/>
      </c>
      <c r="T43" s="176">
        <v>3951</v>
      </c>
      <c r="U43" s="173">
        <f t="shared" si="7"/>
        <v>25.77635699373695</v>
      </c>
      <c r="V43" s="176"/>
      <c r="W43" s="173" t="str">
        <f t="shared" si="8"/>
        <v/>
      </c>
      <c r="X43" s="176"/>
      <c r="Y43" s="173" t="str">
        <f t="shared" si="9"/>
        <v/>
      </c>
      <c r="Z43" s="176"/>
      <c r="AA43" s="173" t="str">
        <f t="shared" si="10"/>
        <v/>
      </c>
      <c r="AB43" s="176">
        <v>140149</v>
      </c>
      <c r="AC43" s="173">
        <f t="shared" si="11"/>
        <v>914.33324634655537</v>
      </c>
      <c r="AD43" s="176"/>
      <c r="AE43" s="173" t="str">
        <f t="shared" si="12"/>
        <v/>
      </c>
      <c r="AF43" s="176"/>
      <c r="AG43" s="173" t="str">
        <f t="shared" si="13"/>
        <v/>
      </c>
      <c r="AH43" s="176"/>
      <c r="AI43" s="173" t="str">
        <f t="shared" si="14"/>
        <v/>
      </c>
      <c r="AJ43" s="176">
        <v>34937</v>
      </c>
      <c r="AK43" s="173">
        <f t="shared" si="15"/>
        <v>227.92927974947807</v>
      </c>
      <c r="AL43" s="176"/>
      <c r="AM43" s="173" t="str">
        <f t="shared" si="16"/>
        <v/>
      </c>
      <c r="AN43" s="176"/>
      <c r="AO43" s="173" t="str">
        <f t="shared" si="17"/>
        <v/>
      </c>
      <c r="AP43" s="176">
        <v>1281079</v>
      </c>
      <c r="AQ43" s="173">
        <f t="shared" si="18"/>
        <v>8357.7700939457209</v>
      </c>
    </row>
    <row r="44" spans="1:43" x14ac:dyDescent="0.25">
      <c r="A44" s="165" t="s">
        <v>299</v>
      </c>
      <c r="B44" s="171">
        <v>6.82</v>
      </c>
      <c r="D44" s="172">
        <v>1380</v>
      </c>
      <c r="E44" s="173">
        <f t="shared" si="0"/>
        <v>202.34604105571847</v>
      </c>
      <c r="F44" s="172"/>
      <c r="G44" s="173" t="str">
        <f t="shared" si="0"/>
        <v/>
      </c>
      <c r="H44" s="172"/>
      <c r="I44" s="173" t="str">
        <f t="shared" si="1"/>
        <v/>
      </c>
      <c r="J44" s="172"/>
      <c r="K44" s="173" t="str">
        <f t="shared" si="2"/>
        <v/>
      </c>
      <c r="L44" s="172"/>
      <c r="M44" s="173" t="str">
        <f t="shared" si="3"/>
        <v/>
      </c>
      <c r="N44" s="172"/>
      <c r="O44" s="173" t="str">
        <f t="shared" si="4"/>
        <v/>
      </c>
      <c r="P44" s="172"/>
      <c r="Q44" s="173" t="str">
        <f t="shared" si="5"/>
        <v/>
      </c>
      <c r="R44" s="172"/>
      <c r="S44" s="173" t="str">
        <f t="shared" si="6"/>
        <v/>
      </c>
      <c r="T44" s="172"/>
      <c r="U44" s="173" t="str">
        <f t="shared" si="7"/>
        <v/>
      </c>
      <c r="V44" s="172">
        <v>1476</v>
      </c>
      <c r="W44" s="173">
        <f t="shared" si="8"/>
        <v>216.42228739002931</v>
      </c>
      <c r="X44" s="172"/>
      <c r="Y44" s="173" t="str">
        <f t="shared" si="9"/>
        <v/>
      </c>
      <c r="Z44" s="172"/>
      <c r="AA44" s="173" t="str">
        <f t="shared" si="10"/>
        <v/>
      </c>
      <c r="AB44" s="172"/>
      <c r="AC44" s="173" t="str">
        <f t="shared" si="11"/>
        <v/>
      </c>
      <c r="AD44" s="172"/>
      <c r="AE44" s="173" t="str">
        <f t="shared" si="12"/>
        <v/>
      </c>
      <c r="AF44" s="172"/>
      <c r="AG44" s="173" t="str">
        <f t="shared" si="13"/>
        <v/>
      </c>
      <c r="AH44" s="172"/>
      <c r="AI44" s="173" t="str">
        <f t="shared" si="14"/>
        <v/>
      </c>
      <c r="AJ44" s="172"/>
      <c r="AK44" s="173" t="str">
        <f t="shared" si="15"/>
        <v/>
      </c>
      <c r="AL44" s="172"/>
      <c r="AM44" s="173" t="str">
        <f t="shared" si="16"/>
        <v/>
      </c>
      <c r="AN44" s="172"/>
      <c r="AO44" s="173" t="str">
        <f t="shared" si="17"/>
        <v/>
      </c>
      <c r="AP44" s="172">
        <v>1476</v>
      </c>
      <c r="AQ44" s="173">
        <f t="shared" si="18"/>
        <v>216.42228739002931</v>
      </c>
    </row>
    <row r="45" spans="1:43" x14ac:dyDescent="0.25">
      <c r="A45" s="165" t="s">
        <v>298</v>
      </c>
      <c r="B45" s="171">
        <v>0.3</v>
      </c>
      <c r="D45" s="172">
        <v>12978</v>
      </c>
      <c r="E45" s="173">
        <f t="shared" si="0"/>
        <v>43260</v>
      </c>
      <c r="F45" s="172"/>
      <c r="G45" s="173" t="str">
        <f t="shared" si="0"/>
        <v/>
      </c>
      <c r="H45" s="172"/>
      <c r="I45" s="173" t="str">
        <f t="shared" si="1"/>
        <v/>
      </c>
      <c r="J45" s="172"/>
      <c r="K45" s="173" t="str">
        <f t="shared" si="2"/>
        <v/>
      </c>
      <c r="L45" s="172"/>
      <c r="M45" s="173" t="str">
        <f t="shared" si="3"/>
        <v/>
      </c>
      <c r="N45" s="172">
        <v>8</v>
      </c>
      <c r="O45" s="173">
        <f t="shared" si="4"/>
        <v>26.666666666666668</v>
      </c>
      <c r="P45" s="172">
        <v>414</v>
      </c>
      <c r="Q45" s="173">
        <f t="shared" si="5"/>
        <v>1380</v>
      </c>
      <c r="R45" s="172">
        <v>4</v>
      </c>
      <c r="S45" s="173">
        <f t="shared" si="6"/>
        <v>13.333333333333334</v>
      </c>
      <c r="T45" s="172"/>
      <c r="U45" s="173" t="str">
        <f t="shared" si="7"/>
        <v/>
      </c>
      <c r="V45" s="172"/>
      <c r="W45" s="173" t="str">
        <f t="shared" si="8"/>
        <v/>
      </c>
      <c r="X45" s="172"/>
      <c r="Y45" s="173" t="str">
        <f t="shared" si="9"/>
        <v/>
      </c>
      <c r="Z45" s="172"/>
      <c r="AA45" s="173" t="str">
        <f t="shared" si="10"/>
        <v/>
      </c>
      <c r="AB45" s="172"/>
      <c r="AC45" s="173" t="str">
        <f t="shared" si="11"/>
        <v/>
      </c>
      <c r="AD45" s="172"/>
      <c r="AE45" s="173" t="str">
        <f t="shared" si="12"/>
        <v/>
      </c>
      <c r="AF45" s="172"/>
      <c r="AG45" s="173" t="str">
        <f t="shared" si="13"/>
        <v/>
      </c>
      <c r="AH45" s="172"/>
      <c r="AI45" s="173" t="str">
        <f t="shared" si="14"/>
        <v/>
      </c>
      <c r="AJ45" s="172">
        <v>524</v>
      </c>
      <c r="AK45" s="173">
        <f t="shared" si="15"/>
        <v>1746.6666666666667</v>
      </c>
      <c r="AL45" s="172"/>
      <c r="AM45" s="173" t="str">
        <f t="shared" si="16"/>
        <v/>
      </c>
      <c r="AN45" s="172">
        <v>1832</v>
      </c>
      <c r="AO45" s="173">
        <f t="shared" si="17"/>
        <v>6106.666666666667</v>
      </c>
      <c r="AP45" s="172">
        <v>2782</v>
      </c>
      <c r="AQ45" s="173">
        <f t="shared" si="18"/>
        <v>9273.3333333333339</v>
      </c>
    </row>
    <row r="46" spans="1:43" x14ac:dyDescent="0.25">
      <c r="A46" s="165" t="s">
        <v>389</v>
      </c>
      <c r="B46" s="171">
        <v>115.52</v>
      </c>
      <c r="D46" s="172">
        <v>745022</v>
      </c>
      <c r="E46" s="173">
        <f t="shared" si="0"/>
        <v>6449.2901662049862</v>
      </c>
      <c r="F46" s="172"/>
      <c r="G46" s="173" t="str">
        <f t="shared" si="0"/>
        <v/>
      </c>
      <c r="H46" s="172"/>
      <c r="I46" s="173" t="str">
        <f t="shared" si="1"/>
        <v/>
      </c>
      <c r="J46" s="172"/>
      <c r="K46" s="173" t="str">
        <f t="shared" si="2"/>
        <v/>
      </c>
      <c r="L46" s="172"/>
      <c r="M46" s="173" t="str">
        <f t="shared" si="3"/>
        <v/>
      </c>
      <c r="N46" s="172">
        <v>17442</v>
      </c>
      <c r="O46" s="173">
        <f t="shared" si="4"/>
        <v>150.98684210526315</v>
      </c>
      <c r="P46" s="172">
        <v>100282</v>
      </c>
      <c r="Q46" s="173">
        <f t="shared" si="5"/>
        <v>868.09210526315792</v>
      </c>
      <c r="R46" s="172">
        <v>1796</v>
      </c>
      <c r="S46" s="173">
        <f t="shared" si="6"/>
        <v>15.547091412742382</v>
      </c>
      <c r="T46" s="172"/>
      <c r="U46" s="173" t="str">
        <f t="shared" si="7"/>
        <v/>
      </c>
      <c r="V46" s="172">
        <v>147242</v>
      </c>
      <c r="W46" s="173">
        <f t="shared" si="8"/>
        <v>1274.6018005540166</v>
      </c>
      <c r="X46" s="172">
        <v>44616</v>
      </c>
      <c r="Y46" s="173">
        <f t="shared" si="9"/>
        <v>386.21883656509698</v>
      </c>
      <c r="Z46" s="172">
        <v>14856</v>
      </c>
      <c r="AA46" s="173">
        <f t="shared" si="10"/>
        <v>128.60110803324099</v>
      </c>
      <c r="AB46" s="172"/>
      <c r="AC46" s="173" t="str">
        <f t="shared" si="11"/>
        <v/>
      </c>
      <c r="AD46" s="172"/>
      <c r="AE46" s="173" t="str">
        <f t="shared" si="12"/>
        <v/>
      </c>
      <c r="AF46" s="172"/>
      <c r="AG46" s="173" t="str">
        <f t="shared" si="13"/>
        <v/>
      </c>
      <c r="AH46" s="172"/>
      <c r="AI46" s="173" t="str">
        <f t="shared" si="14"/>
        <v/>
      </c>
      <c r="AJ46" s="172">
        <v>6214</v>
      </c>
      <c r="AK46" s="173">
        <f t="shared" si="15"/>
        <v>53.791551246537395</v>
      </c>
      <c r="AL46" s="172"/>
      <c r="AM46" s="173" t="str">
        <f t="shared" si="16"/>
        <v/>
      </c>
      <c r="AN46" s="172"/>
      <c r="AO46" s="173" t="str">
        <f t="shared" si="17"/>
        <v/>
      </c>
      <c r="AP46" s="172">
        <v>332448</v>
      </c>
      <c r="AQ46" s="173">
        <f t="shared" si="18"/>
        <v>2877.8393351800555</v>
      </c>
    </row>
    <row r="47" spans="1:43" x14ac:dyDescent="0.25">
      <c r="A47" s="165" t="s">
        <v>297</v>
      </c>
      <c r="B47" s="171">
        <v>1.0009999999999999</v>
      </c>
      <c r="D47" s="172">
        <v>2149</v>
      </c>
      <c r="E47" s="173">
        <f t="shared" si="0"/>
        <v>2146.8531468531469</v>
      </c>
      <c r="F47" s="172"/>
      <c r="G47" s="173" t="str">
        <f t="shared" si="0"/>
        <v/>
      </c>
      <c r="H47" s="172">
        <v>9</v>
      </c>
      <c r="I47" s="173">
        <f t="shared" si="1"/>
        <v>8.9910089910089912</v>
      </c>
      <c r="J47" s="172"/>
      <c r="K47" s="173" t="str">
        <f t="shared" si="2"/>
        <v/>
      </c>
      <c r="L47" s="172"/>
      <c r="M47" s="173" t="str">
        <f t="shared" si="3"/>
        <v/>
      </c>
      <c r="N47" s="172">
        <v>2198</v>
      </c>
      <c r="O47" s="173">
        <f t="shared" si="4"/>
        <v>2195.8041958041958</v>
      </c>
      <c r="P47" s="172">
        <v>624</v>
      </c>
      <c r="Q47" s="173">
        <f t="shared" si="5"/>
        <v>623.37662337662346</v>
      </c>
      <c r="R47" s="172">
        <v>79.16</v>
      </c>
      <c r="S47" s="173">
        <f t="shared" si="6"/>
        <v>79.080919080919088</v>
      </c>
      <c r="T47" s="172"/>
      <c r="U47" s="173" t="str">
        <f t="shared" si="7"/>
        <v/>
      </c>
      <c r="V47" s="172"/>
      <c r="W47" s="173" t="str">
        <f t="shared" si="8"/>
        <v/>
      </c>
      <c r="X47" s="172"/>
      <c r="Y47" s="173" t="str">
        <f t="shared" si="9"/>
        <v/>
      </c>
      <c r="Z47" s="172"/>
      <c r="AA47" s="173" t="str">
        <f t="shared" si="10"/>
        <v/>
      </c>
      <c r="AB47" s="172"/>
      <c r="AC47" s="173" t="str">
        <f t="shared" si="11"/>
        <v/>
      </c>
      <c r="AD47" s="172"/>
      <c r="AE47" s="173" t="str">
        <f t="shared" si="12"/>
        <v/>
      </c>
      <c r="AF47" s="172"/>
      <c r="AG47" s="173" t="str">
        <f t="shared" si="13"/>
        <v/>
      </c>
      <c r="AH47" s="172"/>
      <c r="AI47" s="173" t="str">
        <f t="shared" si="14"/>
        <v/>
      </c>
      <c r="AJ47" s="172">
        <v>430</v>
      </c>
      <c r="AK47" s="173">
        <f t="shared" si="15"/>
        <v>429.57042957042961</v>
      </c>
      <c r="AL47" s="172"/>
      <c r="AM47" s="173" t="str">
        <f t="shared" si="16"/>
        <v/>
      </c>
      <c r="AN47" s="172"/>
      <c r="AO47" s="173" t="str">
        <f t="shared" si="17"/>
        <v/>
      </c>
      <c r="AP47" s="172">
        <v>3340.16</v>
      </c>
      <c r="AQ47" s="173">
        <f t="shared" si="18"/>
        <v>3336.8231768231772</v>
      </c>
    </row>
    <row r="48" spans="1:43" x14ac:dyDescent="0.25">
      <c r="A48" s="175"/>
      <c r="B48">
        <v>0.60199999999999998</v>
      </c>
      <c r="D48" s="176">
        <v>1339</v>
      </c>
      <c r="E48" s="173">
        <f t="shared" si="0"/>
        <v>2224.2524916943521</v>
      </c>
      <c r="F48" s="176"/>
      <c r="G48" s="173" t="str">
        <f t="shared" si="0"/>
        <v/>
      </c>
      <c r="H48" s="176"/>
      <c r="I48" s="173" t="str">
        <f t="shared" si="1"/>
        <v/>
      </c>
      <c r="J48" s="176"/>
      <c r="K48" s="173" t="str">
        <f t="shared" si="2"/>
        <v/>
      </c>
      <c r="L48" s="176"/>
      <c r="M48" s="173" t="str">
        <f t="shared" si="3"/>
        <v/>
      </c>
      <c r="N48" s="176">
        <v>1293</v>
      </c>
      <c r="O48" s="173">
        <f t="shared" si="4"/>
        <v>2147.8405315614618</v>
      </c>
      <c r="P48" s="176">
        <v>375</v>
      </c>
      <c r="Q48" s="173">
        <f t="shared" si="5"/>
        <v>622.92358803986713</v>
      </c>
      <c r="R48" s="176"/>
      <c r="S48" s="173" t="str">
        <f t="shared" si="6"/>
        <v/>
      </c>
      <c r="T48" s="176"/>
      <c r="U48" s="173" t="str">
        <f t="shared" si="7"/>
        <v/>
      </c>
      <c r="V48" s="176"/>
      <c r="W48" s="173" t="str">
        <f t="shared" si="8"/>
        <v/>
      </c>
      <c r="X48" s="176"/>
      <c r="Y48" s="173" t="str">
        <f t="shared" si="9"/>
        <v/>
      </c>
      <c r="Z48" s="176"/>
      <c r="AA48" s="173" t="str">
        <f t="shared" si="10"/>
        <v/>
      </c>
      <c r="AB48" s="176"/>
      <c r="AC48" s="173" t="str">
        <f t="shared" si="11"/>
        <v/>
      </c>
      <c r="AD48" s="176"/>
      <c r="AE48" s="173" t="str">
        <f t="shared" si="12"/>
        <v/>
      </c>
      <c r="AF48" s="176"/>
      <c r="AG48" s="173" t="str">
        <f t="shared" si="13"/>
        <v/>
      </c>
      <c r="AH48" s="176"/>
      <c r="AI48" s="173" t="str">
        <f t="shared" si="14"/>
        <v/>
      </c>
      <c r="AJ48" s="176">
        <v>210</v>
      </c>
      <c r="AK48" s="173">
        <f t="shared" si="15"/>
        <v>348.83720930232562</v>
      </c>
      <c r="AL48" s="176"/>
      <c r="AM48" s="173" t="str">
        <f t="shared" si="16"/>
        <v/>
      </c>
      <c r="AN48" s="176"/>
      <c r="AO48" s="173" t="str">
        <f t="shared" si="17"/>
        <v/>
      </c>
      <c r="AP48" s="176">
        <v>1878</v>
      </c>
      <c r="AQ48" s="173">
        <f t="shared" si="18"/>
        <v>3119.6013289036546</v>
      </c>
    </row>
    <row r="49" spans="1:43" x14ac:dyDescent="0.25">
      <c r="A49" s="165" t="s">
        <v>296</v>
      </c>
      <c r="B49" s="171">
        <v>0.52159999999999995</v>
      </c>
      <c r="D49" s="172">
        <v>2990</v>
      </c>
      <c r="E49" s="173">
        <f t="shared" si="0"/>
        <v>5732.3619631901847</v>
      </c>
      <c r="F49" s="172"/>
      <c r="G49" s="173" t="str">
        <f t="shared" si="0"/>
        <v/>
      </c>
      <c r="H49" s="172"/>
      <c r="I49" s="173" t="str">
        <f t="shared" si="1"/>
        <v/>
      </c>
      <c r="J49" s="172"/>
      <c r="K49" s="173" t="str">
        <f t="shared" si="2"/>
        <v/>
      </c>
      <c r="L49" s="172"/>
      <c r="M49" s="173" t="str">
        <f t="shared" si="3"/>
        <v/>
      </c>
      <c r="N49" s="172">
        <v>86</v>
      </c>
      <c r="O49" s="173">
        <f t="shared" si="4"/>
        <v>164.87730061349694</v>
      </c>
      <c r="P49" s="172">
        <v>23</v>
      </c>
      <c r="Q49" s="173">
        <f t="shared" si="5"/>
        <v>44.095092024539881</v>
      </c>
      <c r="R49" s="172">
        <v>40</v>
      </c>
      <c r="S49" s="173">
        <f t="shared" si="6"/>
        <v>76.687116564417181</v>
      </c>
      <c r="T49" s="172"/>
      <c r="U49" s="173" t="str">
        <f t="shared" si="7"/>
        <v/>
      </c>
      <c r="V49" s="172">
        <v>2219</v>
      </c>
      <c r="W49" s="173">
        <f t="shared" si="8"/>
        <v>4254.2177914110434</v>
      </c>
      <c r="X49" s="172"/>
      <c r="Y49" s="173" t="str">
        <f t="shared" si="9"/>
        <v/>
      </c>
      <c r="Z49" s="172"/>
      <c r="AA49" s="173" t="str">
        <f t="shared" si="10"/>
        <v/>
      </c>
      <c r="AB49" s="172"/>
      <c r="AC49" s="173" t="str">
        <f t="shared" si="11"/>
        <v/>
      </c>
      <c r="AD49" s="172">
        <v>120</v>
      </c>
      <c r="AE49" s="173">
        <f t="shared" si="12"/>
        <v>230.06134969325154</v>
      </c>
      <c r="AF49" s="172"/>
      <c r="AG49" s="173" t="str">
        <f t="shared" si="13"/>
        <v/>
      </c>
      <c r="AH49" s="172"/>
      <c r="AI49" s="173" t="str">
        <f t="shared" si="14"/>
        <v/>
      </c>
      <c r="AJ49" s="172">
        <v>166</v>
      </c>
      <c r="AK49" s="173">
        <f t="shared" si="15"/>
        <v>318.25153374233133</v>
      </c>
      <c r="AL49" s="172"/>
      <c r="AM49" s="173" t="str">
        <f t="shared" si="16"/>
        <v/>
      </c>
      <c r="AN49" s="172">
        <v>121</v>
      </c>
      <c r="AO49" s="173">
        <f t="shared" si="17"/>
        <v>231.978527607362</v>
      </c>
      <c r="AP49" s="172">
        <v>2775</v>
      </c>
      <c r="AQ49" s="173">
        <f t="shared" si="18"/>
        <v>5320.1687116564426</v>
      </c>
    </row>
    <row r="50" spans="1:43" x14ac:dyDescent="0.25">
      <c r="A50" s="175"/>
      <c r="B50">
        <v>1.1401E-2</v>
      </c>
      <c r="D50" s="176">
        <v>707</v>
      </c>
      <c r="E50" s="173">
        <f t="shared" si="0"/>
        <v>62012.104201385846</v>
      </c>
      <c r="F50" s="176"/>
      <c r="G50" s="173" t="str">
        <f t="shared" si="0"/>
        <v/>
      </c>
      <c r="H50" s="176"/>
      <c r="I50" s="173" t="str">
        <f t="shared" si="1"/>
        <v/>
      </c>
      <c r="J50" s="176"/>
      <c r="K50" s="173" t="str">
        <f t="shared" si="2"/>
        <v/>
      </c>
      <c r="L50" s="176"/>
      <c r="M50" s="173" t="str">
        <f t="shared" si="3"/>
        <v/>
      </c>
      <c r="N50" s="176">
        <v>20</v>
      </c>
      <c r="O50" s="173">
        <f t="shared" si="4"/>
        <v>1754.2320849048328</v>
      </c>
      <c r="P50" s="176">
        <v>5</v>
      </c>
      <c r="Q50" s="173">
        <f t="shared" si="5"/>
        <v>438.55802122620821</v>
      </c>
      <c r="R50" s="176">
        <v>9</v>
      </c>
      <c r="S50" s="173">
        <f t="shared" si="6"/>
        <v>789.40443820717485</v>
      </c>
      <c r="T50" s="176"/>
      <c r="U50" s="173" t="str">
        <f t="shared" si="7"/>
        <v/>
      </c>
      <c r="V50" s="176">
        <v>525</v>
      </c>
      <c r="W50" s="173">
        <f t="shared" si="8"/>
        <v>46048.592228751862</v>
      </c>
      <c r="X50" s="176"/>
      <c r="Y50" s="173" t="str">
        <f t="shared" si="9"/>
        <v/>
      </c>
      <c r="Z50" s="176"/>
      <c r="AA50" s="173" t="str">
        <f t="shared" si="10"/>
        <v/>
      </c>
      <c r="AB50" s="176"/>
      <c r="AC50" s="173" t="str">
        <f t="shared" si="11"/>
        <v/>
      </c>
      <c r="AD50" s="176">
        <v>28</v>
      </c>
      <c r="AE50" s="173">
        <f t="shared" si="12"/>
        <v>2455.9249188667663</v>
      </c>
      <c r="AF50" s="176"/>
      <c r="AG50" s="173" t="str">
        <f t="shared" si="13"/>
        <v/>
      </c>
      <c r="AH50" s="176"/>
      <c r="AI50" s="173" t="str">
        <f t="shared" si="14"/>
        <v/>
      </c>
      <c r="AJ50" s="176">
        <v>39</v>
      </c>
      <c r="AK50" s="173">
        <f t="shared" si="15"/>
        <v>3420.7525655644245</v>
      </c>
      <c r="AL50" s="176"/>
      <c r="AM50" s="173" t="str">
        <f t="shared" si="16"/>
        <v/>
      </c>
      <c r="AN50" s="176">
        <v>29</v>
      </c>
      <c r="AO50" s="173">
        <f t="shared" si="17"/>
        <v>2543.6365231120076</v>
      </c>
      <c r="AP50" s="176">
        <v>655</v>
      </c>
      <c r="AQ50" s="173">
        <f t="shared" si="18"/>
        <v>57451.100780633278</v>
      </c>
    </row>
    <row r="51" spans="1:43" x14ac:dyDescent="0.25">
      <c r="A51" s="165" t="s">
        <v>294</v>
      </c>
      <c r="B51" s="171">
        <v>3.1</v>
      </c>
      <c r="D51" s="172">
        <v>13200</v>
      </c>
      <c r="E51" s="173">
        <f t="shared" si="0"/>
        <v>4258.0645161290322</v>
      </c>
      <c r="F51" s="172">
        <v>120</v>
      </c>
      <c r="G51" s="173">
        <f t="shared" si="0"/>
        <v>38.70967741935484</v>
      </c>
      <c r="H51" s="172"/>
      <c r="I51" s="173" t="str">
        <f t="shared" si="1"/>
        <v/>
      </c>
      <c r="J51" s="172"/>
      <c r="K51" s="173" t="str">
        <f t="shared" si="2"/>
        <v/>
      </c>
      <c r="L51" s="172"/>
      <c r="M51" s="173" t="str">
        <f t="shared" si="3"/>
        <v/>
      </c>
      <c r="N51" s="172">
        <v>228</v>
      </c>
      <c r="O51" s="173">
        <f t="shared" si="4"/>
        <v>73.548387096774192</v>
      </c>
      <c r="P51" s="172">
        <v>8436</v>
      </c>
      <c r="Q51" s="173">
        <f t="shared" si="5"/>
        <v>2721.2903225806449</v>
      </c>
      <c r="R51" s="172"/>
      <c r="S51" s="173" t="str">
        <f t="shared" si="6"/>
        <v/>
      </c>
      <c r="T51" s="172"/>
      <c r="U51" s="173" t="str">
        <f t="shared" si="7"/>
        <v/>
      </c>
      <c r="V51" s="172"/>
      <c r="W51" s="173" t="str">
        <f t="shared" si="8"/>
        <v/>
      </c>
      <c r="X51" s="172"/>
      <c r="Y51" s="173" t="str">
        <f t="shared" si="9"/>
        <v/>
      </c>
      <c r="Z51" s="172">
        <v>164</v>
      </c>
      <c r="AA51" s="173">
        <f t="shared" si="10"/>
        <v>52.903225806451609</v>
      </c>
      <c r="AB51" s="172">
        <v>72</v>
      </c>
      <c r="AC51" s="173">
        <f t="shared" si="11"/>
        <v>23.225806451612904</v>
      </c>
      <c r="AD51" s="172"/>
      <c r="AE51" s="173" t="str">
        <f t="shared" si="12"/>
        <v/>
      </c>
      <c r="AF51" s="172"/>
      <c r="AG51" s="173" t="str">
        <f t="shared" si="13"/>
        <v/>
      </c>
      <c r="AH51" s="172"/>
      <c r="AI51" s="173" t="str">
        <f t="shared" si="14"/>
        <v/>
      </c>
      <c r="AJ51" s="172">
        <v>6768</v>
      </c>
      <c r="AK51" s="173">
        <f t="shared" si="15"/>
        <v>2183.2258064516127</v>
      </c>
      <c r="AL51" s="172"/>
      <c r="AM51" s="173" t="str">
        <f t="shared" si="16"/>
        <v/>
      </c>
      <c r="AN51" s="172"/>
      <c r="AO51" s="173" t="str">
        <f t="shared" si="17"/>
        <v/>
      </c>
      <c r="AP51" s="172">
        <v>15788</v>
      </c>
      <c r="AQ51" s="173">
        <f t="shared" si="18"/>
        <v>5092.9032258064517</v>
      </c>
    </row>
    <row r="52" spans="1:43" x14ac:dyDescent="0.25">
      <c r="A52" s="165" t="s">
        <v>293</v>
      </c>
      <c r="B52" s="171">
        <v>1.44</v>
      </c>
      <c r="D52" s="172"/>
      <c r="E52" s="173" t="str">
        <f t="shared" si="0"/>
        <v/>
      </c>
      <c r="F52" s="172"/>
      <c r="G52" s="173" t="str">
        <f t="shared" si="0"/>
        <v/>
      </c>
      <c r="H52" s="172"/>
      <c r="I52" s="173" t="str">
        <f t="shared" si="1"/>
        <v/>
      </c>
      <c r="J52" s="172"/>
      <c r="K52" s="173" t="str">
        <f t="shared" si="2"/>
        <v/>
      </c>
      <c r="L52" s="172"/>
      <c r="M52" s="173" t="str">
        <f t="shared" si="3"/>
        <v/>
      </c>
      <c r="N52" s="172">
        <v>54</v>
      </c>
      <c r="O52" s="173">
        <f t="shared" si="4"/>
        <v>37.5</v>
      </c>
      <c r="P52" s="172">
        <v>5752</v>
      </c>
      <c r="Q52" s="173">
        <f t="shared" si="5"/>
        <v>3994.4444444444448</v>
      </c>
      <c r="R52" s="172"/>
      <c r="S52" s="173" t="str">
        <f t="shared" si="6"/>
        <v/>
      </c>
      <c r="T52" s="172"/>
      <c r="U52" s="173" t="str">
        <f t="shared" si="7"/>
        <v/>
      </c>
      <c r="V52" s="172"/>
      <c r="W52" s="173" t="str">
        <f t="shared" si="8"/>
        <v/>
      </c>
      <c r="X52" s="172"/>
      <c r="Y52" s="173" t="str">
        <f t="shared" si="9"/>
        <v/>
      </c>
      <c r="Z52" s="172"/>
      <c r="AA52" s="173" t="str">
        <f t="shared" si="10"/>
        <v/>
      </c>
      <c r="AB52" s="172"/>
      <c r="AC52" s="173" t="str">
        <f t="shared" si="11"/>
        <v/>
      </c>
      <c r="AD52" s="172"/>
      <c r="AE52" s="173" t="str">
        <f t="shared" si="12"/>
        <v/>
      </c>
      <c r="AF52" s="172"/>
      <c r="AG52" s="173" t="str">
        <f t="shared" si="13"/>
        <v/>
      </c>
      <c r="AH52" s="172"/>
      <c r="AI52" s="173" t="str">
        <f t="shared" si="14"/>
        <v/>
      </c>
      <c r="AJ52" s="172"/>
      <c r="AK52" s="173" t="str">
        <f t="shared" si="15"/>
        <v/>
      </c>
      <c r="AL52" s="172"/>
      <c r="AM52" s="173" t="str">
        <f t="shared" si="16"/>
        <v/>
      </c>
      <c r="AN52" s="172"/>
      <c r="AO52" s="173" t="str">
        <f t="shared" si="17"/>
        <v/>
      </c>
      <c r="AP52" s="172">
        <v>5806</v>
      </c>
      <c r="AQ52" s="173">
        <f t="shared" si="18"/>
        <v>4031.9444444444448</v>
      </c>
    </row>
    <row r="53" spans="1:43" x14ac:dyDescent="0.25">
      <c r="A53" s="165" t="s">
        <v>292</v>
      </c>
      <c r="B53" s="171">
        <v>0.73</v>
      </c>
      <c r="D53" s="172">
        <v>2595</v>
      </c>
      <c r="E53" s="173">
        <f t="shared" si="0"/>
        <v>3554.7945205479455</v>
      </c>
      <c r="F53" s="172"/>
      <c r="G53" s="173" t="str">
        <f t="shared" si="0"/>
        <v/>
      </c>
      <c r="H53" s="172"/>
      <c r="I53" s="173" t="str">
        <f t="shared" si="1"/>
        <v/>
      </c>
      <c r="J53" s="172"/>
      <c r="K53" s="173" t="str">
        <f t="shared" si="2"/>
        <v/>
      </c>
      <c r="L53" s="172"/>
      <c r="M53" s="173" t="str">
        <f t="shared" si="3"/>
        <v/>
      </c>
      <c r="N53" s="172">
        <v>155</v>
      </c>
      <c r="O53" s="173">
        <f t="shared" si="4"/>
        <v>212.32876712328769</v>
      </c>
      <c r="P53" s="172">
        <v>242</v>
      </c>
      <c r="Q53" s="173">
        <f t="shared" si="5"/>
        <v>331.50684931506851</v>
      </c>
      <c r="R53" s="172"/>
      <c r="S53" s="173" t="str">
        <f t="shared" si="6"/>
        <v/>
      </c>
      <c r="T53" s="172"/>
      <c r="U53" s="173" t="str">
        <f t="shared" si="7"/>
        <v/>
      </c>
      <c r="V53" s="172"/>
      <c r="W53" s="173" t="str">
        <f t="shared" si="8"/>
        <v/>
      </c>
      <c r="X53" s="172"/>
      <c r="Y53" s="173" t="str">
        <f t="shared" si="9"/>
        <v/>
      </c>
      <c r="Z53" s="172"/>
      <c r="AA53" s="173" t="str">
        <f t="shared" si="10"/>
        <v/>
      </c>
      <c r="AB53" s="172"/>
      <c r="AC53" s="173" t="str">
        <f t="shared" si="11"/>
        <v/>
      </c>
      <c r="AD53" s="172"/>
      <c r="AE53" s="173" t="str">
        <f t="shared" si="12"/>
        <v/>
      </c>
      <c r="AF53" s="172"/>
      <c r="AG53" s="173" t="str">
        <f t="shared" si="13"/>
        <v/>
      </c>
      <c r="AH53" s="172"/>
      <c r="AI53" s="173" t="str">
        <f t="shared" si="14"/>
        <v/>
      </c>
      <c r="AJ53" s="172"/>
      <c r="AK53" s="173" t="str">
        <f t="shared" si="15"/>
        <v/>
      </c>
      <c r="AL53" s="172"/>
      <c r="AM53" s="173" t="str">
        <f t="shared" si="16"/>
        <v/>
      </c>
      <c r="AN53" s="172"/>
      <c r="AO53" s="173" t="str">
        <f t="shared" si="17"/>
        <v/>
      </c>
      <c r="AP53" s="172">
        <v>397</v>
      </c>
      <c r="AQ53" s="173">
        <f t="shared" si="18"/>
        <v>543.83561643835617</v>
      </c>
    </row>
    <row r="54" spans="1:43" x14ac:dyDescent="0.25">
      <c r="A54" s="165" t="s">
        <v>291</v>
      </c>
      <c r="B54" s="171">
        <v>2.8</v>
      </c>
      <c r="D54" s="172">
        <v>89740</v>
      </c>
      <c r="E54" s="173">
        <f t="shared" si="0"/>
        <v>32050.000000000004</v>
      </c>
      <c r="F54" s="172"/>
      <c r="G54" s="173" t="str">
        <f t="shared" si="0"/>
        <v/>
      </c>
      <c r="H54" s="172"/>
      <c r="I54" s="173" t="str">
        <f t="shared" si="1"/>
        <v/>
      </c>
      <c r="J54" s="172"/>
      <c r="K54" s="173" t="str">
        <f t="shared" si="2"/>
        <v/>
      </c>
      <c r="L54" s="172"/>
      <c r="M54" s="173" t="str">
        <f t="shared" si="3"/>
        <v/>
      </c>
      <c r="N54" s="172">
        <v>98</v>
      </c>
      <c r="O54" s="173">
        <f t="shared" si="4"/>
        <v>35</v>
      </c>
      <c r="P54" s="172">
        <v>3568</v>
      </c>
      <c r="Q54" s="173">
        <f t="shared" si="5"/>
        <v>1274.2857142857144</v>
      </c>
      <c r="R54" s="172"/>
      <c r="S54" s="173" t="str">
        <f t="shared" si="6"/>
        <v/>
      </c>
      <c r="T54" s="172"/>
      <c r="U54" s="173" t="str">
        <f t="shared" si="7"/>
        <v/>
      </c>
      <c r="V54" s="172"/>
      <c r="W54" s="173" t="str">
        <f t="shared" si="8"/>
        <v/>
      </c>
      <c r="X54" s="172"/>
      <c r="Y54" s="173" t="str">
        <f t="shared" si="9"/>
        <v/>
      </c>
      <c r="Z54" s="172"/>
      <c r="AA54" s="173" t="str">
        <f t="shared" si="10"/>
        <v/>
      </c>
      <c r="AB54" s="172"/>
      <c r="AC54" s="173" t="str">
        <f t="shared" si="11"/>
        <v/>
      </c>
      <c r="AD54" s="172"/>
      <c r="AE54" s="173" t="str">
        <f t="shared" si="12"/>
        <v/>
      </c>
      <c r="AF54" s="172"/>
      <c r="AG54" s="173" t="str">
        <f t="shared" si="13"/>
        <v/>
      </c>
      <c r="AH54" s="172"/>
      <c r="AI54" s="173" t="str">
        <f t="shared" si="14"/>
        <v/>
      </c>
      <c r="AJ54" s="172">
        <v>51056</v>
      </c>
      <c r="AK54" s="173">
        <f t="shared" si="15"/>
        <v>18234.285714285714</v>
      </c>
      <c r="AL54" s="172"/>
      <c r="AM54" s="173" t="str">
        <f t="shared" si="16"/>
        <v/>
      </c>
      <c r="AN54" s="172"/>
      <c r="AO54" s="173" t="str">
        <f t="shared" si="17"/>
        <v/>
      </c>
      <c r="AP54" s="172">
        <v>54722</v>
      </c>
      <c r="AQ54" s="173">
        <f t="shared" si="18"/>
        <v>19543.571428571431</v>
      </c>
    </row>
    <row r="55" spans="1:43" x14ac:dyDescent="0.25">
      <c r="A55" s="165" t="s">
        <v>290</v>
      </c>
      <c r="B55" s="171">
        <v>0.86</v>
      </c>
      <c r="D55" s="172"/>
      <c r="E55" s="173" t="str">
        <f t="shared" si="0"/>
        <v/>
      </c>
      <c r="F55" s="172"/>
      <c r="G55" s="173" t="str">
        <f t="shared" si="0"/>
        <v/>
      </c>
      <c r="H55" s="172"/>
      <c r="I55" s="173" t="str">
        <f t="shared" si="1"/>
        <v/>
      </c>
      <c r="J55" s="172"/>
      <c r="K55" s="173" t="str">
        <f t="shared" si="2"/>
        <v/>
      </c>
      <c r="L55" s="172"/>
      <c r="M55" s="173" t="str">
        <f t="shared" si="3"/>
        <v/>
      </c>
      <c r="N55" s="172">
        <v>1812</v>
      </c>
      <c r="O55" s="173">
        <f t="shared" si="4"/>
        <v>2106.9767441860467</v>
      </c>
      <c r="P55" s="172"/>
      <c r="Q55" s="173" t="str">
        <f t="shared" si="5"/>
        <v/>
      </c>
      <c r="R55" s="172"/>
      <c r="S55" s="173" t="str">
        <f t="shared" si="6"/>
        <v/>
      </c>
      <c r="T55" s="172"/>
      <c r="U55" s="173" t="str">
        <f t="shared" si="7"/>
        <v/>
      </c>
      <c r="V55" s="172"/>
      <c r="W55" s="173" t="str">
        <f t="shared" si="8"/>
        <v/>
      </c>
      <c r="X55" s="172"/>
      <c r="Y55" s="173" t="str">
        <f t="shared" si="9"/>
        <v/>
      </c>
      <c r="Z55" s="172"/>
      <c r="AA55" s="173" t="str">
        <f t="shared" si="10"/>
        <v/>
      </c>
      <c r="AB55" s="172">
        <v>3978</v>
      </c>
      <c r="AC55" s="173">
        <f t="shared" si="11"/>
        <v>4625.5813953488368</v>
      </c>
      <c r="AD55" s="172"/>
      <c r="AE55" s="173" t="str">
        <f t="shared" si="12"/>
        <v/>
      </c>
      <c r="AF55" s="172"/>
      <c r="AG55" s="173" t="str">
        <f t="shared" si="13"/>
        <v/>
      </c>
      <c r="AH55" s="172"/>
      <c r="AI55" s="173" t="str">
        <f t="shared" si="14"/>
        <v/>
      </c>
      <c r="AJ55" s="172"/>
      <c r="AK55" s="173" t="str">
        <f t="shared" si="15"/>
        <v/>
      </c>
      <c r="AL55" s="172"/>
      <c r="AM55" s="173" t="str">
        <f t="shared" si="16"/>
        <v/>
      </c>
      <c r="AN55" s="172"/>
      <c r="AO55" s="173" t="str">
        <f t="shared" si="17"/>
        <v/>
      </c>
      <c r="AP55" s="172">
        <v>5790</v>
      </c>
      <c r="AQ55" s="173">
        <f t="shared" si="18"/>
        <v>6732.5581395348836</v>
      </c>
    </row>
    <row r="56" spans="1:43" x14ac:dyDescent="0.25">
      <c r="A56" s="165" t="s">
        <v>289</v>
      </c>
      <c r="B56" s="171">
        <v>1.3879999999999999</v>
      </c>
      <c r="D56" s="172">
        <v>19687</v>
      </c>
      <c r="E56" s="173">
        <f t="shared" si="0"/>
        <v>14183.717579250722</v>
      </c>
      <c r="F56" s="172">
        <v>7708</v>
      </c>
      <c r="G56" s="173">
        <f t="shared" si="0"/>
        <v>5553.3141210374642</v>
      </c>
      <c r="H56" s="172"/>
      <c r="I56" s="173" t="str">
        <f t="shared" si="1"/>
        <v/>
      </c>
      <c r="J56" s="172"/>
      <c r="K56" s="173" t="str">
        <f t="shared" si="2"/>
        <v/>
      </c>
      <c r="L56" s="172"/>
      <c r="M56" s="173" t="str">
        <f t="shared" si="3"/>
        <v/>
      </c>
      <c r="N56" s="172">
        <v>220</v>
      </c>
      <c r="O56" s="173">
        <f t="shared" si="4"/>
        <v>158.50144092219023</v>
      </c>
      <c r="P56" s="172">
        <v>119</v>
      </c>
      <c r="Q56" s="173">
        <f t="shared" si="5"/>
        <v>85.734870317002887</v>
      </c>
      <c r="R56" s="172"/>
      <c r="S56" s="173" t="str">
        <f t="shared" si="6"/>
        <v/>
      </c>
      <c r="T56" s="172"/>
      <c r="U56" s="173" t="str">
        <f t="shared" si="7"/>
        <v/>
      </c>
      <c r="V56" s="172">
        <v>5276</v>
      </c>
      <c r="W56" s="173">
        <f t="shared" si="8"/>
        <v>3801.1527377521616</v>
      </c>
      <c r="X56" s="172">
        <v>213</v>
      </c>
      <c r="Y56" s="173">
        <f t="shared" si="9"/>
        <v>153.45821325648416</v>
      </c>
      <c r="Z56" s="172">
        <v>183</v>
      </c>
      <c r="AA56" s="173">
        <f t="shared" si="10"/>
        <v>131.84438040345822</v>
      </c>
      <c r="AB56" s="172">
        <v>171</v>
      </c>
      <c r="AC56" s="173">
        <f t="shared" si="11"/>
        <v>123.19884726224785</v>
      </c>
      <c r="AD56" s="172">
        <v>130</v>
      </c>
      <c r="AE56" s="173">
        <f t="shared" si="12"/>
        <v>93.659942363112393</v>
      </c>
      <c r="AF56" s="172">
        <v>7105</v>
      </c>
      <c r="AG56" s="173">
        <f t="shared" si="13"/>
        <v>5118.8760806916434</v>
      </c>
      <c r="AH56" s="172">
        <v>8</v>
      </c>
      <c r="AI56" s="173">
        <f t="shared" si="14"/>
        <v>5.7636887608069172</v>
      </c>
      <c r="AJ56" s="172">
        <v>1242</v>
      </c>
      <c r="AK56" s="173">
        <f t="shared" si="15"/>
        <v>894.81268011527379</v>
      </c>
      <c r="AL56" s="172"/>
      <c r="AM56" s="173" t="str">
        <f t="shared" si="16"/>
        <v/>
      </c>
      <c r="AN56" s="172"/>
      <c r="AO56" s="173" t="str">
        <f t="shared" si="17"/>
        <v/>
      </c>
      <c r="AP56" s="172">
        <v>22375</v>
      </c>
      <c r="AQ56" s="173">
        <f t="shared" si="18"/>
        <v>16120.317002881846</v>
      </c>
    </row>
    <row r="57" spans="1:43" x14ac:dyDescent="0.25">
      <c r="A57" s="165" t="s">
        <v>288</v>
      </c>
      <c r="B57" s="171">
        <v>0.14000000000000001</v>
      </c>
      <c r="D57" s="172"/>
      <c r="E57" s="173" t="str">
        <f t="shared" si="0"/>
        <v/>
      </c>
      <c r="F57" s="172"/>
      <c r="G57" s="173" t="str">
        <f t="shared" si="0"/>
        <v/>
      </c>
      <c r="H57" s="172"/>
      <c r="I57" s="173" t="str">
        <f t="shared" si="1"/>
        <v/>
      </c>
      <c r="J57" s="172"/>
      <c r="K57" s="173" t="str">
        <f t="shared" si="2"/>
        <v/>
      </c>
      <c r="L57" s="172"/>
      <c r="M57" s="173" t="str">
        <f t="shared" si="3"/>
        <v/>
      </c>
      <c r="N57" s="172"/>
      <c r="O57" s="173" t="str">
        <f t="shared" si="4"/>
        <v/>
      </c>
      <c r="P57" s="172">
        <v>37</v>
      </c>
      <c r="Q57" s="173">
        <f t="shared" si="5"/>
        <v>264.28571428571428</v>
      </c>
      <c r="R57" s="172"/>
      <c r="S57" s="173" t="str">
        <f t="shared" si="6"/>
        <v/>
      </c>
      <c r="T57" s="172"/>
      <c r="U57" s="173" t="str">
        <f t="shared" si="7"/>
        <v/>
      </c>
      <c r="V57" s="172"/>
      <c r="W57" s="173" t="str">
        <f t="shared" si="8"/>
        <v/>
      </c>
      <c r="X57" s="172"/>
      <c r="Y57" s="173" t="str">
        <f t="shared" si="9"/>
        <v/>
      </c>
      <c r="Z57" s="172"/>
      <c r="AA57" s="173" t="str">
        <f t="shared" si="10"/>
        <v/>
      </c>
      <c r="AB57" s="172"/>
      <c r="AC57" s="173" t="str">
        <f t="shared" si="11"/>
        <v/>
      </c>
      <c r="AD57" s="172"/>
      <c r="AE57" s="173" t="str">
        <f t="shared" si="12"/>
        <v/>
      </c>
      <c r="AF57" s="172"/>
      <c r="AG57" s="173" t="str">
        <f t="shared" si="13"/>
        <v/>
      </c>
      <c r="AH57" s="172"/>
      <c r="AI57" s="173" t="str">
        <f t="shared" si="14"/>
        <v/>
      </c>
      <c r="AJ57" s="172"/>
      <c r="AK57" s="173" t="str">
        <f t="shared" si="15"/>
        <v/>
      </c>
      <c r="AL57" s="172"/>
      <c r="AM57" s="173" t="str">
        <f t="shared" si="16"/>
        <v/>
      </c>
      <c r="AN57" s="172"/>
      <c r="AO57" s="173" t="str">
        <f t="shared" si="17"/>
        <v/>
      </c>
      <c r="AP57" s="172">
        <v>37</v>
      </c>
      <c r="AQ57" s="173">
        <f t="shared" si="18"/>
        <v>264.28571428571428</v>
      </c>
    </row>
    <row r="58" spans="1:43" x14ac:dyDescent="0.25">
      <c r="A58" s="175"/>
      <c r="B58">
        <v>2.88</v>
      </c>
      <c r="D58" s="176">
        <v>23777</v>
      </c>
      <c r="E58" s="173">
        <f t="shared" si="0"/>
        <v>8255.9027777777774</v>
      </c>
      <c r="F58" s="176"/>
      <c r="G58" s="173" t="str">
        <f t="shared" si="0"/>
        <v/>
      </c>
      <c r="H58" s="176"/>
      <c r="I58" s="173" t="str">
        <f t="shared" si="1"/>
        <v/>
      </c>
      <c r="J58" s="176"/>
      <c r="K58" s="173" t="str">
        <f t="shared" si="2"/>
        <v/>
      </c>
      <c r="L58" s="176"/>
      <c r="M58" s="173" t="str">
        <f t="shared" si="3"/>
        <v/>
      </c>
      <c r="N58" s="176"/>
      <c r="O58" s="173" t="str">
        <f t="shared" si="4"/>
        <v/>
      </c>
      <c r="P58" s="176">
        <v>943</v>
      </c>
      <c r="Q58" s="173">
        <f t="shared" si="5"/>
        <v>327.43055555555554</v>
      </c>
      <c r="R58" s="176">
        <v>11991</v>
      </c>
      <c r="S58" s="173">
        <f t="shared" si="6"/>
        <v>4163.541666666667</v>
      </c>
      <c r="T58" s="176"/>
      <c r="U58" s="173" t="str">
        <f t="shared" si="7"/>
        <v/>
      </c>
      <c r="V58" s="176">
        <v>10945</v>
      </c>
      <c r="W58" s="173">
        <f t="shared" si="8"/>
        <v>3800.3472222222222</v>
      </c>
      <c r="X58" s="176"/>
      <c r="Y58" s="173" t="str">
        <f t="shared" si="9"/>
        <v/>
      </c>
      <c r="Z58" s="176"/>
      <c r="AA58" s="173" t="str">
        <f t="shared" si="10"/>
        <v/>
      </c>
      <c r="AB58" s="176"/>
      <c r="AC58" s="173" t="str">
        <f t="shared" si="11"/>
        <v/>
      </c>
      <c r="AD58" s="176"/>
      <c r="AE58" s="173" t="str">
        <f t="shared" si="12"/>
        <v/>
      </c>
      <c r="AF58" s="176"/>
      <c r="AG58" s="173" t="str">
        <f t="shared" si="13"/>
        <v/>
      </c>
      <c r="AH58" s="176"/>
      <c r="AI58" s="173" t="str">
        <f t="shared" si="14"/>
        <v/>
      </c>
      <c r="AJ58" s="176"/>
      <c r="AK58" s="173" t="str">
        <f t="shared" si="15"/>
        <v/>
      </c>
      <c r="AL58" s="176"/>
      <c r="AM58" s="173" t="str">
        <f t="shared" si="16"/>
        <v/>
      </c>
      <c r="AN58" s="176"/>
      <c r="AO58" s="173" t="str">
        <f t="shared" si="17"/>
        <v/>
      </c>
      <c r="AP58" s="176">
        <v>23879</v>
      </c>
      <c r="AQ58" s="173">
        <f t="shared" si="18"/>
        <v>8291.3194444444453</v>
      </c>
    </row>
    <row r="59" spans="1:43" x14ac:dyDescent="0.25">
      <c r="A59" s="165" t="s">
        <v>287</v>
      </c>
      <c r="B59" s="171">
        <v>1</v>
      </c>
      <c r="D59" s="172"/>
      <c r="E59" s="173" t="str">
        <f t="shared" si="0"/>
        <v/>
      </c>
      <c r="F59" s="172"/>
      <c r="G59" s="173" t="str">
        <f t="shared" si="0"/>
        <v/>
      </c>
      <c r="H59" s="172"/>
      <c r="I59" s="173" t="str">
        <f t="shared" si="1"/>
        <v/>
      </c>
      <c r="J59" s="172"/>
      <c r="K59" s="173" t="str">
        <f t="shared" si="2"/>
        <v/>
      </c>
      <c r="L59" s="172"/>
      <c r="M59" s="173" t="str">
        <f t="shared" si="3"/>
        <v/>
      </c>
      <c r="N59" s="172"/>
      <c r="O59" s="173" t="str">
        <f t="shared" si="4"/>
        <v/>
      </c>
      <c r="P59" s="172"/>
      <c r="Q59" s="173" t="str">
        <f t="shared" si="5"/>
        <v/>
      </c>
      <c r="R59" s="172"/>
      <c r="S59" s="173" t="str">
        <f t="shared" si="6"/>
        <v/>
      </c>
      <c r="T59" s="172"/>
      <c r="U59" s="173" t="str">
        <f t="shared" si="7"/>
        <v/>
      </c>
      <c r="V59" s="172"/>
      <c r="W59" s="173" t="str">
        <f t="shared" si="8"/>
        <v/>
      </c>
      <c r="X59" s="172"/>
      <c r="Y59" s="173" t="str">
        <f t="shared" si="9"/>
        <v/>
      </c>
      <c r="Z59" s="172"/>
      <c r="AA59" s="173" t="str">
        <f t="shared" si="10"/>
        <v/>
      </c>
      <c r="AB59" s="172"/>
      <c r="AC59" s="173" t="str">
        <f t="shared" si="11"/>
        <v/>
      </c>
      <c r="AD59" s="172"/>
      <c r="AE59" s="173" t="str">
        <f t="shared" si="12"/>
        <v/>
      </c>
      <c r="AF59" s="172"/>
      <c r="AG59" s="173" t="str">
        <f t="shared" si="13"/>
        <v/>
      </c>
      <c r="AH59" s="172"/>
      <c r="AI59" s="173" t="str">
        <f t="shared" si="14"/>
        <v/>
      </c>
      <c r="AJ59" s="172"/>
      <c r="AK59" s="173" t="str">
        <f t="shared" si="15"/>
        <v/>
      </c>
      <c r="AL59" s="172"/>
      <c r="AM59" s="173" t="str">
        <f t="shared" si="16"/>
        <v/>
      </c>
      <c r="AN59" s="172"/>
      <c r="AO59" s="173" t="str">
        <f t="shared" si="17"/>
        <v/>
      </c>
      <c r="AP59" s="172"/>
      <c r="AQ59" s="173" t="str">
        <f t="shared" si="18"/>
        <v/>
      </c>
    </row>
    <row r="60" spans="1:43" x14ac:dyDescent="0.25">
      <c r="A60" s="165" t="s">
        <v>286</v>
      </c>
      <c r="B60" s="171">
        <v>8.7799999999999994</v>
      </c>
      <c r="D60" s="172">
        <v>7060</v>
      </c>
      <c r="E60" s="173">
        <f t="shared" si="0"/>
        <v>804.10022779043288</v>
      </c>
      <c r="F60" s="172"/>
      <c r="G60" s="173" t="str">
        <f t="shared" si="0"/>
        <v/>
      </c>
      <c r="H60" s="172"/>
      <c r="I60" s="173" t="str">
        <f t="shared" si="1"/>
        <v/>
      </c>
      <c r="J60" s="172"/>
      <c r="K60" s="173" t="str">
        <f t="shared" si="2"/>
        <v/>
      </c>
      <c r="L60" s="172"/>
      <c r="M60" s="173" t="str">
        <f t="shared" si="3"/>
        <v/>
      </c>
      <c r="N60" s="172">
        <v>1086</v>
      </c>
      <c r="O60" s="173">
        <f t="shared" si="4"/>
        <v>123.69020501138954</v>
      </c>
      <c r="P60" s="172">
        <v>15494</v>
      </c>
      <c r="Q60" s="173">
        <f t="shared" si="5"/>
        <v>1764.6924829157176</v>
      </c>
      <c r="R60" s="172"/>
      <c r="S60" s="173" t="str">
        <f t="shared" si="6"/>
        <v/>
      </c>
      <c r="T60" s="172"/>
      <c r="U60" s="173" t="str">
        <f t="shared" si="7"/>
        <v/>
      </c>
      <c r="V60" s="172">
        <v>6256</v>
      </c>
      <c r="W60" s="173">
        <f t="shared" si="8"/>
        <v>712.52847380410026</v>
      </c>
      <c r="X60" s="172">
        <v>7486</v>
      </c>
      <c r="Y60" s="173">
        <f t="shared" si="9"/>
        <v>852.61958997722104</v>
      </c>
      <c r="Z60" s="172">
        <v>20</v>
      </c>
      <c r="AA60" s="173">
        <f t="shared" si="10"/>
        <v>2.2779043280182232</v>
      </c>
      <c r="AB60" s="172"/>
      <c r="AC60" s="173" t="str">
        <f t="shared" si="11"/>
        <v/>
      </c>
      <c r="AD60" s="172"/>
      <c r="AE60" s="173" t="str">
        <f t="shared" si="12"/>
        <v/>
      </c>
      <c r="AF60" s="172"/>
      <c r="AG60" s="173" t="str">
        <f t="shared" si="13"/>
        <v/>
      </c>
      <c r="AH60" s="172"/>
      <c r="AI60" s="173" t="str">
        <f t="shared" si="14"/>
        <v/>
      </c>
      <c r="AJ60" s="172">
        <v>264</v>
      </c>
      <c r="AK60" s="173">
        <f t="shared" si="15"/>
        <v>30.06833712984055</v>
      </c>
      <c r="AL60" s="172"/>
      <c r="AM60" s="173" t="str">
        <f t="shared" si="16"/>
        <v/>
      </c>
      <c r="AN60" s="172"/>
      <c r="AO60" s="173" t="str">
        <f t="shared" si="17"/>
        <v/>
      </c>
      <c r="AP60" s="172">
        <v>30606</v>
      </c>
      <c r="AQ60" s="173">
        <f t="shared" si="18"/>
        <v>3485.8769931662873</v>
      </c>
    </row>
    <row r="61" spans="1:43" x14ac:dyDescent="0.25">
      <c r="A61" s="165" t="s">
        <v>390</v>
      </c>
      <c r="B61" s="171">
        <v>0.33800000000000002</v>
      </c>
      <c r="D61" s="172">
        <v>689</v>
      </c>
      <c r="E61" s="173">
        <f t="shared" si="0"/>
        <v>2038.4615384615383</v>
      </c>
      <c r="F61" s="172"/>
      <c r="G61" s="173" t="str">
        <f t="shared" si="0"/>
        <v/>
      </c>
      <c r="H61" s="172"/>
      <c r="I61" s="173" t="str">
        <f t="shared" si="1"/>
        <v/>
      </c>
      <c r="J61" s="172"/>
      <c r="K61" s="173" t="str">
        <f t="shared" si="2"/>
        <v/>
      </c>
      <c r="L61" s="172"/>
      <c r="M61" s="173" t="str">
        <f t="shared" si="3"/>
        <v/>
      </c>
      <c r="N61" s="172">
        <v>33</v>
      </c>
      <c r="O61" s="173">
        <f t="shared" si="4"/>
        <v>97.633136094674555</v>
      </c>
      <c r="P61" s="172">
        <v>1341</v>
      </c>
      <c r="Q61" s="173">
        <f t="shared" si="5"/>
        <v>3967.455621301775</v>
      </c>
      <c r="R61" s="172"/>
      <c r="S61" s="173" t="str">
        <f t="shared" si="6"/>
        <v/>
      </c>
      <c r="T61" s="172"/>
      <c r="U61" s="173" t="str">
        <f t="shared" si="7"/>
        <v/>
      </c>
      <c r="V61" s="172">
        <v>12</v>
      </c>
      <c r="W61" s="173">
        <f t="shared" si="8"/>
        <v>35.502958579881657</v>
      </c>
      <c r="X61" s="172"/>
      <c r="Y61" s="173" t="str">
        <f t="shared" si="9"/>
        <v/>
      </c>
      <c r="Z61" s="172"/>
      <c r="AA61" s="173" t="str">
        <f t="shared" si="10"/>
        <v/>
      </c>
      <c r="AB61" s="172"/>
      <c r="AC61" s="173" t="str">
        <f t="shared" si="11"/>
        <v/>
      </c>
      <c r="AD61" s="172"/>
      <c r="AE61" s="173" t="str">
        <f t="shared" si="12"/>
        <v/>
      </c>
      <c r="AF61" s="172"/>
      <c r="AG61" s="173" t="str">
        <f t="shared" si="13"/>
        <v/>
      </c>
      <c r="AH61" s="172"/>
      <c r="AI61" s="173" t="str">
        <f t="shared" si="14"/>
        <v/>
      </c>
      <c r="AJ61" s="172">
        <v>1</v>
      </c>
      <c r="AK61" s="173">
        <f t="shared" si="15"/>
        <v>2.9585798816568047</v>
      </c>
      <c r="AL61" s="172"/>
      <c r="AM61" s="173" t="str">
        <f t="shared" si="16"/>
        <v/>
      </c>
      <c r="AN61" s="172">
        <v>57</v>
      </c>
      <c r="AO61" s="173">
        <f t="shared" si="17"/>
        <v>168.63905325443787</v>
      </c>
      <c r="AP61" s="172">
        <v>1444</v>
      </c>
      <c r="AQ61" s="173">
        <f t="shared" si="18"/>
        <v>4272.1893491124256</v>
      </c>
    </row>
    <row r="62" spans="1:43" x14ac:dyDescent="0.25">
      <c r="A62" s="175"/>
      <c r="B62">
        <v>0.55500000000000005</v>
      </c>
      <c r="D62" s="176">
        <v>1825</v>
      </c>
      <c r="E62" s="173">
        <f t="shared" si="0"/>
        <v>3288.2882882882882</v>
      </c>
      <c r="F62" s="176"/>
      <c r="G62" s="173" t="str">
        <f t="shared" si="0"/>
        <v/>
      </c>
      <c r="H62" s="176"/>
      <c r="I62" s="173" t="str">
        <f t="shared" si="1"/>
        <v/>
      </c>
      <c r="J62" s="176"/>
      <c r="K62" s="173" t="str">
        <f t="shared" si="2"/>
        <v/>
      </c>
      <c r="L62" s="176"/>
      <c r="M62" s="173" t="str">
        <f t="shared" si="3"/>
        <v/>
      </c>
      <c r="N62" s="176">
        <v>135</v>
      </c>
      <c r="O62" s="173">
        <f t="shared" si="4"/>
        <v>243.24324324324323</v>
      </c>
      <c r="P62" s="176">
        <v>171</v>
      </c>
      <c r="Q62" s="173">
        <f t="shared" si="5"/>
        <v>308.10810810810807</v>
      </c>
      <c r="R62" s="176"/>
      <c r="S62" s="173" t="str">
        <f t="shared" si="6"/>
        <v/>
      </c>
      <c r="T62" s="176"/>
      <c r="U62" s="173" t="str">
        <f t="shared" si="7"/>
        <v/>
      </c>
      <c r="V62" s="176"/>
      <c r="W62" s="173" t="str">
        <f t="shared" si="8"/>
        <v/>
      </c>
      <c r="X62" s="176"/>
      <c r="Y62" s="173" t="str">
        <f t="shared" si="9"/>
        <v/>
      </c>
      <c r="Z62" s="176"/>
      <c r="AA62" s="173" t="str">
        <f t="shared" si="10"/>
        <v/>
      </c>
      <c r="AB62" s="176"/>
      <c r="AC62" s="173" t="str">
        <f t="shared" si="11"/>
        <v/>
      </c>
      <c r="AD62" s="176"/>
      <c r="AE62" s="173" t="str">
        <f t="shared" si="12"/>
        <v/>
      </c>
      <c r="AF62" s="176"/>
      <c r="AG62" s="173" t="str">
        <f t="shared" si="13"/>
        <v/>
      </c>
      <c r="AH62" s="176"/>
      <c r="AI62" s="173" t="str">
        <f t="shared" si="14"/>
        <v/>
      </c>
      <c r="AJ62" s="176"/>
      <c r="AK62" s="173" t="str">
        <f t="shared" si="15"/>
        <v/>
      </c>
      <c r="AL62" s="176"/>
      <c r="AM62" s="173" t="str">
        <f t="shared" si="16"/>
        <v/>
      </c>
      <c r="AN62" s="176">
        <v>195</v>
      </c>
      <c r="AO62" s="173">
        <f t="shared" si="17"/>
        <v>351.3513513513513</v>
      </c>
      <c r="AP62" s="176">
        <v>501</v>
      </c>
      <c r="AQ62" s="173">
        <f t="shared" si="18"/>
        <v>902.7027027027026</v>
      </c>
    </row>
    <row r="63" spans="1:43" x14ac:dyDescent="0.25">
      <c r="A63" s="165" t="s">
        <v>285</v>
      </c>
      <c r="B63" s="171">
        <v>20.350000000000001</v>
      </c>
      <c r="D63" s="172">
        <v>330084</v>
      </c>
      <c r="E63" s="173">
        <f t="shared" si="0"/>
        <v>16220.34398034398</v>
      </c>
      <c r="F63" s="172">
        <v>13995</v>
      </c>
      <c r="G63" s="173">
        <f t="shared" si="0"/>
        <v>687.71498771498761</v>
      </c>
      <c r="H63" s="172"/>
      <c r="I63" s="173" t="str">
        <f t="shared" si="1"/>
        <v/>
      </c>
      <c r="J63" s="172"/>
      <c r="K63" s="173" t="str">
        <f t="shared" si="2"/>
        <v/>
      </c>
      <c r="L63" s="172"/>
      <c r="M63" s="173" t="str">
        <f t="shared" si="3"/>
        <v/>
      </c>
      <c r="N63" s="172"/>
      <c r="O63" s="173" t="str">
        <f t="shared" si="4"/>
        <v/>
      </c>
      <c r="P63" s="172">
        <v>6716</v>
      </c>
      <c r="Q63" s="173">
        <f t="shared" si="5"/>
        <v>330.02457002456998</v>
      </c>
      <c r="R63" s="172">
        <v>221967</v>
      </c>
      <c r="S63" s="173">
        <f t="shared" si="6"/>
        <v>10907.469287469286</v>
      </c>
      <c r="T63" s="172">
        <v>4042</v>
      </c>
      <c r="U63" s="173">
        <f t="shared" si="7"/>
        <v>198.62407862407861</v>
      </c>
      <c r="V63" s="172"/>
      <c r="W63" s="173" t="str">
        <f t="shared" si="8"/>
        <v/>
      </c>
      <c r="X63" s="172"/>
      <c r="Y63" s="173" t="str">
        <f t="shared" si="9"/>
        <v/>
      </c>
      <c r="Z63" s="172"/>
      <c r="AA63" s="173" t="str">
        <f t="shared" si="10"/>
        <v/>
      </c>
      <c r="AB63" s="172"/>
      <c r="AC63" s="173" t="str">
        <f t="shared" si="11"/>
        <v/>
      </c>
      <c r="AD63" s="172"/>
      <c r="AE63" s="173" t="str">
        <f t="shared" si="12"/>
        <v/>
      </c>
      <c r="AF63" s="172"/>
      <c r="AG63" s="173" t="str">
        <f t="shared" si="13"/>
        <v/>
      </c>
      <c r="AH63" s="172"/>
      <c r="AI63" s="173" t="str">
        <f t="shared" si="14"/>
        <v/>
      </c>
      <c r="AJ63" s="172">
        <v>10347</v>
      </c>
      <c r="AK63" s="173">
        <f t="shared" si="15"/>
        <v>508.45208845208839</v>
      </c>
      <c r="AL63" s="172"/>
      <c r="AM63" s="173" t="str">
        <f t="shared" si="16"/>
        <v/>
      </c>
      <c r="AN63" s="172">
        <v>14125</v>
      </c>
      <c r="AO63" s="173">
        <f t="shared" si="17"/>
        <v>694.10319410319403</v>
      </c>
      <c r="AP63" s="172">
        <v>271192</v>
      </c>
      <c r="AQ63" s="173">
        <f t="shared" si="18"/>
        <v>13326.388206388205</v>
      </c>
    </row>
    <row r="64" spans="1:43" x14ac:dyDescent="0.25">
      <c r="A64" s="165" t="s">
        <v>284</v>
      </c>
      <c r="B64" s="171">
        <v>5.12</v>
      </c>
      <c r="D64" s="172">
        <v>2394</v>
      </c>
      <c r="E64" s="173">
        <f t="shared" si="0"/>
        <v>467.578125</v>
      </c>
      <c r="F64" s="172"/>
      <c r="G64" s="173" t="str">
        <f t="shared" si="0"/>
        <v/>
      </c>
      <c r="H64" s="172"/>
      <c r="I64" s="173" t="str">
        <f t="shared" si="1"/>
        <v/>
      </c>
      <c r="J64" s="172"/>
      <c r="K64" s="173" t="str">
        <f t="shared" si="2"/>
        <v/>
      </c>
      <c r="L64" s="172"/>
      <c r="M64" s="173" t="str">
        <f t="shared" si="3"/>
        <v/>
      </c>
      <c r="N64" s="172"/>
      <c r="O64" s="173" t="str">
        <f t="shared" si="4"/>
        <v/>
      </c>
      <c r="P64" s="172">
        <v>460</v>
      </c>
      <c r="Q64" s="173">
        <f t="shared" si="5"/>
        <v>89.84375</v>
      </c>
      <c r="R64" s="172"/>
      <c r="S64" s="173" t="str">
        <f t="shared" si="6"/>
        <v/>
      </c>
      <c r="T64" s="172"/>
      <c r="U64" s="173" t="str">
        <f t="shared" si="7"/>
        <v/>
      </c>
      <c r="V64" s="172"/>
      <c r="W64" s="173" t="str">
        <f t="shared" si="8"/>
        <v/>
      </c>
      <c r="X64" s="172"/>
      <c r="Y64" s="173" t="str">
        <f t="shared" si="9"/>
        <v/>
      </c>
      <c r="Z64" s="172"/>
      <c r="AA64" s="173" t="str">
        <f t="shared" si="10"/>
        <v/>
      </c>
      <c r="AB64" s="172"/>
      <c r="AC64" s="173" t="str">
        <f t="shared" si="11"/>
        <v/>
      </c>
      <c r="AD64" s="172"/>
      <c r="AE64" s="173" t="str">
        <f t="shared" si="12"/>
        <v/>
      </c>
      <c r="AF64" s="172"/>
      <c r="AG64" s="173" t="str">
        <f t="shared" si="13"/>
        <v/>
      </c>
      <c r="AH64" s="172"/>
      <c r="AI64" s="173" t="str">
        <f t="shared" si="14"/>
        <v/>
      </c>
      <c r="AJ64" s="172">
        <v>1940</v>
      </c>
      <c r="AK64" s="173">
        <f t="shared" si="15"/>
        <v>378.90625</v>
      </c>
      <c r="AL64" s="172"/>
      <c r="AM64" s="173" t="str">
        <f t="shared" si="16"/>
        <v/>
      </c>
      <c r="AN64" s="172"/>
      <c r="AO64" s="173" t="str">
        <f t="shared" si="17"/>
        <v/>
      </c>
      <c r="AP64" s="172">
        <v>2400</v>
      </c>
      <c r="AQ64" s="173">
        <f t="shared" si="18"/>
        <v>468.75</v>
      </c>
    </row>
    <row r="65" spans="1:43" x14ac:dyDescent="0.25">
      <c r="A65" s="165" t="s">
        <v>282</v>
      </c>
      <c r="B65" s="171">
        <v>18</v>
      </c>
      <c r="D65" s="172">
        <v>434522</v>
      </c>
      <c r="E65" s="173">
        <f t="shared" si="0"/>
        <v>24140.111111111109</v>
      </c>
      <c r="F65" s="172"/>
      <c r="G65" s="173" t="str">
        <f t="shared" si="0"/>
        <v/>
      </c>
      <c r="H65" s="172"/>
      <c r="I65" s="173" t="str">
        <f t="shared" si="1"/>
        <v/>
      </c>
      <c r="J65" s="172">
        <v>11764</v>
      </c>
      <c r="K65" s="173">
        <f t="shared" si="2"/>
        <v>653.55555555555554</v>
      </c>
      <c r="L65" s="172"/>
      <c r="M65" s="173" t="str">
        <f t="shared" si="3"/>
        <v/>
      </c>
      <c r="N65" s="172">
        <v>3420</v>
      </c>
      <c r="O65" s="173">
        <f t="shared" si="4"/>
        <v>190</v>
      </c>
      <c r="P65" s="172">
        <v>10986</v>
      </c>
      <c r="Q65" s="173">
        <f t="shared" si="5"/>
        <v>610.33333333333337</v>
      </c>
      <c r="R65" s="172"/>
      <c r="S65" s="173" t="str">
        <f t="shared" si="6"/>
        <v/>
      </c>
      <c r="T65" s="172">
        <v>17142</v>
      </c>
      <c r="U65" s="173">
        <f t="shared" si="7"/>
        <v>952.33333333333337</v>
      </c>
      <c r="V65" s="172">
        <v>120</v>
      </c>
      <c r="W65" s="173">
        <f t="shared" si="8"/>
        <v>6.666666666666667</v>
      </c>
      <c r="X65" s="172"/>
      <c r="Y65" s="173" t="str">
        <f t="shared" si="9"/>
        <v/>
      </c>
      <c r="Z65" s="172"/>
      <c r="AA65" s="173" t="str">
        <f t="shared" si="10"/>
        <v/>
      </c>
      <c r="AB65" s="172">
        <v>18654</v>
      </c>
      <c r="AC65" s="173">
        <f t="shared" si="11"/>
        <v>1036.3333333333333</v>
      </c>
      <c r="AD65" s="172"/>
      <c r="AE65" s="173" t="str">
        <f t="shared" si="12"/>
        <v/>
      </c>
      <c r="AF65" s="172"/>
      <c r="AG65" s="173" t="str">
        <f t="shared" si="13"/>
        <v/>
      </c>
      <c r="AH65" s="172"/>
      <c r="AI65" s="173" t="str">
        <f t="shared" si="14"/>
        <v/>
      </c>
      <c r="AJ65" s="172">
        <v>4474</v>
      </c>
      <c r="AK65" s="173">
        <f t="shared" si="15"/>
        <v>248.55555555555554</v>
      </c>
      <c r="AL65" s="172"/>
      <c r="AM65" s="173" t="str">
        <f t="shared" si="16"/>
        <v/>
      </c>
      <c r="AN65" s="172"/>
      <c r="AO65" s="173" t="str">
        <f t="shared" si="17"/>
        <v/>
      </c>
      <c r="AP65" s="172">
        <v>66560</v>
      </c>
      <c r="AQ65" s="173">
        <f t="shared" si="18"/>
        <v>3697.7777777777778</v>
      </c>
    </row>
    <row r="66" spans="1:43" x14ac:dyDescent="0.25">
      <c r="A66" s="175"/>
      <c r="B66">
        <v>410.15</v>
      </c>
      <c r="D66" s="176">
        <v>3181695</v>
      </c>
      <c r="E66" s="173">
        <f t="shared" si="0"/>
        <v>7757.3936364744613</v>
      </c>
      <c r="F66" s="176">
        <v>6700</v>
      </c>
      <c r="G66" s="173">
        <f t="shared" si="0"/>
        <v>16.33548701694502</v>
      </c>
      <c r="H66" s="176"/>
      <c r="I66" s="173" t="str">
        <f t="shared" si="1"/>
        <v/>
      </c>
      <c r="J66" s="176"/>
      <c r="K66" s="173" t="str">
        <f t="shared" si="2"/>
        <v/>
      </c>
      <c r="L66" s="176"/>
      <c r="M66" s="173" t="str">
        <f t="shared" si="3"/>
        <v/>
      </c>
      <c r="N66" s="176">
        <v>6734</v>
      </c>
      <c r="O66" s="173">
        <f t="shared" si="4"/>
        <v>16.418383518225042</v>
      </c>
      <c r="P66" s="176">
        <v>41446</v>
      </c>
      <c r="Q66" s="173">
        <f t="shared" si="5"/>
        <v>101.05083506034379</v>
      </c>
      <c r="R66" s="176">
        <v>696199</v>
      </c>
      <c r="S66" s="173">
        <f t="shared" si="6"/>
        <v>1697.4253321955382</v>
      </c>
      <c r="T66" s="176">
        <v>340552</v>
      </c>
      <c r="U66" s="173">
        <f t="shared" si="7"/>
        <v>830.31086187980009</v>
      </c>
      <c r="V66" s="176">
        <v>507897</v>
      </c>
      <c r="W66" s="173">
        <f t="shared" si="8"/>
        <v>1238.3201267828845</v>
      </c>
      <c r="X66" s="176"/>
      <c r="Y66" s="173" t="str">
        <f t="shared" si="9"/>
        <v/>
      </c>
      <c r="Z66" s="176">
        <v>76158</v>
      </c>
      <c r="AA66" s="173">
        <f t="shared" si="10"/>
        <v>185.68328660246252</v>
      </c>
      <c r="AB66" s="176">
        <v>111824</v>
      </c>
      <c r="AC66" s="173">
        <f t="shared" si="11"/>
        <v>272.64171644520297</v>
      </c>
      <c r="AD66" s="176"/>
      <c r="AE66" s="173" t="str">
        <f t="shared" si="12"/>
        <v/>
      </c>
      <c r="AF66" s="176"/>
      <c r="AG66" s="173" t="str">
        <f t="shared" si="13"/>
        <v/>
      </c>
      <c r="AH66" s="176"/>
      <c r="AI66" s="173" t="str">
        <f t="shared" si="14"/>
        <v/>
      </c>
      <c r="AJ66" s="176"/>
      <c r="AK66" s="173" t="str">
        <f t="shared" si="15"/>
        <v/>
      </c>
      <c r="AL66" s="176"/>
      <c r="AM66" s="173" t="str">
        <f t="shared" si="16"/>
        <v/>
      </c>
      <c r="AN66" s="176"/>
      <c r="AO66" s="173" t="str">
        <f t="shared" si="17"/>
        <v/>
      </c>
      <c r="AP66" s="176">
        <v>1787510</v>
      </c>
      <c r="AQ66" s="173">
        <f t="shared" si="18"/>
        <v>4358.1860295014021</v>
      </c>
    </row>
    <row r="67" spans="1:43" x14ac:dyDescent="0.25">
      <c r="A67" s="165" t="s">
        <v>281</v>
      </c>
      <c r="B67" s="171">
        <v>32.880000000000003</v>
      </c>
      <c r="D67" s="172">
        <v>689235</v>
      </c>
      <c r="E67" s="173">
        <f t="shared" si="0"/>
        <v>20962.135036496347</v>
      </c>
      <c r="F67" s="172">
        <v>71484</v>
      </c>
      <c r="G67" s="173">
        <f t="shared" si="0"/>
        <v>2174.0875912408756</v>
      </c>
      <c r="H67" s="172"/>
      <c r="I67" s="173" t="str">
        <f t="shared" si="1"/>
        <v/>
      </c>
      <c r="J67" s="172"/>
      <c r="K67" s="173" t="str">
        <f t="shared" si="2"/>
        <v/>
      </c>
      <c r="L67" s="172"/>
      <c r="M67" s="173" t="str">
        <f t="shared" si="3"/>
        <v/>
      </c>
      <c r="N67" s="172">
        <v>2601</v>
      </c>
      <c r="O67" s="173">
        <f t="shared" si="4"/>
        <v>79.105839416058387</v>
      </c>
      <c r="P67" s="172">
        <v>27345</v>
      </c>
      <c r="Q67" s="173">
        <f t="shared" si="5"/>
        <v>831.66058394160575</v>
      </c>
      <c r="R67" s="172"/>
      <c r="S67" s="173" t="str">
        <f t="shared" si="6"/>
        <v/>
      </c>
      <c r="T67" s="172"/>
      <c r="U67" s="173" t="str">
        <f t="shared" si="7"/>
        <v/>
      </c>
      <c r="V67" s="172"/>
      <c r="W67" s="173" t="str">
        <f t="shared" si="8"/>
        <v/>
      </c>
      <c r="X67" s="172"/>
      <c r="Y67" s="173" t="str">
        <f t="shared" si="9"/>
        <v/>
      </c>
      <c r="Z67" s="172"/>
      <c r="AA67" s="173" t="str">
        <f t="shared" si="10"/>
        <v/>
      </c>
      <c r="AB67" s="172"/>
      <c r="AC67" s="173" t="str">
        <f t="shared" si="11"/>
        <v/>
      </c>
      <c r="AD67" s="172"/>
      <c r="AE67" s="173" t="str">
        <f t="shared" si="12"/>
        <v/>
      </c>
      <c r="AF67" s="172"/>
      <c r="AG67" s="173" t="str">
        <f t="shared" si="13"/>
        <v/>
      </c>
      <c r="AH67" s="172"/>
      <c r="AI67" s="173" t="str">
        <f t="shared" si="14"/>
        <v/>
      </c>
      <c r="AJ67" s="172">
        <v>27105</v>
      </c>
      <c r="AK67" s="173">
        <f t="shared" si="15"/>
        <v>824.36131386861302</v>
      </c>
      <c r="AL67" s="172"/>
      <c r="AM67" s="173" t="str">
        <f t="shared" si="16"/>
        <v/>
      </c>
      <c r="AN67" s="172">
        <v>108933</v>
      </c>
      <c r="AO67" s="173">
        <f t="shared" si="17"/>
        <v>3313.047445255474</v>
      </c>
      <c r="AP67" s="172">
        <v>237468</v>
      </c>
      <c r="AQ67" s="173">
        <f t="shared" si="18"/>
        <v>7222.2627737226276</v>
      </c>
    </row>
    <row r="68" spans="1:43" x14ac:dyDescent="0.25">
      <c r="A68" s="165" t="s">
        <v>280</v>
      </c>
      <c r="B68" s="171">
        <v>2.34</v>
      </c>
      <c r="D68" s="172">
        <v>7601</v>
      </c>
      <c r="E68" s="173">
        <f t="shared" si="0"/>
        <v>3248.2905982905986</v>
      </c>
      <c r="F68" s="172"/>
      <c r="G68" s="173" t="str">
        <f t="shared" si="0"/>
        <v/>
      </c>
      <c r="H68" s="172"/>
      <c r="I68" s="173" t="str">
        <f t="shared" si="1"/>
        <v/>
      </c>
      <c r="J68" s="172"/>
      <c r="K68" s="173" t="str">
        <f t="shared" si="2"/>
        <v/>
      </c>
      <c r="L68" s="172"/>
      <c r="M68" s="173" t="str">
        <f t="shared" si="3"/>
        <v/>
      </c>
      <c r="N68" s="172">
        <v>750</v>
      </c>
      <c r="O68" s="173">
        <f t="shared" si="4"/>
        <v>320.51282051282055</v>
      </c>
      <c r="P68" s="172">
        <v>4175</v>
      </c>
      <c r="Q68" s="173">
        <f t="shared" si="5"/>
        <v>1784.1880341880344</v>
      </c>
      <c r="R68" s="172"/>
      <c r="S68" s="173" t="str">
        <f t="shared" si="6"/>
        <v/>
      </c>
      <c r="T68" s="172"/>
      <c r="U68" s="173" t="str">
        <f t="shared" si="7"/>
        <v/>
      </c>
      <c r="V68" s="172"/>
      <c r="W68" s="173" t="str">
        <f t="shared" si="8"/>
        <v/>
      </c>
      <c r="X68" s="172"/>
      <c r="Y68" s="173" t="str">
        <f t="shared" si="9"/>
        <v/>
      </c>
      <c r="Z68" s="172"/>
      <c r="AA68" s="173" t="str">
        <f t="shared" si="10"/>
        <v/>
      </c>
      <c r="AB68" s="172"/>
      <c r="AC68" s="173" t="str">
        <f t="shared" si="11"/>
        <v/>
      </c>
      <c r="AD68" s="172"/>
      <c r="AE68" s="173" t="str">
        <f t="shared" si="12"/>
        <v/>
      </c>
      <c r="AF68" s="172"/>
      <c r="AG68" s="173" t="str">
        <f t="shared" si="13"/>
        <v/>
      </c>
      <c r="AH68" s="172"/>
      <c r="AI68" s="173" t="str">
        <f t="shared" si="14"/>
        <v/>
      </c>
      <c r="AJ68" s="172">
        <v>109</v>
      </c>
      <c r="AK68" s="173">
        <f t="shared" si="15"/>
        <v>46.581196581196586</v>
      </c>
      <c r="AL68" s="172"/>
      <c r="AM68" s="173" t="str">
        <f t="shared" si="16"/>
        <v/>
      </c>
      <c r="AN68" s="172"/>
      <c r="AO68" s="173" t="str">
        <f t="shared" si="17"/>
        <v/>
      </c>
      <c r="AP68" s="172">
        <v>5034</v>
      </c>
      <c r="AQ68" s="173">
        <f t="shared" si="18"/>
        <v>2151.2820512820513</v>
      </c>
    </row>
    <row r="69" spans="1:43" x14ac:dyDescent="0.25">
      <c r="A69" s="175"/>
      <c r="B69">
        <v>2.69</v>
      </c>
      <c r="D69" s="176">
        <v>32863</v>
      </c>
      <c r="E69" s="173">
        <f t="shared" si="0"/>
        <v>12216.728624535317</v>
      </c>
      <c r="F69" s="176"/>
      <c r="G69" s="173" t="str">
        <f t="shared" si="0"/>
        <v/>
      </c>
      <c r="H69" s="176"/>
      <c r="I69" s="173" t="str">
        <f t="shared" si="1"/>
        <v/>
      </c>
      <c r="J69" s="176"/>
      <c r="K69" s="173" t="str">
        <f t="shared" si="2"/>
        <v/>
      </c>
      <c r="L69" s="176"/>
      <c r="M69" s="173" t="str">
        <f t="shared" si="3"/>
        <v/>
      </c>
      <c r="N69" s="176">
        <v>750</v>
      </c>
      <c r="O69" s="173">
        <f t="shared" si="4"/>
        <v>278.81040892193312</v>
      </c>
      <c r="P69" s="176">
        <v>1186</v>
      </c>
      <c r="Q69" s="173">
        <f t="shared" si="5"/>
        <v>440.89219330855019</v>
      </c>
      <c r="R69" s="176"/>
      <c r="S69" s="173" t="str">
        <f t="shared" si="6"/>
        <v/>
      </c>
      <c r="T69" s="176"/>
      <c r="U69" s="173" t="str">
        <f t="shared" si="7"/>
        <v/>
      </c>
      <c r="V69" s="176">
        <v>2759</v>
      </c>
      <c r="W69" s="173">
        <f t="shared" si="8"/>
        <v>1025.6505576208178</v>
      </c>
      <c r="X69" s="176"/>
      <c r="Y69" s="173" t="str">
        <f t="shared" si="9"/>
        <v/>
      </c>
      <c r="Z69" s="176"/>
      <c r="AA69" s="173" t="str">
        <f t="shared" si="10"/>
        <v/>
      </c>
      <c r="AB69" s="176"/>
      <c r="AC69" s="173" t="str">
        <f t="shared" si="11"/>
        <v/>
      </c>
      <c r="AD69" s="176"/>
      <c r="AE69" s="173" t="str">
        <f t="shared" si="12"/>
        <v/>
      </c>
      <c r="AF69" s="176"/>
      <c r="AG69" s="173" t="str">
        <f t="shared" si="13"/>
        <v/>
      </c>
      <c r="AH69" s="176"/>
      <c r="AI69" s="173" t="str">
        <f t="shared" si="14"/>
        <v/>
      </c>
      <c r="AJ69" s="176">
        <v>1021</v>
      </c>
      <c r="AK69" s="173">
        <f t="shared" si="15"/>
        <v>379.5539033457249</v>
      </c>
      <c r="AL69" s="176"/>
      <c r="AM69" s="173" t="str">
        <f t="shared" si="16"/>
        <v/>
      </c>
      <c r="AN69" s="176"/>
      <c r="AO69" s="173" t="str">
        <f t="shared" si="17"/>
        <v/>
      </c>
      <c r="AP69" s="176">
        <v>5716</v>
      </c>
      <c r="AQ69" s="173">
        <f t="shared" si="18"/>
        <v>2124.9070631970262</v>
      </c>
    </row>
    <row r="70" spans="1:43" x14ac:dyDescent="0.25">
      <c r="A70" s="165" t="s">
        <v>279</v>
      </c>
      <c r="B70" s="171">
        <v>5.57</v>
      </c>
      <c r="D70" s="172">
        <v>2051</v>
      </c>
      <c r="E70" s="173">
        <f t="shared" si="0"/>
        <v>368.22262118491921</v>
      </c>
      <c r="F70" s="172">
        <v>2648</v>
      </c>
      <c r="G70" s="173">
        <f t="shared" si="0"/>
        <v>475.40394973070016</v>
      </c>
      <c r="H70" s="172"/>
      <c r="I70" s="173" t="str">
        <f t="shared" si="1"/>
        <v/>
      </c>
      <c r="J70" s="172"/>
      <c r="K70" s="173" t="str">
        <f t="shared" si="2"/>
        <v/>
      </c>
      <c r="L70" s="172"/>
      <c r="M70" s="173" t="str">
        <f t="shared" si="3"/>
        <v/>
      </c>
      <c r="N70" s="172">
        <v>192</v>
      </c>
      <c r="O70" s="173">
        <f t="shared" si="4"/>
        <v>34.470377019748653</v>
      </c>
      <c r="P70" s="172">
        <v>6167</v>
      </c>
      <c r="Q70" s="173">
        <f t="shared" si="5"/>
        <v>1107.1813285457808</v>
      </c>
      <c r="R70" s="172">
        <v>1835</v>
      </c>
      <c r="S70" s="173">
        <f t="shared" si="6"/>
        <v>329.44344703770196</v>
      </c>
      <c r="T70" s="172"/>
      <c r="U70" s="173" t="str">
        <f t="shared" si="7"/>
        <v/>
      </c>
      <c r="V70" s="172">
        <v>7236</v>
      </c>
      <c r="W70" s="173">
        <f t="shared" si="8"/>
        <v>1299.1023339317774</v>
      </c>
      <c r="X70" s="172">
        <v>577</v>
      </c>
      <c r="Y70" s="173">
        <f t="shared" si="9"/>
        <v>103.59066427289048</v>
      </c>
      <c r="Z70" s="172"/>
      <c r="AA70" s="173" t="str">
        <f t="shared" si="10"/>
        <v/>
      </c>
      <c r="AB70" s="172">
        <v>985</v>
      </c>
      <c r="AC70" s="173">
        <f t="shared" si="11"/>
        <v>176.84021543985637</v>
      </c>
      <c r="AD70" s="172"/>
      <c r="AE70" s="173" t="str">
        <f t="shared" si="12"/>
        <v/>
      </c>
      <c r="AF70" s="172">
        <v>3110</v>
      </c>
      <c r="AG70" s="173">
        <f t="shared" si="13"/>
        <v>558.3482944344704</v>
      </c>
      <c r="AH70" s="172"/>
      <c r="AI70" s="173" t="str">
        <f t="shared" si="14"/>
        <v/>
      </c>
      <c r="AJ70" s="172">
        <v>4354</v>
      </c>
      <c r="AK70" s="173">
        <f t="shared" si="15"/>
        <v>781.68761220825854</v>
      </c>
      <c r="AL70" s="172"/>
      <c r="AM70" s="173" t="str">
        <f t="shared" si="16"/>
        <v/>
      </c>
      <c r="AN70" s="172">
        <v>704</v>
      </c>
      <c r="AO70" s="173">
        <f t="shared" si="17"/>
        <v>126.39138240574506</v>
      </c>
      <c r="AP70" s="172">
        <v>27808</v>
      </c>
      <c r="AQ70" s="173">
        <f t="shared" si="18"/>
        <v>4992.4596050269301</v>
      </c>
    </row>
    <row r="71" spans="1:43" x14ac:dyDescent="0.25">
      <c r="A71" s="175"/>
      <c r="B71">
        <v>20.771000000000001</v>
      </c>
      <c r="D71" s="176">
        <v>6644</v>
      </c>
      <c r="E71" s="173">
        <f t="shared" si="0"/>
        <v>319.86904819219103</v>
      </c>
      <c r="F71" s="176">
        <v>1057</v>
      </c>
      <c r="G71" s="173">
        <f t="shared" si="0"/>
        <v>50.888257666939481</v>
      </c>
      <c r="H71" s="176"/>
      <c r="I71" s="173" t="str">
        <f t="shared" si="1"/>
        <v/>
      </c>
      <c r="J71" s="176"/>
      <c r="K71" s="173" t="str">
        <f t="shared" si="2"/>
        <v/>
      </c>
      <c r="L71" s="176"/>
      <c r="M71" s="173" t="str">
        <f t="shared" si="3"/>
        <v/>
      </c>
      <c r="N71" s="176">
        <v>41203</v>
      </c>
      <c r="O71" s="173">
        <f t="shared" si="4"/>
        <v>1983.6791680708679</v>
      </c>
      <c r="P71" s="176">
        <v>26074</v>
      </c>
      <c r="Q71" s="173">
        <f t="shared" si="5"/>
        <v>1255.3078811804919</v>
      </c>
      <c r="R71" s="176">
        <v>119</v>
      </c>
      <c r="S71" s="173">
        <f t="shared" si="6"/>
        <v>5.7291415916421933</v>
      </c>
      <c r="T71" s="176"/>
      <c r="U71" s="173" t="str">
        <f t="shared" si="7"/>
        <v/>
      </c>
      <c r="V71" s="176">
        <v>1041</v>
      </c>
      <c r="W71" s="173">
        <f t="shared" si="8"/>
        <v>50.117952915122046</v>
      </c>
      <c r="X71" s="176"/>
      <c r="Y71" s="173" t="str">
        <f t="shared" si="9"/>
        <v/>
      </c>
      <c r="Z71" s="176"/>
      <c r="AA71" s="173" t="str">
        <f t="shared" si="10"/>
        <v/>
      </c>
      <c r="AB71" s="176">
        <v>3329</v>
      </c>
      <c r="AC71" s="173">
        <f t="shared" si="11"/>
        <v>160.27153242501564</v>
      </c>
      <c r="AD71" s="176"/>
      <c r="AE71" s="173" t="str">
        <f t="shared" si="12"/>
        <v/>
      </c>
      <c r="AF71" s="176">
        <v>13610</v>
      </c>
      <c r="AG71" s="173">
        <f t="shared" si="13"/>
        <v>655.240479514708</v>
      </c>
      <c r="AH71" s="176"/>
      <c r="AI71" s="173" t="str">
        <f t="shared" si="14"/>
        <v/>
      </c>
      <c r="AJ71" s="176">
        <v>13370</v>
      </c>
      <c r="AK71" s="173">
        <f t="shared" si="15"/>
        <v>643.68590823744637</v>
      </c>
      <c r="AL71" s="176"/>
      <c r="AM71" s="173" t="str">
        <f t="shared" si="16"/>
        <v/>
      </c>
      <c r="AN71" s="176">
        <v>1946</v>
      </c>
      <c r="AO71" s="173">
        <f t="shared" si="17"/>
        <v>93.688315439795872</v>
      </c>
      <c r="AP71" s="176">
        <v>101749</v>
      </c>
      <c r="AQ71" s="173">
        <f t="shared" si="18"/>
        <v>4898.6086370420298</v>
      </c>
    </row>
    <row r="72" spans="1:43" x14ac:dyDescent="0.25">
      <c r="A72" s="175"/>
      <c r="B72">
        <v>0.97</v>
      </c>
      <c r="D72" s="176">
        <v>122</v>
      </c>
      <c r="E72" s="173">
        <f t="shared" si="0"/>
        <v>125.77319587628867</v>
      </c>
      <c r="F72" s="176"/>
      <c r="G72" s="173" t="str">
        <f t="shared" si="0"/>
        <v/>
      </c>
      <c r="H72" s="176"/>
      <c r="I72" s="173" t="str">
        <f t="shared" si="1"/>
        <v/>
      </c>
      <c r="J72" s="176"/>
      <c r="K72" s="173" t="str">
        <f t="shared" si="2"/>
        <v/>
      </c>
      <c r="L72" s="176"/>
      <c r="M72" s="173" t="str">
        <f t="shared" si="3"/>
        <v/>
      </c>
      <c r="N72" s="176"/>
      <c r="O72" s="173" t="str">
        <f t="shared" si="4"/>
        <v/>
      </c>
      <c r="P72" s="176">
        <v>1331</v>
      </c>
      <c r="Q72" s="173">
        <f t="shared" si="5"/>
        <v>1372.1649484536083</v>
      </c>
      <c r="R72" s="176">
        <v>47</v>
      </c>
      <c r="S72" s="173">
        <f t="shared" si="6"/>
        <v>48.453608247422679</v>
      </c>
      <c r="T72" s="176"/>
      <c r="U72" s="173" t="str">
        <f t="shared" si="7"/>
        <v/>
      </c>
      <c r="V72" s="176"/>
      <c r="W72" s="173" t="str">
        <f t="shared" si="8"/>
        <v/>
      </c>
      <c r="X72" s="176"/>
      <c r="Y72" s="173" t="str">
        <f t="shared" si="9"/>
        <v/>
      </c>
      <c r="Z72" s="176"/>
      <c r="AA72" s="173" t="str">
        <f t="shared" si="10"/>
        <v/>
      </c>
      <c r="AB72" s="176"/>
      <c r="AC72" s="173" t="str">
        <f t="shared" si="11"/>
        <v/>
      </c>
      <c r="AD72" s="176"/>
      <c r="AE72" s="173" t="str">
        <f t="shared" si="12"/>
        <v/>
      </c>
      <c r="AF72" s="176"/>
      <c r="AG72" s="173" t="str">
        <f t="shared" si="13"/>
        <v/>
      </c>
      <c r="AH72" s="176"/>
      <c r="AI72" s="173" t="str">
        <f t="shared" si="14"/>
        <v/>
      </c>
      <c r="AJ72" s="176">
        <v>81</v>
      </c>
      <c r="AK72" s="173">
        <f t="shared" si="15"/>
        <v>83.505154639175259</v>
      </c>
      <c r="AL72" s="176"/>
      <c r="AM72" s="173" t="str">
        <f t="shared" si="16"/>
        <v/>
      </c>
      <c r="AN72" s="176">
        <v>281</v>
      </c>
      <c r="AO72" s="173">
        <f t="shared" si="17"/>
        <v>289.69072164948454</v>
      </c>
      <c r="AP72" s="176">
        <v>1740</v>
      </c>
      <c r="AQ72" s="173">
        <f t="shared" si="18"/>
        <v>1793.8144329896907</v>
      </c>
    </row>
    <row r="73" spans="1:43" x14ac:dyDescent="0.25">
      <c r="A73" s="175"/>
      <c r="B73">
        <v>7.71</v>
      </c>
      <c r="D73" s="176">
        <v>5904</v>
      </c>
      <c r="E73" s="173">
        <f t="shared" si="0"/>
        <v>765.75875486381324</v>
      </c>
      <c r="F73" s="176">
        <v>359</v>
      </c>
      <c r="G73" s="173">
        <f t="shared" si="0"/>
        <v>46.562905317769129</v>
      </c>
      <c r="H73" s="176"/>
      <c r="I73" s="173" t="str">
        <f t="shared" si="1"/>
        <v/>
      </c>
      <c r="J73" s="176"/>
      <c r="K73" s="173" t="str">
        <f t="shared" si="2"/>
        <v/>
      </c>
      <c r="L73" s="176"/>
      <c r="M73" s="173" t="str">
        <f t="shared" si="3"/>
        <v/>
      </c>
      <c r="N73" s="176">
        <v>33</v>
      </c>
      <c r="O73" s="173">
        <f t="shared" si="4"/>
        <v>4.2801556420233462</v>
      </c>
      <c r="P73" s="176">
        <v>4228</v>
      </c>
      <c r="Q73" s="173">
        <f t="shared" si="5"/>
        <v>548.37872892347605</v>
      </c>
      <c r="R73" s="176">
        <v>42</v>
      </c>
      <c r="S73" s="173">
        <f t="shared" si="6"/>
        <v>5.4474708171206228</v>
      </c>
      <c r="T73" s="176"/>
      <c r="U73" s="173" t="str">
        <f t="shared" si="7"/>
        <v/>
      </c>
      <c r="V73" s="176">
        <v>94</v>
      </c>
      <c r="W73" s="173">
        <f t="shared" si="8"/>
        <v>12.19195849546044</v>
      </c>
      <c r="X73" s="176"/>
      <c r="Y73" s="173" t="str">
        <f t="shared" si="9"/>
        <v/>
      </c>
      <c r="Z73" s="176"/>
      <c r="AA73" s="173" t="str">
        <f t="shared" si="10"/>
        <v/>
      </c>
      <c r="AB73" s="176"/>
      <c r="AC73" s="173" t="str">
        <f t="shared" si="11"/>
        <v/>
      </c>
      <c r="AD73" s="176"/>
      <c r="AE73" s="173" t="str">
        <f t="shared" si="12"/>
        <v/>
      </c>
      <c r="AF73" s="176">
        <v>2222</v>
      </c>
      <c r="AG73" s="173">
        <f t="shared" si="13"/>
        <v>288.19714656290535</v>
      </c>
      <c r="AH73" s="176"/>
      <c r="AI73" s="173" t="str">
        <f t="shared" si="14"/>
        <v/>
      </c>
      <c r="AJ73" s="176">
        <v>1120</v>
      </c>
      <c r="AK73" s="173">
        <f t="shared" si="15"/>
        <v>145.26588845654993</v>
      </c>
      <c r="AL73" s="176"/>
      <c r="AM73" s="173" t="str">
        <f t="shared" si="16"/>
        <v/>
      </c>
      <c r="AN73" s="176">
        <v>460</v>
      </c>
      <c r="AO73" s="173">
        <f t="shared" si="17"/>
        <v>59.66277561608301</v>
      </c>
      <c r="AP73" s="176">
        <v>8558</v>
      </c>
      <c r="AQ73" s="173">
        <f t="shared" si="18"/>
        <v>1109.9870298313879</v>
      </c>
    </row>
    <row r="74" spans="1:43" x14ac:dyDescent="0.25">
      <c r="A74" s="175"/>
      <c r="B74">
        <v>3.07</v>
      </c>
      <c r="D74" s="176">
        <v>1316</v>
      </c>
      <c r="E74" s="173">
        <f t="shared" si="0"/>
        <v>428.66449511400651</v>
      </c>
      <c r="F74" s="176">
        <v>217</v>
      </c>
      <c r="G74" s="173">
        <f t="shared" si="0"/>
        <v>70.68403908794788</v>
      </c>
      <c r="H74" s="176"/>
      <c r="I74" s="173" t="str">
        <f t="shared" si="1"/>
        <v/>
      </c>
      <c r="J74" s="176"/>
      <c r="K74" s="173" t="str">
        <f t="shared" si="2"/>
        <v/>
      </c>
      <c r="L74" s="176"/>
      <c r="M74" s="173" t="str">
        <f t="shared" si="3"/>
        <v/>
      </c>
      <c r="N74" s="176"/>
      <c r="O74" s="173" t="str">
        <f t="shared" si="4"/>
        <v/>
      </c>
      <c r="P74" s="176">
        <v>1718</v>
      </c>
      <c r="Q74" s="173">
        <f t="shared" si="5"/>
        <v>559.60912052117271</v>
      </c>
      <c r="R74" s="176"/>
      <c r="S74" s="173" t="str">
        <f t="shared" si="6"/>
        <v/>
      </c>
      <c r="T74" s="176"/>
      <c r="U74" s="173" t="str">
        <f t="shared" si="7"/>
        <v/>
      </c>
      <c r="V74" s="176">
        <v>87</v>
      </c>
      <c r="W74" s="173">
        <f t="shared" si="8"/>
        <v>28.338762214983714</v>
      </c>
      <c r="X74" s="176"/>
      <c r="Y74" s="173" t="str">
        <f t="shared" si="9"/>
        <v/>
      </c>
      <c r="Z74" s="176"/>
      <c r="AA74" s="173" t="str">
        <f t="shared" si="10"/>
        <v/>
      </c>
      <c r="AB74" s="176">
        <v>52453</v>
      </c>
      <c r="AC74" s="173">
        <f t="shared" si="11"/>
        <v>17085.667752442998</v>
      </c>
      <c r="AD74" s="176"/>
      <c r="AE74" s="173" t="str">
        <f t="shared" si="12"/>
        <v/>
      </c>
      <c r="AF74" s="176"/>
      <c r="AG74" s="173" t="str">
        <f t="shared" si="13"/>
        <v/>
      </c>
      <c r="AH74" s="176"/>
      <c r="AI74" s="173" t="str">
        <f t="shared" si="14"/>
        <v/>
      </c>
      <c r="AJ74" s="176">
        <v>495</v>
      </c>
      <c r="AK74" s="173">
        <f t="shared" si="15"/>
        <v>161.23778501628667</v>
      </c>
      <c r="AL74" s="176"/>
      <c r="AM74" s="173" t="str">
        <f t="shared" si="16"/>
        <v/>
      </c>
      <c r="AN74" s="176">
        <v>667</v>
      </c>
      <c r="AO74" s="173">
        <f t="shared" si="17"/>
        <v>217.26384364820848</v>
      </c>
      <c r="AP74" s="176">
        <v>55637</v>
      </c>
      <c r="AQ74" s="173">
        <f t="shared" si="18"/>
        <v>18122.801302931595</v>
      </c>
    </row>
    <row r="75" spans="1:43" x14ac:dyDescent="0.25">
      <c r="A75" s="175"/>
      <c r="B75">
        <v>1.24</v>
      </c>
      <c r="D75" s="176">
        <v>322</v>
      </c>
      <c r="E75" s="173">
        <f t="shared" si="0"/>
        <v>259.67741935483872</v>
      </c>
      <c r="F75" s="176">
        <v>24</v>
      </c>
      <c r="G75" s="173">
        <f t="shared" si="0"/>
        <v>19.35483870967742</v>
      </c>
      <c r="H75" s="176"/>
      <c r="I75" s="173" t="str">
        <f t="shared" si="1"/>
        <v/>
      </c>
      <c r="J75" s="176"/>
      <c r="K75" s="173" t="str">
        <f t="shared" si="2"/>
        <v/>
      </c>
      <c r="L75" s="176"/>
      <c r="M75" s="173" t="str">
        <f t="shared" si="3"/>
        <v/>
      </c>
      <c r="N75" s="176"/>
      <c r="O75" s="173" t="str">
        <f t="shared" si="4"/>
        <v/>
      </c>
      <c r="P75" s="176"/>
      <c r="Q75" s="173" t="str">
        <f t="shared" si="5"/>
        <v/>
      </c>
      <c r="R75" s="176"/>
      <c r="S75" s="173" t="str">
        <f t="shared" si="6"/>
        <v/>
      </c>
      <c r="T75" s="176"/>
      <c r="U75" s="173" t="str">
        <f t="shared" si="7"/>
        <v/>
      </c>
      <c r="V75" s="176"/>
      <c r="W75" s="173" t="str">
        <f t="shared" si="8"/>
        <v/>
      </c>
      <c r="X75" s="176">
        <v>13</v>
      </c>
      <c r="Y75" s="173">
        <f t="shared" si="9"/>
        <v>10.483870967741936</v>
      </c>
      <c r="Z75" s="176"/>
      <c r="AA75" s="173" t="str">
        <f t="shared" si="10"/>
        <v/>
      </c>
      <c r="AB75" s="176">
        <v>2271</v>
      </c>
      <c r="AC75" s="173">
        <f t="shared" si="11"/>
        <v>1831.4516129032259</v>
      </c>
      <c r="AD75" s="176"/>
      <c r="AE75" s="173" t="str">
        <f t="shared" si="12"/>
        <v/>
      </c>
      <c r="AF75" s="176"/>
      <c r="AG75" s="173" t="str">
        <f t="shared" si="13"/>
        <v/>
      </c>
      <c r="AH75" s="176"/>
      <c r="AI75" s="173" t="str">
        <f t="shared" si="14"/>
        <v/>
      </c>
      <c r="AJ75" s="176">
        <v>474</v>
      </c>
      <c r="AK75" s="173">
        <f t="shared" si="15"/>
        <v>382.25806451612902</v>
      </c>
      <c r="AL75" s="176"/>
      <c r="AM75" s="173" t="str">
        <f t="shared" si="16"/>
        <v/>
      </c>
      <c r="AN75" s="176">
        <v>93</v>
      </c>
      <c r="AO75" s="173">
        <f t="shared" si="17"/>
        <v>75</v>
      </c>
      <c r="AP75" s="176">
        <v>2875</v>
      </c>
      <c r="AQ75" s="173">
        <f t="shared" si="18"/>
        <v>2318.5483870967741</v>
      </c>
    </row>
    <row r="76" spans="1:43" x14ac:dyDescent="0.25">
      <c r="A76" s="165" t="s">
        <v>278</v>
      </c>
      <c r="B76" s="171">
        <v>0.48170000000000002</v>
      </c>
      <c r="D76" s="172">
        <v>11378</v>
      </c>
      <c r="E76" s="173">
        <f t="shared" si="0"/>
        <v>23620.510691301639</v>
      </c>
      <c r="F76" s="172"/>
      <c r="G76" s="173" t="str">
        <f t="shared" si="0"/>
        <v/>
      </c>
      <c r="H76" s="172"/>
      <c r="I76" s="173" t="str">
        <f t="shared" si="1"/>
        <v/>
      </c>
      <c r="J76" s="172"/>
      <c r="K76" s="173" t="str">
        <f t="shared" si="2"/>
        <v/>
      </c>
      <c r="L76" s="172"/>
      <c r="M76" s="173" t="str">
        <f t="shared" si="3"/>
        <v/>
      </c>
      <c r="N76" s="172">
        <v>372</v>
      </c>
      <c r="O76" s="173">
        <f t="shared" si="4"/>
        <v>772.26489516296442</v>
      </c>
      <c r="P76" s="172">
        <v>23</v>
      </c>
      <c r="Q76" s="173">
        <f t="shared" si="5"/>
        <v>47.747560722441349</v>
      </c>
      <c r="R76" s="172">
        <v>63</v>
      </c>
      <c r="S76" s="173">
        <f t="shared" si="6"/>
        <v>130.78679676146979</v>
      </c>
      <c r="T76" s="172"/>
      <c r="U76" s="173" t="str">
        <f t="shared" si="7"/>
        <v/>
      </c>
      <c r="V76" s="172"/>
      <c r="W76" s="173" t="str">
        <f t="shared" si="8"/>
        <v/>
      </c>
      <c r="X76" s="172"/>
      <c r="Y76" s="173" t="str">
        <f t="shared" si="9"/>
        <v/>
      </c>
      <c r="Z76" s="172"/>
      <c r="AA76" s="173" t="str">
        <f t="shared" si="10"/>
        <v/>
      </c>
      <c r="AB76" s="172"/>
      <c r="AC76" s="173" t="str">
        <f t="shared" si="11"/>
        <v/>
      </c>
      <c r="AD76" s="172">
        <v>-2</v>
      </c>
      <c r="AE76" s="173">
        <f t="shared" si="12"/>
        <v>-4.1519618019514217</v>
      </c>
      <c r="AF76" s="172">
        <v>1027</v>
      </c>
      <c r="AG76" s="173">
        <f t="shared" si="13"/>
        <v>2132.032385302055</v>
      </c>
      <c r="AH76" s="172"/>
      <c r="AI76" s="173" t="str">
        <f t="shared" si="14"/>
        <v/>
      </c>
      <c r="AJ76" s="172">
        <v>1990</v>
      </c>
      <c r="AK76" s="173">
        <f t="shared" si="15"/>
        <v>4131.2019929416647</v>
      </c>
      <c r="AL76" s="172"/>
      <c r="AM76" s="173" t="str">
        <f t="shared" si="16"/>
        <v/>
      </c>
      <c r="AN76" s="172">
        <v>83</v>
      </c>
      <c r="AO76" s="173">
        <f t="shared" si="17"/>
        <v>172.306414780984</v>
      </c>
      <c r="AP76" s="172">
        <v>3556</v>
      </c>
      <c r="AQ76" s="173">
        <f t="shared" si="18"/>
        <v>7382.1880838696279</v>
      </c>
    </row>
    <row r="77" spans="1:43" x14ac:dyDescent="0.25">
      <c r="A77" s="175"/>
      <c r="B77">
        <v>4.9995099999999999</v>
      </c>
      <c r="D77" s="176">
        <v>1113.67</v>
      </c>
      <c r="E77" s="173">
        <f t="shared" ref="E77:G140" si="19">IF(OR($B77=0,D77=0),"",D77/$B77)</f>
        <v>222.75583007134702</v>
      </c>
      <c r="F77" s="176"/>
      <c r="G77" s="173" t="str">
        <f t="shared" si="19"/>
        <v/>
      </c>
      <c r="H77" s="176"/>
      <c r="I77" s="173" t="str">
        <f t="shared" ref="I77:I140" si="20">IF(OR($B77=0,H77=0),"",H77/$B77)</f>
        <v/>
      </c>
      <c r="J77" s="176"/>
      <c r="K77" s="173" t="str">
        <f t="shared" ref="K77:K140" si="21">IF(OR($B77=0,J77=0),"",J77/$B77)</f>
        <v/>
      </c>
      <c r="L77" s="176"/>
      <c r="M77" s="173" t="str">
        <f t="shared" ref="M77:M140" si="22">IF(OR($B77=0,L77=0),"",L77/$B77)</f>
        <v/>
      </c>
      <c r="N77" s="176">
        <v>4684</v>
      </c>
      <c r="O77" s="173">
        <f t="shared" ref="O77:O140" si="23">IF(OR($B77=0,N77=0),"",N77/$B77)</f>
        <v>936.891815397909</v>
      </c>
      <c r="P77" s="176">
        <v>2297.29</v>
      </c>
      <c r="Q77" s="173">
        <f t="shared" ref="Q77:Q140" si="24">IF(OR($B77=0,P77=0),"",P77/$B77)</f>
        <v>459.50303129706714</v>
      </c>
      <c r="R77" s="176"/>
      <c r="S77" s="173" t="str">
        <f t="shared" ref="S77:S140" si="25">IF(OR($B77=0,R77=0),"",R77/$B77)</f>
        <v/>
      </c>
      <c r="T77" s="176"/>
      <c r="U77" s="173" t="str">
        <f t="shared" ref="U77:U140" si="26">IF(OR($B77=0,T77=0),"",T77/$B77)</f>
        <v/>
      </c>
      <c r="V77" s="176"/>
      <c r="W77" s="173" t="str">
        <f t="shared" ref="W77:W140" si="27">IF(OR($B77=0,V77=0),"",V77/$B77)</f>
        <v/>
      </c>
      <c r="X77" s="176"/>
      <c r="Y77" s="173" t="str">
        <f t="shared" ref="Y77:Y140" si="28">IF(OR($B77=0,X77=0),"",X77/$B77)</f>
        <v/>
      </c>
      <c r="Z77" s="176"/>
      <c r="AA77" s="173" t="str">
        <f t="shared" ref="AA77:AA140" si="29">IF(OR($B77=0,Z77=0),"",Z77/$B77)</f>
        <v/>
      </c>
      <c r="AB77" s="176"/>
      <c r="AC77" s="173" t="str">
        <f t="shared" ref="AC77:AC140" si="30">IF(OR($B77=0,AB77=0),"",AB77/$B77)</f>
        <v/>
      </c>
      <c r="AD77" s="176"/>
      <c r="AE77" s="173" t="str">
        <f t="shared" ref="AE77:AE140" si="31">IF(OR($B77=0,AD77=0),"",AD77/$B77)</f>
        <v/>
      </c>
      <c r="AF77" s="176"/>
      <c r="AG77" s="173" t="str">
        <f t="shared" ref="AG77:AG140" si="32">IF(OR($B77=0,AF77=0),"",AF77/$B77)</f>
        <v/>
      </c>
      <c r="AH77" s="176"/>
      <c r="AI77" s="173" t="str">
        <f t="shared" ref="AI77:AI140" si="33">IF(OR($B77=0,AH77=0),"",AH77/$B77)</f>
        <v/>
      </c>
      <c r="AJ77" s="176"/>
      <c r="AK77" s="173" t="str">
        <f t="shared" ref="AK77:AK140" si="34">IF(OR($B77=0,AJ77=0),"",AJ77/$B77)</f>
        <v/>
      </c>
      <c r="AL77" s="176"/>
      <c r="AM77" s="173" t="str">
        <f t="shared" ref="AM77:AM140" si="35">IF(OR($B77=0,AL77=0),"",AL77/$B77)</f>
        <v/>
      </c>
      <c r="AN77" s="176"/>
      <c r="AO77" s="173" t="str">
        <f t="shared" ref="AO77:AO140" si="36">IF(OR($B77=0,AN77=0),"",AN77/$B77)</f>
        <v/>
      </c>
      <c r="AP77" s="176">
        <v>6981.29</v>
      </c>
      <c r="AQ77" s="173">
        <f t="shared" ref="AQ77:AQ140" si="37">IF(OR($B77=0,AP77=0),"",AP77/$B77)</f>
        <v>1396.3948466949762</v>
      </c>
    </row>
    <row r="78" spans="1:43" x14ac:dyDescent="0.25">
      <c r="A78" s="165" t="s">
        <v>277</v>
      </c>
      <c r="B78" s="171">
        <v>0.5</v>
      </c>
      <c r="D78" s="172">
        <v>2768</v>
      </c>
      <c r="E78" s="173">
        <f t="shared" si="19"/>
        <v>5536</v>
      </c>
      <c r="F78" s="172"/>
      <c r="G78" s="173" t="str">
        <f t="shared" si="19"/>
        <v/>
      </c>
      <c r="H78" s="172"/>
      <c r="I78" s="173" t="str">
        <f t="shared" si="20"/>
        <v/>
      </c>
      <c r="J78" s="172"/>
      <c r="K78" s="173" t="str">
        <f t="shared" si="21"/>
        <v/>
      </c>
      <c r="L78" s="172"/>
      <c r="M78" s="173" t="str">
        <f t="shared" si="22"/>
        <v/>
      </c>
      <c r="N78" s="172"/>
      <c r="O78" s="173" t="str">
        <f t="shared" si="23"/>
        <v/>
      </c>
      <c r="P78" s="172"/>
      <c r="Q78" s="173" t="str">
        <f t="shared" si="24"/>
        <v/>
      </c>
      <c r="R78" s="172"/>
      <c r="S78" s="173" t="str">
        <f t="shared" si="25"/>
        <v/>
      </c>
      <c r="T78" s="172"/>
      <c r="U78" s="173" t="str">
        <f t="shared" si="26"/>
        <v/>
      </c>
      <c r="V78" s="172"/>
      <c r="W78" s="173" t="str">
        <f t="shared" si="27"/>
        <v/>
      </c>
      <c r="X78" s="172"/>
      <c r="Y78" s="173" t="str">
        <f t="shared" si="28"/>
        <v/>
      </c>
      <c r="Z78" s="172"/>
      <c r="AA78" s="173" t="str">
        <f t="shared" si="29"/>
        <v/>
      </c>
      <c r="AB78" s="172">
        <v>13484</v>
      </c>
      <c r="AC78" s="173">
        <f t="shared" si="30"/>
        <v>26968</v>
      </c>
      <c r="AD78" s="172"/>
      <c r="AE78" s="173" t="str">
        <f t="shared" si="31"/>
        <v/>
      </c>
      <c r="AF78" s="172"/>
      <c r="AG78" s="173" t="str">
        <f t="shared" si="32"/>
        <v/>
      </c>
      <c r="AH78" s="172"/>
      <c r="AI78" s="173" t="str">
        <f t="shared" si="33"/>
        <v/>
      </c>
      <c r="AJ78" s="172"/>
      <c r="AK78" s="173" t="str">
        <f t="shared" si="34"/>
        <v/>
      </c>
      <c r="AL78" s="172"/>
      <c r="AM78" s="173" t="str">
        <f t="shared" si="35"/>
        <v/>
      </c>
      <c r="AN78" s="172"/>
      <c r="AO78" s="173" t="str">
        <f t="shared" si="36"/>
        <v/>
      </c>
      <c r="AP78" s="172">
        <v>13484</v>
      </c>
      <c r="AQ78" s="173">
        <f t="shared" si="37"/>
        <v>26968</v>
      </c>
    </row>
    <row r="79" spans="1:43" x14ac:dyDescent="0.25">
      <c r="A79" s="165" t="s">
        <v>276</v>
      </c>
      <c r="B79" s="171">
        <v>5.2713000000000001</v>
      </c>
      <c r="D79" s="172">
        <v>2661</v>
      </c>
      <c r="E79" s="173">
        <f t="shared" si="19"/>
        <v>504.8090603835866</v>
      </c>
      <c r="F79" s="172">
        <v>1319</v>
      </c>
      <c r="G79" s="173">
        <f t="shared" si="19"/>
        <v>250.22290516570865</v>
      </c>
      <c r="H79" s="172"/>
      <c r="I79" s="173" t="str">
        <f t="shared" si="20"/>
        <v/>
      </c>
      <c r="J79" s="172">
        <v>124</v>
      </c>
      <c r="K79" s="173">
        <f t="shared" si="21"/>
        <v>23.523608976912715</v>
      </c>
      <c r="L79" s="172"/>
      <c r="M79" s="173" t="str">
        <f t="shared" si="22"/>
        <v/>
      </c>
      <c r="N79" s="172">
        <v>687</v>
      </c>
      <c r="O79" s="173">
        <f t="shared" si="23"/>
        <v>130.32838199305675</v>
      </c>
      <c r="P79" s="172">
        <v>5372</v>
      </c>
      <c r="Q79" s="173">
        <f t="shared" si="24"/>
        <v>1019.1034469675412</v>
      </c>
      <c r="R79" s="172"/>
      <c r="S79" s="173" t="str">
        <f t="shared" si="25"/>
        <v/>
      </c>
      <c r="T79" s="172"/>
      <c r="U79" s="173" t="str">
        <f t="shared" si="26"/>
        <v/>
      </c>
      <c r="V79" s="172">
        <v>495</v>
      </c>
      <c r="W79" s="173">
        <f t="shared" si="27"/>
        <v>93.904729383643499</v>
      </c>
      <c r="X79" s="172"/>
      <c r="Y79" s="173" t="str">
        <f t="shared" si="28"/>
        <v/>
      </c>
      <c r="Z79" s="172">
        <v>342</v>
      </c>
      <c r="AA79" s="173">
        <f t="shared" si="29"/>
        <v>64.879631210517331</v>
      </c>
      <c r="AB79" s="172"/>
      <c r="AC79" s="173" t="str">
        <f t="shared" si="30"/>
        <v/>
      </c>
      <c r="AD79" s="172"/>
      <c r="AE79" s="173" t="str">
        <f t="shared" si="31"/>
        <v/>
      </c>
      <c r="AF79" s="172">
        <v>394</v>
      </c>
      <c r="AG79" s="173">
        <f t="shared" si="32"/>
        <v>74.744370458900079</v>
      </c>
      <c r="AH79" s="172"/>
      <c r="AI79" s="173" t="str">
        <f t="shared" si="33"/>
        <v/>
      </c>
      <c r="AJ79" s="172"/>
      <c r="AK79" s="173" t="str">
        <f t="shared" si="34"/>
        <v/>
      </c>
      <c r="AL79" s="172"/>
      <c r="AM79" s="173" t="str">
        <f t="shared" si="35"/>
        <v/>
      </c>
      <c r="AN79" s="172"/>
      <c r="AO79" s="173" t="str">
        <f t="shared" si="36"/>
        <v/>
      </c>
      <c r="AP79" s="172">
        <v>8733</v>
      </c>
      <c r="AQ79" s="173">
        <f t="shared" si="37"/>
        <v>1656.7070741562802</v>
      </c>
    </row>
    <row r="80" spans="1:43" x14ac:dyDescent="0.25">
      <c r="A80" s="175"/>
      <c r="B80">
        <v>11.4252</v>
      </c>
      <c r="D80" s="176">
        <v>8918</v>
      </c>
      <c r="E80" s="173">
        <f t="shared" si="19"/>
        <v>780.55526380282186</v>
      </c>
      <c r="F80" s="176">
        <v>3440</v>
      </c>
      <c r="G80" s="173">
        <f t="shared" si="19"/>
        <v>301.08882120225468</v>
      </c>
      <c r="H80" s="176"/>
      <c r="I80" s="173" t="str">
        <f t="shared" si="20"/>
        <v/>
      </c>
      <c r="J80" s="176">
        <v>960</v>
      </c>
      <c r="K80" s="173">
        <f t="shared" si="21"/>
        <v>84.024787312257118</v>
      </c>
      <c r="L80" s="176"/>
      <c r="M80" s="173" t="str">
        <f t="shared" si="22"/>
        <v/>
      </c>
      <c r="N80" s="176">
        <v>1818</v>
      </c>
      <c r="O80" s="173">
        <f t="shared" si="23"/>
        <v>159.12194097258691</v>
      </c>
      <c r="P80" s="176">
        <v>14684</v>
      </c>
      <c r="Q80" s="173">
        <f t="shared" si="24"/>
        <v>1285.2291425970661</v>
      </c>
      <c r="R80" s="176"/>
      <c r="S80" s="173" t="str">
        <f t="shared" si="25"/>
        <v/>
      </c>
      <c r="T80" s="176"/>
      <c r="U80" s="173" t="str">
        <f t="shared" si="26"/>
        <v/>
      </c>
      <c r="V80" s="176">
        <v>1364</v>
      </c>
      <c r="W80" s="173">
        <f t="shared" si="27"/>
        <v>119.38521863949865</v>
      </c>
      <c r="X80" s="176"/>
      <c r="Y80" s="173" t="str">
        <f t="shared" si="28"/>
        <v/>
      </c>
      <c r="Z80" s="176">
        <v>978</v>
      </c>
      <c r="AA80" s="173">
        <f t="shared" si="29"/>
        <v>85.600252074361933</v>
      </c>
      <c r="AB80" s="176"/>
      <c r="AC80" s="173" t="str">
        <f t="shared" si="30"/>
        <v/>
      </c>
      <c r="AD80" s="176"/>
      <c r="AE80" s="173" t="str">
        <f t="shared" si="31"/>
        <v/>
      </c>
      <c r="AF80" s="176">
        <v>1262</v>
      </c>
      <c r="AG80" s="173">
        <f t="shared" si="32"/>
        <v>110.45758498757134</v>
      </c>
      <c r="AH80" s="176"/>
      <c r="AI80" s="173" t="str">
        <f t="shared" si="33"/>
        <v/>
      </c>
      <c r="AJ80" s="176"/>
      <c r="AK80" s="173" t="str">
        <f t="shared" si="34"/>
        <v/>
      </c>
      <c r="AL80" s="176"/>
      <c r="AM80" s="173" t="str">
        <f t="shared" si="35"/>
        <v/>
      </c>
      <c r="AN80" s="176"/>
      <c r="AO80" s="173" t="str">
        <f t="shared" si="36"/>
        <v/>
      </c>
      <c r="AP80" s="176">
        <v>24506</v>
      </c>
      <c r="AQ80" s="173">
        <f t="shared" si="37"/>
        <v>2144.9077477855967</v>
      </c>
    </row>
    <row r="81" spans="1:43" x14ac:dyDescent="0.25">
      <c r="A81" s="175"/>
      <c r="B81">
        <v>8.61</v>
      </c>
      <c r="D81" s="176">
        <v>6118</v>
      </c>
      <c r="E81" s="173">
        <f t="shared" si="19"/>
        <v>710.56910569105696</v>
      </c>
      <c r="F81" s="176">
        <v>2192</v>
      </c>
      <c r="G81" s="173">
        <f t="shared" si="19"/>
        <v>254.58768873403022</v>
      </c>
      <c r="H81" s="176"/>
      <c r="I81" s="173" t="str">
        <f t="shared" si="20"/>
        <v/>
      </c>
      <c r="J81" s="176">
        <v>612</v>
      </c>
      <c r="K81" s="173">
        <f t="shared" si="21"/>
        <v>71.080139372822302</v>
      </c>
      <c r="L81" s="176"/>
      <c r="M81" s="173" t="str">
        <f t="shared" si="22"/>
        <v/>
      </c>
      <c r="N81" s="176">
        <v>1158</v>
      </c>
      <c r="O81" s="173">
        <f t="shared" si="23"/>
        <v>134.49477351916377</v>
      </c>
      <c r="P81" s="176">
        <v>9704</v>
      </c>
      <c r="Q81" s="173">
        <f t="shared" si="24"/>
        <v>1127.0615563298491</v>
      </c>
      <c r="R81" s="176"/>
      <c r="S81" s="173" t="str">
        <f t="shared" si="25"/>
        <v/>
      </c>
      <c r="T81" s="176"/>
      <c r="U81" s="173" t="str">
        <f t="shared" si="26"/>
        <v/>
      </c>
      <c r="V81" s="176">
        <v>868</v>
      </c>
      <c r="W81" s="173">
        <f t="shared" si="27"/>
        <v>100.81300813008131</v>
      </c>
      <c r="X81" s="176"/>
      <c r="Y81" s="173" t="str">
        <f t="shared" si="28"/>
        <v/>
      </c>
      <c r="Z81" s="176">
        <v>682</v>
      </c>
      <c r="AA81" s="173">
        <f t="shared" si="29"/>
        <v>79.21022067363532</v>
      </c>
      <c r="AB81" s="176"/>
      <c r="AC81" s="173" t="str">
        <f t="shared" si="30"/>
        <v/>
      </c>
      <c r="AD81" s="176"/>
      <c r="AE81" s="173" t="str">
        <f t="shared" si="31"/>
        <v/>
      </c>
      <c r="AF81" s="176">
        <v>1136</v>
      </c>
      <c r="AG81" s="173">
        <f t="shared" si="32"/>
        <v>131.93960511033683</v>
      </c>
      <c r="AH81" s="176"/>
      <c r="AI81" s="173" t="str">
        <f t="shared" si="33"/>
        <v/>
      </c>
      <c r="AJ81" s="176"/>
      <c r="AK81" s="173" t="str">
        <f t="shared" si="34"/>
        <v/>
      </c>
      <c r="AL81" s="176"/>
      <c r="AM81" s="173" t="str">
        <f t="shared" si="35"/>
        <v/>
      </c>
      <c r="AN81" s="176"/>
      <c r="AO81" s="173" t="str">
        <f t="shared" si="36"/>
        <v/>
      </c>
      <c r="AP81" s="176">
        <v>16352</v>
      </c>
      <c r="AQ81" s="173">
        <f t="shared" si="37"/>
        <v>1899.1869918699188</v>
      </c>
    </row>
    <row r="82" spans="1:43" x14ac:dyDescent="0.25">
      <c r="A82" s="175"/>
      <c r="B82">
        <v>5.41</v>
      </c>
      <c r="D82" s="176">
        <v>4692</v>
      </c>
      <c r="E82" s="173">
        <f t="shared" si="19"/>
        <v>867.28280961182998</v>
      </c>
      <c r="F82" s="176">
        <v>1093</v>
      </c>
      <c r="G82" s="173">
        <f t="shared" si="19"/>
        <v>202.03327171903882</v>
      </c>
      <c r="H82" s="176"/>
      <c r="I82" s="173" t="str">
        <f t="shared" si="20"/>
        <v/>
      </c>
      <c r="J82" s="176">
        <v>305</v>
      </c>
      <c r="K82" s="173">
        <f t="shared" si="21"/>
        <v>56.377079482439925</v>
      </c>
      <c r="L82" s="176"/>
      <c r="M82" s="173" t="str">
        <f t="shared" si="22"/>
        <v/>
      </c>
      <c r="N82" s="176">
        <v>577</v>
      </c>
      <c r="O82" s="173">
        <f t="shared" si="23"/>
        <v>106.6543438077634</v>
      </c>
      <c r="P82" s="176">
        <v>6216</v>
      </c>
      <c r="Q82" s="173">
        <f t="shared" si="24"/>
        <v>1148.9833641404805</v>
      </c>
      <c r="R82" s="176"/>
      <c r="S82" s="173" t="str">
        <f t="shared" si="25"/>
        <v/>
      </c>
      <c r="T82" s="176"/>
      <c r="U82" s="173" t="str">
        <f t="shared" si="26"/>
        <v/>
      </c>
      <c r="V82" s="176">
        <v>433</v>
      </c>
      <c r="W82" s="173">
        <f t="shared" si="27"/>
        <v>80.036968576709796</v>
      </c>
      <c r="X82" s="176"/>
      <c r="Y82" s="173" t="str">
        <f t="shared" si="28"/>
        <v/>
      </c>
      <c r="Z82" s="176">
        <v>585</v>
      </c>
      <c r="AA82" s="173">
        <f t="shared" si="29"/>
        <v>108.13308687615526</v>
      </c>
      <c r="AB82" s="176"/>
      <c r="AC82" s="173" t="str">
        <f t="shared" si="30"/>
        <v/>
      </c>
      <c r="AD82" s="176"/>
      <c r="AE82" s="173" t="str">
        <f t="shared" si="31"/>
        <v/>
      </c>
      <c r="AF82" s="176">
        <v>2268</v>
      </c>
      <c r="AG82" s="173">
        <f t="shared" si="32"/>
        <v>419.22365988909428</v>
      </c>
      <c r="AH82" s="176"/>
      <c r="AI82" s="173" t="str">
        <f t="shared" si="33"/>
        <v/>
      </c>
      <c r="AJ82" s="176"/>
      <c r="AK82" s="173" t="str">
        <f t="shared" si="34"/>
        <v/>
      </c>
      <c r="AL82" s="176"/>
      <c r="AM82" s="173" t="str">
        <f t="shared" si="35"/>
        <v/>
      </c>
      <c r="AN82" s="176"/>
      <c r="AO82" s="173" t="str">
        <f t="shared" si="36"/>
        <v/>
      </c>
      <c r="AP82" s="176">
        <v>11477</v>
      </c>
      <c r="AQ82" s="173">
        <f t="shared" si="37"/>
        <v>2121.4417744916818</v>
      </c>
    </row>
    <row r="83" spans="1:43" x14ac:dyDescent="0.25">
      <c r="A83" s="165" t="s">
        <v>274</v>
      </c>
      <c r="B83" s="171">
        <v>0.06</v>
      </c>
      <c r="D83" s="172"/>
      <c r="E83" s="173" t="str">
        <f t="shared" si="19"/>
        <v/>
      </c>
      <c r="F83" s="172"/>
      <c r="G83" s="173" t="str">
        <f t="shared" si="19"/>
        <v/>
      </c>
      <c r="H83" s="172"/>
      <c r="I83" s="173" t="str">
        <f t="shared" si="20"/>
        <v/>
      </c>
      <c r="J83" s="172"/>
      <c r="K83" s="173" t="str">
        <f t="shared" si="21"/>
        <v/>
      </c>
      <c r="L83" s="172"/>
      <c r="M83" s="173" t="str">
        <f t="shared" si="22"/>
        <v/>
      </c>
      <c r="N83" s="172">
        <v>367</v>
      </c>
      <c r="O83" s="173">
        <f t="shared" si="23"/>
        <v>6116.666666666667</v>
      </c>
      <c r="P83" s="172">
        <v>39</v>
      </c>
      <c r="Q83" s="173">
        <f t="shared" si="24"/>
        <v>650</v>
      </c>
      <c r="R83" s="172">
        <v>3</v>
      </c>
      <c r="S83" s="173">
        <f t="shared" si="25"/>
        <v>50</v>
      </c>
      <c r="T83" s="172"/>
      <c r="U83" s="173" t="str">
        <f t="shared" si="26"/>
        <v/>
      </c>
      <c r="V83" s="172"/>
      <c r="W83" s="173" t="str">
        <f t="shared" si="27"/>
        <v/>
      </c>
      <c r="X83" s="172"/>
      <c r="Y83" s="173" t="str">
        <f t="shared" si="28"/>
        <v/>
      </c>
      <c r="Z83" s="172"/>
      <c r="AA83" s="173" t="str">
        <f t="shared" si="29"/>
        <v/>
      </c>
      <c r="AB83" s="172"/>
      <c r="AC83" s="173" t="str">
        <f t="shared" si="30"/>
        <v/>
      </c>
      <c r="AD83" s="172"/>
      <c r="AE83" s="173" t="str">
        <f t="shared" si="31"/>
        <v/>
      </c>
      <c r="AF83" s="172"/>
      <c r="AG83" s="173" t="str">
        <f t="shared" si="32"/>
        <v/>
      </c>
      <c r="AH83" s="172"/>
      <c r="AI83" s="173" t="str">
        <f t="shared" si="33"/>
        <v/>
      </c>
      <c r="AJ83" s="172">
        <v>3</v>
      </c>
      <c r="AK83" s="173">
        <f t="shared" si="34"/>
        <v>50</v>
      </c>
      <c r="AL83" s="172"/>
      <c r="AM83" s="173" t="str">
        <f t="shared" si="35"/>
        <v/>
      </c>
      <c r="AN83" s="172"/>
      <c r="AO83" s="173" t="str">
        <f t="shared" si="36"/>
        <v/>
      </c>
      <c r="AP83" s="172">
        <v>412</v>
      </c>
      <c r="AQ83" s="173">
        <f t="shared" si="37"/>
        <v>6866.666666666667</v>
      </c>
    </row>
    <row r="84" spans="1:43" x14ac:dyDescent="0.25">
      <c r="A84" s="175"/>
      <c r="B84">
        <v>2.59</v>
      </c>
      <c r="D84" s="176"/>
      <c r="E84" s="173" t="str">
        <f t="shared" si="19"/>
        <v/>
      </c>
      <c r="F84" s="176"/>
      <c r="G84" s="173" t="str">
        <f t="shared" si="19"/>
        <v/>
      </c>
      <c r="H84" s="176"/>
      <c r="I84" s="173" t="str">
        <f t="shared" si="20"/>
        <v/>
      </c>
      <c r="J84" s="176"/>
      <c r="K84" s="173" t="str">
        <f t="shared" si="21"/>
        <v/>
      </c>
      <c r="L84" s="176"/>
      <c r="M84" s="173" t="str">
        <f t="shared" si="22"/>
        <v/>
      </c>
      <c r="N84" s="176">
        <v>146</v>
      </c>
      <c r="O84" s="173">
        <f t="shared" si="23"/>
        <v>56.370656370656377</v>
      </c>
      <c r="P84" s="176">
        <v>1855</v>
      </c>
      <c r="Q84" s="173">
        <f t="shared" si="24"/>
        <v>716.21621621621625</v>
      </c>
      <c r="R84" s="176">
        <v>157</v>
      </c>
      <c r="S84" s="173">
        <f t="shared" si="25"/>
        <v>60.617760617760624</v>
      </c>
      <c r="T84" s="176"/>
      <c r="U84" s="173" t="str">
        <f t="shared" si="26"/>
        <v/>
      </c>
      <c r="V84" s="176"/>
      <c r="W84" s="173" t="str">
        <f t="shared" si="27"/>
        <v/>
      </c>
      <c r="X84" s="176"/>
      <c r="Y84" s="173" t="str">
        <f t="shared" si="28"/>
        <v/>
      </c>
      <c r="Z84" s="176"/>
      <c r="AA84" s="173" t="str">
        <f t="shared" si="29"/>
        <v/>
      </c>
      <c r="AB84" s="176"/>
      <c r="AC84" s="173" t="str">
        <f t="shared" si="30"/>
        <v/>
      </c>
      <c r="AD84" s="176"/>
      <c r="AE84" s="173" t="str">
        <f t="shared" si="31"/>
        <v/>
      </c>
      <c r="AF84" s="176"/>
      <c r="AG84" s="173" t="str">
        <f t="shared" si="32"/>
        <v/>
      </c>
      <c r="AH84" s="176"/>
      <c r="AI84" s="173" t="str">
        <f t="shared" si="33"/>
        <v/>
      </c>
      <c r="AJ84" s="176">
        <v>141</v>
      </c>
      <c r="AK84" s="173">
        <f t="shared" si="34"/>
        <v>54.440154440154444</v>
      </c>
      <c r="AL84" s="176"/>
      <c r="AM84" s="173" t="str">
        <f t="shared" si="35"/>
        <v/>
      </c>
      <c r="AN84" s="176"/>
      <c r="AO84" s="173" t="str">
        <f t="shared" si="36"/>
        <v/>
      </c>
      <c r="AP84" s="176">
        <v>2299</v>
      </c>
      <c r="AQ84" s="173">
        <f t="shared" si="37"/>
        <v>887.6447876447877</v>
      </c>
    </row>
    <row r="85" spans="1:43" x14ac:dyDescent="0.25">
      <c r="A85" s="175"/>
      <c r="B85">
        <v>0.67</v>
      </c>
      <c r="D85" s="176"/>
      <c r="E85" s="173" t="str">
        <f t="shared" si="19"/>
        <v/>
      </c>
      <c r="F85" s="176"/>
      <c r="G85" s="173" t="str">
        <f t="shared" si="19"/>
        <v/>
      </c>
      <c r="H85" s="176"/>
      <c r="I85" s="173" t="str">
        <f t="shared" si="20"/>
        <v/>
      </c>
      <c r="J85" s="176"/>
      <c r="K85" s="173" t="str">
        <f t="shared" si="21"/>
        <v/>
      </c>
      <c r="L85" s="176"/>
      <c r="M85" s="173" t="str">
        <f t="shared" si="22"/>
        <v/>
      </c>
      <c r="N85" s="176">
        <v>56</v>
      </c>
      <c r="O85" s="173">
        <f t="shared" si="23"/>
        <v>83.582089552238799</v>
      </c>
      <c r="P85" s="176">
        <v>709</v>
      </c>
      <c r="Q85" s="173">
        <f t="shared" si="24"/>
        <v>1058.2089552238806</v>
      </c>
      <c r="R85" s="176">
        <v>60</v>
      </c>
      <c r="S85" s="173">
        <f t="shared" si="25"/>
        <v>89.552238805970148</v>
      </c>
      <c r="T85" s="176"/>
      <c r="U85" s="173" t="str">
        <f t="shared" si="26"/>
        <v/>
      </c>
      <c r="V85" s="176"/>
      <c r="W85" s="173" t="str">
        <f t="shared" si="27"/>
        <v/>
      </c>
      <c r="X85" s="176"/>
      <c r="Y85" s="173" t="str">
        <f t="shared" si="28"/>
        <v/>
      </c>
      <c r="Z85" s="176"/>
      <c r="AA85" s="173" t="str">
        <f t="shared" si="29"/>
        <v/>
      </c>
      <c r="AB85" s="176"/>
      <c r="AC85" s="173" t="str">
        <f t="shared" si="30"/>
        <v/>
      </c>
      <c r="AD85" s="176"/>
      <c r="AE85" s="173" t="str">
        <f t="shared" si="31"/>
        <v/>
      </c>
      <c r="AF85" s="176"/>
      <c r="AG85" s="173" t="str">
        <f t="shared" si="32"/>
        <v/>
      </c>
      <c r="AH85" s="176"/>
      <c r="AI85" s="173" t="str">
        <f t="shared" si="33"/>
        <v/>
      </c>
      <c r="AJ85" s="176">
        <v>54</v>
      </c>
      <c r="AK85" s="173">
        <f t="shared" si="34"/>
        <v>80.597014925373131</v>
      </c>
      <c r="AL85" s="176"/>
      <c r="AM85" s="173" t="str">
        <f t="shared" si="35"/>
        <v/>
      </c>
      <c r="AN85" s="176"/>
      <c r="AO85" s="173" t="str">
        <f t="shared" si="36"/>
        <v/>
      </c>
      <c r="AP85" s="176">
        <v>879</v>
      </c>
      <c r="AQ85" s="173">
        <f t="shared" si="37"/>
        <v>1311.9402985074626</v>
      </c>
    </row>
    <row r="86" spans="1:43" x14ac:dyDescent="0.25">
      <c r="A86" s="175"/>
      <c r="B86">
        <v>0.24</v>
      </c>
      <c r="D86" s="176">
        <v>7327</v>
      </c>
      <c r="E86" s="173">
        <f t="shared" si="19"/>
        <v>30529.166666666668</v>
      </c>
      <c r="F86" s="176"/>
      <c r="G86" s="173" t="str">
        <f t="shared" si="19"/>
        <v/>
      </c>
      <c r="H86" s="176"/>
      <c r="I86" s="173" t="str">
        <f t="shared" si="20"/>
        <v/>
      </c>
      <c r="J86" s="176"/>
      <c r="K86" s="173" t="str">
        <f t="shared" si="21"/>
        <v/>
      </c>
      <c r="L86" s="176"/>
      <c r="M86" s="173" t="str">
        <f t="shared" si="22"/>
        <v/>
      </c>
      <c r="N86" s="176">
        <v>780</v>
      </c>
      <c r="O86" s="173">
        <f t="shared" si="23"/>
        <v>3250</v>
      </c>
      <c r="P86" s="176"/>
      <c r="Q86" s="173" t="str">
        <f t="shared" si="24"/>
        <v/>
      </c>
      <c r="R86" s="176"/>
      <c r="S86" s="173" t="str">
        <f t="shared" si="25"/>
        <v/>
      </c>
      <c r="T86" s="176"/>
      <c r="U86" s="173" t="str">
        <f t="shared" si="26"/>
        <v/>
      </c>
      <c r="V86" s="176"/>
      <c r="W86" s="173" t="str">
        <f t="shared" si="27"/>
        <v/>
      </c>
      <c r="X86" s="176"/>
      <c r="Y86" s="173" t="str">
        <f t="shared" si="28"/>
        <v/>
      </c>
      <c r="Z86" s="176"/>
      <c r="AA86" s="173" t="str">
        <f t="shared" si="29"/>
        <v/>
      </c>
      <c r="AB86" s="176"/>
      <c r="AC86" s="173" t="str">
        <f t="shared" si="30"/>
        <v/>
      </c>
      <c r="AD86" s="176"/>
      <c r="AE86" s="173" t="str">
        <f t="shared" si="31"/>
        <v/>
      </c>
      <c r="AF86" s="176"/>
      <c r="AG86" s="173" t="str">
        <f t="shared" si="32"/>
        <v/>
      </c>
      <c r="AH86" s="176"/>
      <c r="AI86" s="173" t="str">
        <f t="shared" si="33"/>
        <v/>
      </c>
      <c r="AJ86" s="176">
        <v>5</v>
      </c>
      <c r="AK86" s="173">
        <f t="shared" si="34"/>
        <v>20.833333333333336</v>
      </c>
      <c r="AL86" s="176"/>
      <c r="AM86" s="173" t="str">
        <f t="shared" si="35"/>
        <v/>
      </c>
      <c r="AN86" s="176"/>
      <c r="AO86" s="173" t="str">
        <f t="shared" si="36"/>
        <v/>
      </c>
      <c r="AP86" s="176">
        <v>785</v>
      </c>
      <c r="AQ86" s="173">
        <f t="shared" si="37"/>
        <v>3270.8333333333335</v>
      </c>
    </row>
    <row r="87" spans="1:43" x14ac:dyDescent="0.25">
      <c r="A87" s="175"/>
      <c r="B87">
        <v>2.44</v>
      </c>
      <c r="D87" s="176">
        <v>11011</v>
      </c>
      <c r="E87" s="173">
        <f t="shared" si="19"/>
        <v>4512.7049180327867</v>
      </c>
      <c r="F87" s="176"/>
      <c r="G87" s="173" t="str">
        <f t="shared" si="19"/>
        <v/>
      </c>
      <c r="H87" s="176"/>
      <c r="I87" s="173" t="str">
        <f t="shared" si="20"/>
        <v/>
      </c>
      <c r="J87" s="176"/>
      <c r="K87" s="173" t="str">
        <f t="shared" si="21"/>
        <v/>
      </c>
      <c r="L87" s="176"/>
      <c r="M87" s="173" t="str">
        <f t="shared" si="22"/>
        <v/>
      </c>
      <c r="N87" s="176"/>
      <c r="O87" s="173" t="str">
        <f t="shared" si="23"/>
        <v/>
      </c>
      <c r="P87" s="176"/>
      <c r="Q87" s="173" t="str">
        <f t="shared" si="24"/>
        <v/>
      </c>
      <c r="R87" s="176"/>
      <c r="S87" s="173" t="str">
        <f t="shared" si="25"/>
        <v/>
      </c>
      <c r="T87" s="176"/>
      <c r="U87" s="173" t="str">
        <f t="shared" si="26"/>
        <v/>
      </c>
      <c r="V87" s="176"/>
      <c r="W87" s="173" t="str">
        <f t="shared" si="27"/>
        <v/>
      </c>
      <c r="X87" s="176"/>
      <c r="Y87" s="173" t="str">
        <f t="shared" si="28"/>
        <v/>
      </c>
      <c r="Z87" s="176"/>
      <c r="AA87" s="173" t="str">
        <f t="shared" si="29"/>
        <v/>
      </c>
      <c r="AB87" s="176"/>
      <c r="AC87" s="173" t="str">
        <f t="shared" si="30"/>
        <v/>
      </c>
      <c r="AD87" s="176"/>
      <c r="AE87" s="173" t="str">
        <f t="shared" si="31"/>
        <v/>
      </c>
      <c r="AF87" s="176"/>
      <c r="AG87" s="173" t="str">
        <f t="shared" si="32"/>
        <v/>
      </c>
      <c r="AH87" s="176"/>
      <c r="AI87" s="173" t="str">
        <f t="shared" si="33"/>
        <v/>
      </c>
      <c r="AJ87" s="176">
        <v>53</v>
      </c>
      <c r="AK87" s="173">
        <f t="shared" si="34"/>
        <v>21.721311475409838</v>
      </c>
      <c r="AL87" s="176"/>
      <c r="AM87" s="173" t="str">
        <f t="shared" si="35"/>
        <v/>
      </c>
      <c r="AN87" s="176"/>
      <c r="AO87" s="173" t="str">
        <f t="shared" si="36"/>
        <v/>
      </c>
      <c r="AP87" s="176">
        <v>53</v>
      </c>
      <c r="AQ87" s="173">
        <f t="shared" si="37"/>
        <v>21.721311475409838</v>
      </c>
    </row>
    <row r="88" spans="1:43" x14ac:dyDescent="0.25">
      <c r="A88" s="175"/>
      <c r="B88">
        <v>1.67</v>
      </c>
      <c r="D88" s="176"/>
      <c r="E88" s="173" t="str">
        <f t="shared" si="19"/>
        <v/>
      </c>
      <c r="F88" s="176">
        <v>2520</v>
      </c>
      <c r="G88" s="173">
        <f t="shared" si="19"/>
        <v>1508.9820359281439</v>
      </c>
      <c r="H88" s="176"/>
      <c r="I88" s="173" t="str">
        <f t="shared" si="20"/>
        <v/>
      </c>
      <c r="J88" s="176"/>
      <c r="K88" s="173" t="str">
        <f t="shared" si="21"/>
        <v/>
      </c>
      <c r="L88" s="176"/>
      <c r="M88" s="173" t="str">
        <f t="shared" si="22"/>
        <v/>
      </c>
      <c r="N88" s="176">
        <v>537</v>
      </c>
      <c r="O88" s="173">
        <f t="shared" si="23"/>
        <v>321.55688622754491</v>
      </c>
      <c r="P88" s="176">
        <v>394</v>
      </c>
      <c r="Q88" s="173">
        <f t="shared" si="24"/>
        <v>235.92814371257487</v>
      </c>
      <c r="R88" s="176"/>
      <c r="S88" s="173" t="str">
        <f t="shared" si="25"/>
        <v/>
      </c>
      <c r="T88" s="176"/>
      <c r="U88" s="173" t="str">
        <f t="shared" si="26"/>
        <v/>
      </c>
      <c r="V88" s="176"/>
      <c r="W88" s="173" t="str">
        <f t="shared" si="27"/>
        <v/>
      </c>
      <c r="X88" s="176"/>
      <c r="Y88" s="173" t="str">
        <f t="shared" si="28"/>
        <v/>
      </c>
      <c r="Z88" s="176"/>
      <c r="AA88" s="173" t="str">
        <f t="shared" si="29"/>
        <v/>
      </c>
      <c r="AB88" s="176"/>
      <c r="AC88" s="173" t="str">
        <f t="shared" si="30"/>
        <v/>
      </c>
      <c r="AD88" s="176"/>
      <c r="AE88" s="173" t="str">
        <f t="shared" si="31"/>
        <v/>
      </c>
      <c r="AF88" s="176">
        <v>121</v>
      </c>
      <c r="AG88" s="173">
        <f t="shared" si="32"/>
        <v>72.455089820359291</v>
      </c>
      <c r="AH88" s="176"/>
      <c r="AI88" s="173" t="str">
        <f t="shared" si="33"/>
        <v/>
      </c>
      <c r="AJ88" s="176">
        <v>90</v>
      </c>
      <c r="AK88" s="173">
        <f t="shared" si="34"/>
        <v>53.892215568862277</v>
      </c>
      <c r="AL88" s="176"/>
      <c r="AM88" s="173" t="str">
        <f t="shared" si="35"/>
        <v/>
      </c>
      <c r="AN88" s="176"/>
      <c r="AO88" s="173" t="str">
        <f t="shared" si="36"/>
        <v/>
      </c>
      <c r="AP88" s="176">
        <v>3662</v>
      </c>
      <c r="AQ88" s="173">
        <f t="shared" si="37"/>
        <v>2192.8143712574852</v>
      </c>
    </row>
    <row r="89" spans="1:43" x14ac:dyDescent="0.25">
      <c r="A89" s="175"/>
      <c r="B89">
        <v>1.92</v>
      </c>
      <c r="D89" s="176">
        <v>13157</v>
      </c>
      <c r="E89" s="173">
        <f t="shared" si="19"/>
        <v>6852.604166666667</v>
      </c>
      <c r="F89" s="176"/>
      <c r="G89" s="173" t="str">
        <f t="shared" si="19"/>
        <v/>
      </c>
      <c r="H89" s="176"/>
      <c r="I89" s="173" t="str">
        <f t="shared" si="20"/>
        <v/>
      </c>
      <c r="J89" s="176"/>
      <c r="K89" s="173" t="str">
        <f t="shared" si="21"/>
        <v/>
      </c>
      <c r="L89" s="176"/>
      <c r="M89" s="173" t="str">
        <f t="shared" si="22"/>
        <v/>
      </c>
      <c r="N89" s="176"/>
      <c r="O89" s="173" t="str">
        <f t="shared" si="23"/>
        <v/>
      </c>
      <c r="P89" s="176">
        <v>805</v>
      </c>
      <c r="Q89" s="173">
        <f t="shared" si="24"/>
        <v>419.27083333333337</v>
      </c>
      <c r="R89" s="176">
        <v>101</v>
      </c>
      <c r="S89" s="173">
        <f t="shared" si="25"/>
        <v>52.604166666666671</v>
      </c>
      <c r="T89" s="176"/>
      <c r="U89" s="173" t="str">
        <f t="shared" si="26"/>
        <v/>
      </c>
      <c r="V89" s="176"/>
      <c r="W89" s="173" t="str">
        <f t="shared" si="27"/>
        <v/>
      </c>
      <c r="X89" s="176">
        <v>2569</v>
      </c>
      <c r="Y89" s="173">
        <f t="shared" si="28"/>
        <v>1338.0208333333335</v>
      </c>
      <c r="Z89" s="176"/>
      <c r="AA89" s="173" t="str">
        <f t="shared" si="29"/>
        <v/>
      </c>
      <c r="AB89" s="176"/>
      <c r="AC89" s="173" t="str">
        <f t="shared" si="30"/>
        <v/>
      </c>
      <c r="AD89" s="176"/>
      <c r="AE89" s="173" t="str">
        <f t="shared" si="31"/>
        <v/>
      </c>
      <c r="AF89" s="176"/>
      <c r="AG89" s="173" t="str">
        <f t="shared" si="32"/>
        <v/>
      </c>
      <c r="AH89" s="176"/>
      <c r="AI89" s="173" t="str">
        <f t="shared" si="33"/>
        <v/>
      </c>
      <c r="AJ89" s="176">
        <v>158</v>
      </c>
      <c r="AK89" s="173">
        <f t="shared" si="34"/>
        <v>82.291666666666671</v>
      </c>
      <c r="AL89" s="176"/>
      <c r="AM89" s="173" t="str">
        <f t="shared" si="35"/>
        <v/>
      </c>
      <c r="AN89" s="176"/>
      <c r="AO89" s="173" t="str">
        <f t="shared" si="36"/>
        <v/>
      </c>
      <c r="AP89" s="176">
        <v>3633</v>
      </c>
      <c r="AQ89" s="173">
        <f t="shared" si="37"/>
        <v>1892.1875</v>
      </c>
    </row>
    <row r="90" spans="1:43" x14ac:dyDescent="0.25">
      <c r="A90" s="175"/>
      <c r="B90">
        <v>0.06</v>
      </c>
      <c r="D90" s="176"/>
      <c r="E90" s="173" t="str">
        <f t="shared" si="19"/>
        <v/>
      </c>
      <c r="F90" s="176">
        <v>471</v>
      </c>
      <c r="G90" s="173">
        <f t="shared" si="19"/>
        <v>7850</v>
      </c>
      <c r="H90" s="176"/>
      <c r="I90" s="173" t="str">
        <f t="shared" si="20"/>
        <v/>
      </c>
      <c r="J90" s="176"/>
      <c r="K90" s="173" t="str">
        <f t="shared" si="21"/>
        <v/>
      </c>
      <c r="L90" s="176"/>
      <c r="M90" s="173" t="str">
        <f t="shared" si="22"/>
        <v/>
      </c>
      <c r="N90" s="176">
        <v>21</v>
      </c>
      <c r="O90" s="173">
        <f t="shared" si="23"/>
        <v>350</v>
      </c>
      <c r="P90" s="176">
        <v>72</v>
      </c>
      <c r="Q90" s="173">
        <f t="shared" si="24"/>
        <v>1200</v>
      </c>
      <c r="R90" s="176">
        <v>368</v>
      </c>
      <c r="S90" s="173">
        <f t="shared" si="25"/>
        <v>6133.3333333333339</v>
      </c>
      <c r="T90" s="176"/>
      <c r="U90" s="173" t="str">
        <f t="shared" si="26"/>
        <v/>
      </c>
      <c r="V90" s="176"/>
      <c r="W90" s="173" t="str">
        <f t="shared" si="27"/>
        <v/>
      </c>
      <c r="X90" s="176"/>
      <c r="Y90" s="173" t="str">
        <f t="shared" si="28"/>
        <v/>
      </c>
      <c r="Z90" s="176"/>
      <c r="AA90" s="173" t="str">
        <f t="shared" si="29"/>
        <v/>
      </c>
      <c r="AB90" s="176"/>
      <c r="AC90" s="173" t="str">
        <f t="shared" si="30"/>
        <v/>
      </c>
      <c r="AD90" s="176"/>
      <c r="AE90" s="173" t="str">
        <f t="shared" si="31"/>
        <v/>
      </c>
      <c r="AF90" s="176"/>
      <c r="AG90" s="173" t="str">
        <f t="shared" si="32"/>
        <v/>
      </c>
      <c r="AH90" s="176"/>
      <c r="AI90" s="173" t="str">
        <f t="shared" si="33"/>
        <v/>
      </c>
      <c r="AJ90" s="176">
        <v>3079</v>
      </c>
      <c r="AK90" s="173">
        <f t="shared" si="34"/>
        <v>51316.666666666672</v>
      </c>
      <c r="AL90" s="176"/>
      <c r="AM90" s="173" t="str">
        <f t="shared" si="35"/>
        <v/>
      </c>
      <c r="AN90" s="176"/>
      <c r="AO90" s="173" t="str">
        <f t="shared" si="36"/>
        <v/>
      </c>
      <c r="AP90" s="176">
        <v>4011</v>
      </c>
      <c r="AQ90" s="173">
        <f t="shared" si="37"/>
        <v>66850</v>
      </c>
    </row>
    <row r="91" spans="1:43" x14ac:dyDescent="0.25">
      <c r="A91" s="175"/>
      <c r="B91">
        <v>0.04</v>
      </c>
      <c r="D91" s="176"/>
      <c r="E91" s="173" t="str">
        <f t="shared" si="19"/>
        <v/>
      </c>
      <c r="F91" s="176">
        <v>577</v>
      </c>
      <c r="G91" s="173">
        <f t="shared" si="19"/>
        <v>14425</v>
      </c>
      <c r="H91" s="176"/>
      <c r="I91" s="173" t="str">
        <f t="shared" si="20"/>
        <v/>
      </c>
      <c r="J91" s="176"/>
      <c r="K91" s="173" t="str">
        <f t="shared" si="21"/>
        <v/>
      </c>
      <c r="L91" s="176"/>
      <c r="M91" s="173" t="str">
        <f t="shared" si="22"/>
        <v/>
      </c>
      <c r="N91" s="176">
        <v>26</v>
      </c>
      <c r="O91" s="173">
        <f t="shared" si="23"/>
        <v>650</v>
      </c>
      <c r="P91" s="176">
        <v>88</v>
      </c>
      <c r="Q91" s="173">
        <f t="shared" si="24"/>
        <v>2200</v>
      </c>
      <c r="R91" s="176">
        <v>450</v>
      </c>
      <c r="S91" s="173">
        <f t="shared" si="25"/>
        <v>11250</v>
      </c>
      <c r="T91" s="176"/>
      <c r="U91" s="173" t="str">
        <f t="shared" si="26"/>
        <v/>
      </c>
      <c r="V91" s="176"/>
      <c r="W91" s="173" t="str">
        <f t="shared" si="27"/>
        <v/>
      </c>
      <c r="X91" s="176"/>
      <c r="Y91" s="173" t="str">
        <f t="shared" si="28"/>
        <v/>
      </c>
      <c r="Z91" s="176"/>
      <c r="AA91" s="173" t="str">
        <f t="shared" si="29"/>
        <v/>
      </c>
      <c r="AB91" s="176"/>
      <c r="AC91" s="173" t="str">
        <f t="shared" si="30"/>
        <v/>
      </c>
      <c r="AD91" s="176"/>
      <c r="AE91" s="173" t="str">
        <f t="shared" si="31"/>
        <v/>
      </c>
      <c r="AF91" s="176"/>
      <c r="AG91" s="173" t="str">
        <f t="shared" si="32"/>
        <v/>
      </c>
      <c r="AH91" s="176"/>
      <c r="AI91" s="173" t="str">
        <f t="shared" si="33"/>
        <v/>
      </c>
      <c r="AJ91" s="176">
        <v>3377</v>
      </c>
      <c r="AK91" s="173">
        <f t="shared" si="34"/>
        <v>84425</v>
      </c>
      <c r="AL91" s="176"/>
      <c r="AM91" s="173" t="str">
        <f t="shared" si="35"/>
        <v/>
      </c>
      <c r="AN91" s="176"/>
      <c r="AO91" s="173" t="str">
        <f t="shared" si="36"/>
        <v/>
      </c>
      <c r="AP91" s="176">
        <v>4518</v>
      </c>
      <c r="AQ91" s="173">
        <f t="shared" si="37"/>
        <v>112950</v>
      </c>
    </row>
    <row r="92" spans="1:43" x14ac:dyDescent="0.25">
      <c r="A92" s="175"/>
      <c r="B92">
        <v>1.0920000000000001</v>
      </c>
      <c r="D92" s="176">
        <v>4327</v>
      </c>
      <c r="E92" s="173">
        <f t="shared" si="19"/>
        <v>3962.4542124542122</v>
      </c>
      <c r="F92" s="176">
        <v>135</v>
      </c>
      <c r="G92" s="173">
        <f t="shared" si="19"/>
        <v>123.62637362637362</v>
      </c>
      <c r="H92" s="176"/>
      <c r="I92" s="173" t="str">
        <f t="shared" si="20"/>
        <v/>
      </c>
      <c r="J92" s="176"/>
      <c r="K92" s="173" t="str">
        <f t="shared" si="21"/>
        <v/>
      </c>
      <c r="L92" s="176"/>
      <c r="M92" s="173" t="str">
        <f t="shared" si="22"/>
        <v/>
      </c>
      <c r="N92" s="176">
        <v>53</v>
      </c>
      <c r="O92" s="173">
        <f t="shared" si="23"/>
        <v>48.534798534798533</v>
      </c>
      <c r="P92" s="176">
        <v>1013</v>
      </c>
      <c r="Q92" s="173">
        <f t="shared" si="24"/>
        <v>927.65567765567755</v>
      </c>
      <c r="R92" s="176">
        <v>10</v>
      </c>
      <c r="S92" s="173">
        <f t="shared" si="25"/>
        <v>9.1575091575091569</v>
      </c>
      <c r="T92" s="176"/>
      <c r="U92" s="173" t="str">
        <f t="shared" si="26"/>
        <v/>
      </c>
      <c r="V92" s="176">
        <v>879</v>
      </c>
      <c r="W92" s="173">
        <f t="shared" si="27"/>
        <v>804.94505494505484</v>
      </c>
      <c r="X92" s="176">
        <v>465</v>
      </c>
      <c r="Y92" s="173">
        <f t="shared" si="28"/>
        <v>425.82417582417577</v>
      </c>
      <c r="Z92" s="176"/>
      <c r="AA92" s="173" t="str">
        <f t="shared" si="29"/>
        <v/>
      </c>
      <c r="AB92" s="176"/>
      <c r="AC92" s="173" t="str">
        <f t="shared" si="30"/>
        <v/>
      </c>
      <c r="AD92" s="176"/>
      <c r="AE92" s="173" t="str">
        <f t="shared" si="31"/>
        <v/>
      </c>
      <c r="AF92" s="176">
        <v>48</v>
      </c>
      <c r="AG92" s="173">
        <f t="shared" si="32"/>
        <v>43.956043956043956</v>
      </c>
      <c r="AH92" s="176"/>
      <c r="AI92" s="173" t="str">
        <f t="shared" si="33"/>
        <v/>
      </c>
      <c r="AJ92" s="176">
        <v>356</v>
      </c>
      <c r="AK92" s="173">
        <f t="shared" si="34"/>
        <v>326.00732600732596</v>
      </c>
      <c r="AL92" s="176"/>
      <c r="AM92" s="173" t="str">
        <f t="shared" si="35"/>
        <v/>
      </c>
      <c r="AN92" s="176"/>
      <c r="AO92" s="173" t="str">
        <f t="shared" si="36"/>
        <v/>
      </c>
      <c r="AP92" s="176">
        <v>2959</v>
      </c>
      <c r="AQ92" s="173">
        <f t="shared" si="37"/>
        <v>2709.7069597069594</v>
      </c>
    </row>
    <row r="93" spans="1:43" x14ac:dyDescent="0.25">
      <c r="A93" s="175"/>
      <c r="B93">
        <v>1.4E-2</v>
      </c>
      <c r="D93" s="176">
        <v>296</v>
      </c>
      <c r="E93" s="173">
        <f t="shared" si="19"/>
        <v>21142.857142857141</v>
      </c>
      <c r="F93" s="176"/>
      <c r="G93" s="173" t="str">
        <f t="shared" si="19"/>
        <v/>
      </c>
      <c r="H93" s="176"/>
      <c r="I93" s="173" t="str">
        <f t="shared" si="20"/>
        <v/>
      </c>
      <c r="J93" s="176"/>
      <c r="K93" s="173" t="str">
        <f t="shared" si="21"/>
        <v/>
      </c>
      <c r="L93" s="176"/>
      <c r="M93" s="173" t="str">
        <f t="shared" si="22"/>
        <v/>
      </c>
      <c r="N93" s="176">
        <v>1</v>
      </c>
      <c r="O93" s="173">
        <f t="shared" si="23"/>
        <v>71.428571428571431</v>
      </c>
      <c r="P93" s="176">
        <v>32</v>
      </c>
      <c r="Q93" s="173">
        <f t="shared" si="24"/>
        <v>2285.7142857142858</v>
      </c>
      <c r="R93" s="176">
        <v>1</v>
      </c>
      <c r="S93" s="173">
        <f t="shared" si="25"/>
        <v>71.428571428571431</v>
      </c>
      <c r="T93" s="176"/>
      <c r="U93" s="173" t="str">
        <f t="shared" si="26"/>
        <v/>
      </c>
      <c r="V93" s="176">
        <v>130</v>
      </c>
      <c r="W93" s="173">
        <f t="shared" si="27"/>
        <v>9285.7142857142862</v>
      </c>
      <c r="X93" s="176">
        <v>43</v>
      </c>
      <c r="Y93" s="173">
        <f t="shared" si="28"/>
        <v>3071.4285714285716</v>
      </c>
      <c r="Z93" s="176"/>
      <c r="AA93" s="173" t="str">
        <f t="shared" si="29"/>
        <v/>
      </c>
      <c r="AB93" s="176"/>
      <c r="AC93" s="173" t="str">
        <f t="shared" si="30"/>
        <v/>
      </c>
      <c r="AD93" s="176"/>
      <c r="AE93" s="173" t="str">
        <f t="shared" si="31"/>
        <v/>
      </c>
      <c r="AF93" s="176"/>
      <c r="AG93" s="173" t="str">
        <f t="shared" si="32"/>
        <v/>
      </c>
      <c r="AH93" s="176"/>
      <c r="AI93" s="173" t="str">
        <f t="shared" si="33"/>
        <v/>
      </c>
      <c r="AJ93" s="176">
        <v>23</v>
      </c>
      <c r="AK93" s="173">
        <f t="shared" si="34"/>
        <v>1642.8571428571429</v>
      </c>
      <c r="AL93" s="176"/>
      <c r="AM93" s="173" t="str">
        <f t="shared" si="35"/>
        <v/>
      </c>
      <c r="AN93" s="176"/>
      <c r="AO93" s="173" t="str">
        <f t="shared" si="36"/>
        <v/>
      </c>
      <c r="AP93" s="176">
        <v>230</v>
      </c>
      <c r="AQ93" s="173">
        <f t="shared" si="37"/>
        <v>16428.571428571428</v>
      </c>
    </row>
    <row r="94" spans="1:43" x14ac:dyDescent="0.25">
      <c r="A94" s="175"/>
      <c r="B94">
        <v>1.6E-2</v>
      </c>
      <c r="D94" s="176">
        <v>187</v>
      </c>
      <c r="E94" s="173">
        <f t="shared" si="19"/>
        <v>11687.5</v>
      </c>
      <c r="F94" s="176"/>
      <c r="G94" s="173" t="str">
        <f t="shared" si="19"/>
        <v/>
      </c>
      <c r="H94" s="176"/>
      <c r="I94" s="173" t="str">
        <f t="shared" si="20"/>
        <v/>
      </c>
      <c r="J94" s="176"/>
      <c r="K94" s="173" t="str">
        <f t="shared" si="21"/>
        <v/>
      </c>
      <c r="L94" s="176"/>
      <c r="M94" s="173" t="str">
        <f t="shared" si="22"/>
        <v/>
      </c>
      <c r="N94" s="176">
        <v>1</v>
      </c>
      <c r="O94" s="173">
        <f t="shared" si="23"/>
        <v>62.5</v>
      </c>
      <c r="P94" s="176">
        <v>20</v>
      </c>
      <c r="Q94" s="173">
        <f t="shared" si="24"/>
        <v>1250</v>
      </c>
      <c r="R94" s="176">
        <v>1</v>
      </c>
      <c r="S94" s="173">
        <f t="shared" si="25"/>
        <v>62.5</v>
      </c>
      <c r="T94" s="176"/>
      <c r="U94" s="173" t="str">
        <f t="shared" si="26"/>
        <v/>
      </c>
      <c r="V94" s="176">
        <v>82</v>
      </c>
      <c r="W94" s="173">
        <f t="shared" si="27"/>
        <v>5125</v>
      </c>
      <c r="X94" s="176">
        <v>27</v>
      </c>
      <c r="Y94" s="173">
        <f t="shared" si="28"/>
        <v>1687.5</v>
      </c>
      <c r="Z94" s="176"/>
      <c r="AA94" s="173" t="str">
        <f t="shared" si="29"/>
        <v/>
      </c>
      <c r="AB94" s="176"/>
      <c r="AC94" s="173" t="str">
        <f t="shared" si="30"/>
        <v/>
      </c>
      <c r="AD94" s="176"/>
      <c r="AE94" s="173" t="str">
        <f t="shared" si="31"/>
        <v/>
      </c>
      <c r="AF94" s="176"/>
      <c r="AG94" s="173" t="str">
        <f t="shared" si="32"/>
        <v/>
      </c>
      <c r="AH94" s="176"/>
      <c r="AI94" s="173" t="str">
        <f t="shared" si="33"/>
        <v/>
      </c>
      <c r="AJ94" s="176">
        <v>14</v>
      </c>
      <c r="AK94" s="173">
        <f t="shared" si="34"/>
        <v>875</v>
      </c>
      <c r="AL94" s="176"/>
      <c r="AM94" s="173" t="str">
        <f t="shared" si="35"/>
        <v/>
      </c>
      <c r="AN94" s="176"/>
      <c r="AO94" s="173" t="str">
        <f t="shared" si="36"/>
        <v/>
      </c>
      <c r="AP94" s="176">
        <v>145</v>
      </c>
      <c r="AQ94" s="173">
        <f t="shared" si="37"/>
        <v>9062.5</v>
      </c>
    </row>
    <row r="95" spans="1:43" x14ac:dyDescent="0.25">
      <c r="E95" s="173" t="str">
        <f t="shared" si="19"/>
        <v/>
      </c>
      <c r="G95" s="173" t="str">
        <f t="shared" si="19"/>
        <v/>
      </c>
      <c r="I95" s="173" t="str">
        <f t="shared" si="20"/>
        <v/>
      </c>
      <c r="K95" s="173" t="str">
        <f t="shared" si="21"/>
        <v/>
      </c>
      <c r="M95" s="173" t="str">
        <f t="shared" si="22"/>
        <v/>
      </c>
      <c r="O95" s="173" t="str">
        <f t="shared" si="23"/>
        <v/>
      </c>
      <c r="Q95" s="173" t="str">
        <f t="shared" si="24"/>
        <v/>
      </c>
      <c r="S95" s="173" t="str">
        <f t="shared" si="25"/>
        <v/>
      </c>
      <c r="U95" s="173" t="str">
        <f t="shared" si="26"/>
        <v/>
      </c>
      <c r="W95" s="173" t="str">
        <f t="shared" si="27"/>
        <v/>
      </c>
      <c r="Y95" s="173" t="str">
        <f t="shared" si="28"/>
        <v/>
      </c>
      <c r="AA95" s="173" t="str">
        <f t="shared" si="29"/>
        <v/>
      </c>
      <c r="AC95" s="173" t="str">
        <f t="shared" si="30"/>
        <v/>
      </c>
      <c r="AE95" s="173" t="str">
        <f t="shared" si="31"/>
        <v/>
      </c>
      <c r="AG95" s="173" t="str">
        <f t="shared" si="32"/>
        <v/>
      </c>
      <c r="AI95" s="173" t="str">
        <f t="shared" si="33"/>
        <v/>
      </c>
      <c r="AK95" s="173" t="str">
        <f t="shared" si="34"/>
        <v/>
      </c>
      <c r="AM95" s="173" t="str">
        <f t="shared" si="35"/>
        <v/>
      </c>
      <c r="AO95" s="173" t="str">
        <f t="shared" si="36"/>
        <v/>
      </c>
      <c r="AQ95" s="173" t="str">
        <f t="shared" si="37"/>
        <v/>
      </c>
    </row>
    <row r="96" spans="1:43" x14ac:dyDescent="0.25">
      <c r="E96" s="173" t="str">
        <f t="shared" si="19"/>
        <v/>
      </c>
      <c r="G96" s="173" t="str">
        <f t="shared" si="19"/>
        <v/>
      </c>
      <c r="I96" s="173" t="str">
        <f t="shared" si="20"/>
        <v/>
      </c>
      <c r="K96" s="173" t="str">
        <f t="shared" si="21"/>
        <v/>
      </c>
      <c r="M96" s="173" t="str">
        <f t="shared" si="22"/>
        <v/>
      </c>
      <c r="O96" s="173" t="str">
        <f t="shared" si="23"/>
        <v/>
      </c>
      <c r="Q96" s="173" t="str">
        <f t="shared" si="24"/>
        <v/>
      </c>
      <c r="S96" s="173" t="str">
        <f t="shared" si="25"/>
        <v/>
      </c>
      <c r="U96" s="173" t="str">
        <f t="shared" si="26"/>
        <v/>
      </c>
      <c r="W96" s="173" t="str">
        <f t="shared" si="27"/>
        <v/>
      </c>
      <c r="Y96" s="173" t="str">
        <f t="shared" si="28"/>
        <v/>
      </c>
      <c r="AA96" s="173" t="str">
        <f t="shared" si="29"/>
        <v/>
      </c>
      <c r="AC96" s="173" t="str">
        <f t="shared" si="30"/>
        <v/>
      </c>
      <c r="AE96" s="173" t="str">
        <f t="shared" si="31"/>
        <v/>
      </c>
      <c r="AG96" s="173" t="str">
        <f t="shared" si="32"/>
        <v/>
      </c>
      <c r="AI96" s="173" t="str">
        <f t="shared" si="33"/>
        <v/>
      </c>
      <c r="AK96" s="173" t="str">
        <f t="shared" si="34"/>
        <v/>
      </c>
      <c r="AM96" s="173" t="str">
        <f t="shared" si="35"/>
        <v/>
      </c>
      <c r="AO96" s="173" t="str">
        <f t="shared" si="36"/>
        <v/>
      </c>
      <c r="AQ96" s="173" t="str">
        <f t="shared" si="37"/>
        <v/>
      </c>
    </row>
    <row r="97" spans="5:43" x14ac:dyDescent="0.25">
      <c r="E97" s="173" t="str">
        <f t="shared" si="19"/>
        <v/>
      </c>
      <c r="G97" s="173" t="str">
        <f t="shared" si="19"/>
        <v/>
      </c>
      <c r="I97" s="173" t="str">
        <f t="shared" si="20"/>
        <v/>
      </c>
      <c r="K97" s="173" t="str">
        <f t="shared" si="21"/>
        <v/>
      </c>
      <c r="M97" s="173" t="str">
        <f t="shared" si="22"/>
        <v/>
      </c>
      <c r="O97" s="173" t="str">
        <f t="shared" si="23"/>
        <v/>
      </c>
      <c r="Q97" s="173" t="str">
        <f t="shared" si="24"/>
        <v/>
      </c>
      <c r="S97" s="173" t="str">
        <f t="shared" si="25"/>
        <v/>
      </c>
      <c r="U97" s="173" t="str">
        <f t="shared" si="26"/>
        <v/>
      </c>
      <c r="W97" s="173" t="str">
        <f t="shared" si="27"/>
        <v/>
      </c>
      <c r="Y97" s="173" t="str">
        <f t="shared" si="28"/>
        <v/>
      </c>
      <c r="AA97" s="173" t="str">
        <f t="shared" si="29"/>
        <v/>
      </c>
      <c r="AC97" s="173" t="str">
        <f t="shared" si="30"/>
        <v/>
      </c>
      <c r="AE97" s="173" t="str">
        <f t="shared" si="31"/>
        <v/>
      </c>
      <c r="AG97" s="173" t="str">
        <f t="shared" si="32"/>
        <v/>
      </c>
      <c r="AI97" s="173" t="str">
        <f t="shared" si="33"/>
        <v/>
      </c>
      <c r="AK97" s="173" t="str">
        <f t="shared" si="34"/>
        <v/>
      </c>
      <c r="AM97" s="173" t="str">
        <f t="shared" si="35"/>
        <v/>
      </c>
      <c r="AO97" s="173" t="str">
        <f t="shared" si="36"/>
        <v/>
      </c>
      <c r="AQ97" s="173" t="str">
        <f t="shared" si="37"/>
        <v/>
      </c>
    </row>
    <row r="98" spans="5:43" x14ac:dyDescent="0.25">
      <c r="E98" s="173" t="str">
        <f t="shared" si="19"/>
        <v/>
      </c>
      <c r="G98" s="173" t="str">
        <f t="shared" si="19"/>
        <v/>
      </c>
      <c r="I98" s="173" t="str">
        <f t="shared" si="20"/>
        <v/>
      </c>
      <c r="K98" s="173" t="str">
        <f t="shared" si="21"/>
        <v/>
      </c>
      <c r="M98" s="173" t="str">
        <f t="shared" si="22"/>
        <v/>
      </c>
      <c r="O98" s="173" t="str">
        <f t="shared" si="23"/>
        <v/>
      </c>
      <c r="Q98" s="173" t="str">
        <f t="shared" si="24"/>
        <v/>
      </c>
      <c r="S98" s="173" t="str">
        <f t="shared" si="25"/>
        <v/>
      </c>
      <c r="U98" s="173" t="str">
        <f t="shared" si="26"/>
        <v/>
      </c>
      <c r="W98" s="173" t="str">
        <f t="shared" si="27"/>
        <v/>
      </c>
      <c r="Y98" s="173" t="str">
        <f t="shared" si="28"/>
        <v/>
      </c>
      <c r="AA98" s="173" t="str">
        <f t="shared" si="29"/>
        <v/>
      </c>
      <c r="AC98" s="173" t="str">
        <f t="shared" si="30"/>
        <v/>
      </c>
      <c r="AE98" s="173" t="str">
        <f t="shared" si="31"/>
        <v/>
      </c>
      <c r="AG98" s="173" t="str">
        <f t="shared" si="32"/>
        <v/>
      </c>
      <c r="AI98" s="173" t="str">
        <f t="shared" si="33"/>
        <v/>
      </c>
      <c r="AK98" s="173" t="str">
        <f t="shared" si="34"/>
        <v/>
      </c>
      <c r="AM98" s="173" t="str">
        <f t="shared" si="35"/>
        <v/>
      </c>
      <c r="AO98" s="173" t="str">
        <f t="shared" si="36"/>
        <v/>
      </c>
      <c r="AQ98" s="173" t="str">
        <f t="shared" si="37"/>
        <v/>
      </c>
    </row>
    <row r="99" spans="5:43" x14ac:dyDescent="0.25">
      <c r="E99" s="173" t="str">
        <f t="shared" si="19"/>
        <v/>
      </c>
      <c r="G99" s="173" t="str">
        <f t="shared" si="19"/>
        <v/>
      </c>
      <c r="I99" s="173" t="str">
        <f t="shared" si="20"/>
        <v/>
      </c>
      <c r="K99" s="173" t="str">
        <f t="shared" si="21"/>
        <v/>
      </c>
      <c r="M99" s="173" t="str">
        <f t="shared" si="22"/>
        <v/>
      </c>
      <c r="O99" s="173" t="str">
        <f t="shared" si="23"/>
        <v/>
      </c>
      <c r="Q99" s="173" t="str">
        <f t="shared" si="24"/>
        <v/>
      </c>
      <c r="S99" s="173" t="str">
        <f t="shared" si="25"/>
        <v/>
      </c>
      <c r="U99" s="173" t="str">
        <f t="shared" si="26"/>
        <v/>
      </c>
      <c r="W99" s="173" t="str">
        <f t="shared" si="27"/>
        <v/>
      </c>
      <c r="Y99" s="173" t="str">
        <f t="shared" si="28"/>
        <v/>
      </c>
      <c r="AA99" s="173" t="str">
        <f t="shared" si="29"/>
        <v/>
      </c>
      <c r="AC99" s="173" t="str">
        <f t="shared" si="30"/>
        <v/>
      </c>
      <c r="AE99" s="173" t="str">
        <f t="shared" si="31"/>
        <v/>
      </c>
      <c r="AG99" s="173" t="str">
        <f t="shared" si="32"/>
        <v/>
      </c>
      <c r="AI99" s="173" t="str">
        <f t="shared" si="33"/>
        <v/>
      </c>
      <c r="AK99" s="173" t="str">
        <f t="shared" si="34"/>
        <v/>
      </c>
      <c r="AM99" s="173" t="str">
        <f t="shared" si="35"/>
        <v/>
      </c>
      <c r="AO99" s="173" t="str">
        <f t="shared" si="36"/>
        <v/>
      </c>
      <c r="AQ99" s="173" t="str">
        <f t="shared" si="37"/>
        <v/>
      </c>
    </row>
    <row r="100" spans="5:43" x14ac:dyDescent="0.25">
      <c r="E100" s="173" t="str">
        <f t="shared" si="19"/>
        <v/>
      </c>
      <c r="G100" s="173" t="str">
        <f t="shared" si="19"/>
        <v/>
      </c>
      <c r="I100" s="173" t="str">
        <f t="shared" si="20"/>
        <v/>
      </c>
      <c r="K100" s="173" t="str">
        <f t="shared" si="21"/>
        <v/>
      </c>
      <c r="M100" s="173" t="str">
        <f t="shared" si="22"/>
        <v/>
      </c>
      <c r="O100" s="173" t="str">
        <f t="shared" si="23"/>
        <v/>
      </c>
      <c r="Q100" s="173" t="str">
        <f t="shared" si="24"/>
        <v/>
      </c>
      <c r="S100" s="173" t="str">
        <f t="shared" si="25"/>
        <v/>
      </c>
      <c r="U100" s="173" t="str">
        <f t="shared" si="26"/>
        <v/>
      </c>
      <c r="W100" s="173" t="str">
        <f t="shared" si="27"/>
        <v/>
      </c>
      <c r="Y100" s="173" t="str">
        <f t="shared" si="28"/>
        <v/>
      </c>
      <c r="AA100" s="173" t="str">
        <f t="shared" si="29"/>
        <v/>
      </c>
      <c r="AC100" s="173" t="str">
        <f t="shared" si="30"/>
        <v/>
      </c>
      <c r="AE100" s="173" t="str">
        <f t="shared" si="31"/>
        <v/>
      </c>
      <c r="AG100" s="173" t="str">
        <f t="shared" si="32"/>
        <v/>
      </c>
      <c r="AI100" s="173" t="str">
        <f t="shared" si="33"/>
        <v/>
      </c>
      <c r="AK100" s="173" t="str">
        <f t="shared" si="34"/>
        <v/>
      </c>
      <c r="AM100" s="173" t="str">
        <f t="shared" si="35"/>
        <v/>
      </c>
      <c r="AO100" s="173" t="str">
        <f t="shared" si="36"/>
        <v/>
      </c>
      <c r="AQ100" s="173" t="str">
        <f t="shared" si="37"/>
        <v/>
      </c>
    </row>
    <row r="101" spans="5:43" x14ac:dyDescent="0.25">
      <c r="E101" s="173" t="str">
        <f t="shared" si="19"/>
        <v/>
      </c>
      <c r="G101" s="173" t="str">
        <f t="shared" si="19"/>
        <v/>
      </c>
      <c r="I101" s="173" t="str">
        <f t="shared" si="20"/>
        <v/>
      </c>
      <c r="K101" s="173" t="str">
        <f t="shared" si="21"/>
        <v/>
      </c>
      <c r="M101" s="173" t="str">
        <f t="shared" si="22"/>
        <v/>
      </c>
      <c r="O101" s="173" t="str">
        <f t="shared" si="23"/>
        <v/>
      </c>
      <c r="Q101" s="173" t="str">
        <f t="shared" si="24"/>
        <v/>
      </c>
      <c r="S101" s="173" t="str">
        <f t="shared" si="25"/>
        <v/>
      </c>
      <c r="U101" s="173" t="str">
        <f t="shared" si="26"/>
        <v/>
      </c>
      <c r="W101" s="173" t="str">
        <f t="shared" si="27"/>
        <v/>
      </c>
      <c r="Y101" s="173" t="str">
        <f t="shared" si="28"/>
        <v/>
      </c>
      <c r="AA101" s="173" t="str">
        <f t="shared" si="29"/>
        <v/>
      </c>
      <c r="AC101" s="173" t="str">
        <f t="shared" si="30"/>
        <v/>
      </c>
      <c r="AE101" s="173" t="str">
        <f t="shared" si="31"/>
        <v/>
      </c>
      <c r="AG101" s="173" t="str">
        <f t="shared" si="32"/>
        <v/>
      </c>
      <c r="AI101" s="173" t="str">
        <f t="shared" si="33"/>
        <v/>
      </c>
      <c r="AK101" s="173" t="str">
        <f t="shared" si="34"/>
        <v/>
      </c>
      <c r="AM101" s="173" t="str">
        <f t="shared" si="35"/>
        <v/>
      </c>
      <c r="AO101" s="173" t="str">
        <f t="shared" si="36"/>
        <v/>
      </c>
      <c r="AQ101" s="173" t="str">
        <f t="shared" si="37"/>
        <v/>
      </c>
    </row>
    <row r="102" spans="5:43" x14ac:dyDescent="0.25">
      <c r="E102" s="173" t="str">
        <f t="shared" si="19"/>
        <v/>
      </c>
      <c r="G102" s="173" t="str">
        <f t="shared" si="19"/>
        <v/>
      </c>
      <c r="I102" s="173" t="str">
        <f t="shared" si="20"/>
        <v/>
      </c>
      <c r="K102" s="173" t="str">
        <f t="shared" si="21"/>
        <v/>
      </c>
      <c r="M102" s="173" t="str">
        <f t="shared" si="22"/>
        <v/>
      </c>
      <c r="O102" s="173" t="str">
        <f t="shared" si="23"/>
        <v/>
      </c>
      <c r="Q102" s="173" t="str">
        <f t="shared" si="24"/>
        <v/>
      </c>
      <c r="S102" s="173" t="str">
        <f t="shared" si="25"/>
        <v/>
      </c>
      <c r="U102" s="173" t="str">
        <f t="shared" si="26"/>
        <v/>
      </c>
      <c r="W102" s="173" t="str">
        <f t="shared" si="27"/>
        <v/>
      </c>
      <c r="Y102" s="173" t="str">
        <f t="shared" si="28"/>
        <v/>
      </c>
      <c r="AA102" s="173" t="str">
        <f t="shared" si="29"/>
        <v/>
      </c>
      <c r="AC102" s="173" t="str">
        <f t="shared" si="30"/>
        <v/>
      </c>
      <c r="AE102" s="173" t="str">
        <f t="shared" si="31"/>
        <v/>
      </c>
      <c r="AG102" s="173" t="str">
        <f t="shared" si="32"/>
        <v/>
      </c>
      <c r="AI102" s="173" t="str">
        <f t="shared" si="33"/>
        <v/>
      </c>
      <c r="AK102" s="173" t="str">
        <f t="shared" si="34"/>
        <v/>
      </c>
      <c r="AM102" s="173" t="str">
        <f t="shared" si="35"/>
        <v/>
      </c>
      <c r="AO102" s="173" t="str">
        <f t="shared" si="36"/>
        <v/>
      </c>
      <c r="AQ102" s="173" t="str">
        <f t="shared" si="37"/>
        <v/>
      </c>
    </row>
    <row r="103" spans="5:43" x14ac:dyDescent="0.25">
      <c r="E103" s="173" t="str">
        <f t="shared" si="19"/>
        <v/>
      </c>
      <c r="G103" s="173" t="str">
        <f t="shared" si="19"/>
        <v/>
      </c>
      <c r="I103" s="173" t="str">
        <f t="shared" si="20"/>
        <v/>
      </c>
      <c r="K103" s="173" t="str">
        <f t="shared" si="21"/>
        <v/>
      </c>
      <c r="M103" s="173" t="str">
        <f t="shared" si="22"/>
        <v/>
      </c>
      <c r="O103" s="173" t="str">
        <f t="shared" si="23"/>
        <v/>
      </c>
      <c r="Q103" s="173" t="str">
        <f t="shared" si="24"/>
        <v/>
      </c>
      <c r="S103" s="173" t="str">
        <f t="shared" si="25"/>
        <v/>
      </c>
      <c r="U103" s="173" t="str">
        <f t="shared" si="26"/>
        <v/>
      </c>
      <c r="W103" s="173" t="str">
        <f t="shared" si="27"/>
        <v/>
      </c>
      <c r="Y103" s="173" t="str">
        <f t="shared" si="28"/>
        <v/>
      </c>
      <c r="AA103" s="173" t="str">
        <f t="shared" si="29"/>
        <v/>
      </c>
      <c r="AC103" s="173" t="str">
        <f t="shared" si="30"/>
        <v/>
      </c>
      <c r="AE103" s="173" t="str">
        <f t="shared" si="31"/>
        <v/>
      </c>
      <c r="AG103" s="173" t="str">
        <f t="shared" si="32"/>
        <v/>
      </c>
      <c r="AI103" s="173" t="str">
        <f t="shared" si="33"/>
        <v/>
      </c>
      <c r="AK103" s="173" t="str">
        <f t="shared" si="34"/>
        <v/>
      </c>
      <c r="AM103" s="173" t="str">
        <f t="shared" si="35"/>
        <v/>
      </c>
      <c r="AO103" s="173" t="str">
        <f t="shared" si="36"/>
        <v/>
      </c>
      <c r="AQ103" s="173" t="str">
        <f t="shared" si="37"/>
        <v/>
      </c>
    </row>
    <row r="104" spans="5:43" x14ac:dyDescent="0.25">
      <c r="E104" s="173" t="str">
        <f t="shared" si="19"/>
        <v/>
      </c>
      <c r="G104" s="173" t="str">
        <f t="shared" si="19"/>
        <v/>
      </c>
      <c r="I104" s="173" t="str">
        <f t="shared" si="20"/>
        <v/>
      </c>
      <c r="K104" s="173" t="str">
        <f t="shared" si="21"/>
        <v/>
      </c>
      <c r="M104" s="173" t="str">
        <f t="shared" si="22"/>
        <v/>
      </c>
      <c r="O104" s="173" t="str">
        <f t="shared" si="23"/>
        <v/>
      </c>
      <c r="Q104" s="173" t="str">
        <f t="shared" si="24"/>
        <v/>
      </c>
      <c r="S104" s="173" t="str">
        <f t="shared" si="25"/>
        <v/>
      </c>
      <c r="U104" s="173" t="str">
        <f t="shared" si="26"/>
        <v/>
      </c>
      <c r="W104" s="173" t="str">
        <f t="shared" si="27"/>
        <v/>
      </c>
      <c r="Y104" s="173" t="str">
        <f t="shared" si="28"/>
        <v/>
      </c>
      <c r="AA104" s="173" t="str">
        <f t="shared" si="29"/>
        <v/>
      </c>
      <c r="AC104" s="173" t="str">
        <f t="shared" si="30"/>
        <v/>
      </c>
      <c r="AE104" s="173" t="str">
        <f t="shared" si="31"/>
        <v/>
      </c>
      <c r="AG104" s="173" t="str">
        <f t="shared" si="32"/>
        <v/>
      </c>
      <c r="AI104" s="173" t="str">
        <f t="shared" si="33"/>
        <v/>
      </c>
      <c r="AK104" s="173" t="str">
        <f t="shared" si="34"/>
        <v/>
      </c>
      <c r="AM104" s="173" t="str">
        <f t="shared" si="35"/>
        <v/>
      </c>
      <c r="AO104" s="173" t="str">
        <f t="shared" si="36"/>
        <v/>
      </c>
      <c r="AQ104" s="173" t="str">
        <f t="shared" si="37"/>
        <v/>
      </c>
    </row>
    <row r="105" spans="5:43" x14ac:dyDescent="0.25">
      <c r="E105" s="173" t="str">
        <f t="shared" si="19"/>
        <v/>
      </c>
      <c r="G105" s="173" t="str">
        <f t="shared" si="19"/>
        <v/>
      </c>
      <c r="I105" s="173" t="str">
        <f t="shared" si="20"/>
        <v/>
      </c>
      <c r="K105" s="173" t="str">
        <f t="shared" si="21"/>
        <v/>
      </c>
      <c r="M105" s="173" t="str">
        <f t="shared" si="22"/>
        <v/>
      </c>
      <c r="O105" s="173" t="str">
        <f t="shared" si="23"/>
        <v/>
      </c>
      <c r="Q105" s="173" t="str">
        <f t="shared" si="24"/>
        <v/>
      </c>
      <c r="S105" s="173" t="str">
        <f t="shared" si="25"/>
        <v/>
      </c>
      <c r="U105" s="173" t="str">
        <f t="shared" si="26"/>
        <v/>
      </c>
      <c r="W105" s="173" t="str">
        <f t="shared" si="27"/>
        <v/>
      </c>
      <c r="Y105" s="173" t="str">
        <f t="shared" si="28"/>
        <v/>
      </c>
      <c r="AA105" s="173" t="str">
        <f t="shared" si="29"/>
        <v/>
      </c>
      <c r="AC105" s="173" t="str">
        <f t="shared" si="30"/>
        <v/>
      </c>
      <c r="AE105" s="173" t="str">
        <f t="shared" si="31"/>
        <v/>
      </c>
      <c r="AG105" s="173" t="str">
        <f t="shared" si="32"/>
        <v/>
      </c>
      <c r="AI105" s="173" t="str">
        <f t="shared" si="33"/>
        <v/>
      </c>
      <c r="AK105" s="173" t="str">
        <f t="shared" si="34"/>
        <v/>
      </c>
      <c r="AM105" s="173" t="str">
        <f t="shared" si="35"/>
        <v/>
      </c>
      <c r="AO105" s="173" t="str">
        <f t="shared" si="36"/>
        <v/>
      </c>
      <c r="AQ105" s="173" t="str">
        <f t="shared" si="37"/>
        <v/>
      </c>
    </row>
    <row r="106" spans="5:43" x14ac:dyDescent="0.25">
      <c r="E106" s="173" t="str">
        <f t="shared" si="19"/>
        <v/>
      </c>
      <c r="G106" s="173" t="str">
        <f t="shared" si="19"/>
        <v/>
      </c>
      <c r="I106" s="173" t="str">
        <f t="shared" si="20"/>
        <v/>
      </c>
      <c r="K106" s="173" t="str">
        <f t="shared" si="21"/>
        <v/>
      </c>
      <c r="M106" s="173" t="str">
        <f t="shared" si="22"/>
        <v/>
      </c>
      <c r="O106" s="173" t="str">
        <f t="shared" si="23"/>
        <v/>
      </c>
      <c r="Q106" s="173" t="str">
        <f t="shared" si="24"/>
        <v/>
      </c>
      <c r="S106" s="173" t="str">
        <f t="shared" si="25"/>
        <v/>
      </c>
      <c r="U106" s="173" t="str">
        <f t="shared" si="26"/>
        <v/>
      </c>
      <c r="W106" s="173" t="str">
        <f t="shared" si="27"/>
        <v/>
      </c>
      <c r="Y106" s="173" t="str">
        <f t="shared" si="28"/>
        <v/>
      </c>
      <c r="AA106" s="173" t="str">
        <f t="shared" si="29"/>
        <v/>
      </c>
      <c r="AC106" s="173" t="str">
        <f t="shared" si="30"/>
        <v/>
      </c>
      <c r="AE106" s="173" t="str">
        <f t="shared" si="31"/>
        <v/>
      </c>
      <c r="AG106" s="173" t="str">
        <f t="shared" si="32"/>
        <v/>
      </c>
      <c r="AI106" s="173" t="str">
        <f t="shared" si="33"/>
        <v/>
      </c>
      <c r="AK106" s="173" t="str">
        <f t="shared" si="34"/>
        <v/>
      </c>
      <c r="AM106" s="173" t="str">
        <f t="shared" si="35"/>
        <v/>
      </c>
      <c r="AO106" s="173" t="str">
        <f t="shared" si="36"/>
        <v/>
      </c>
      <c r="AQ106" s="173" t="str">
        <f t="shared" si="37"/>
        <v/>
      </c>
    </row>
    <row r="107" spans="5:43" x14ac:dyDescent="0.25">
      <c r="E107" s="173" t="str">
        <f t="shared" si="19"/>
        <v/>
      </c>
      <c r="G107" s="173" t="str">
        <f t="shared" si="19"/>
        <v/>
      </c>
      <c r="I107" s="173" t="str">
        <f t="shared" si="20"/>
        <v/>
      </c>
      <c r="K107" s="173" t="str">
        <f t="shared" si="21"/>
        <v/>
      </c>
      <c r="M107" s="173" t="str">
        <f t="shared" si="22"/>
        <v/>
      </c>
      <c r="O107" s="173" t="str">
        <f t="shared" si="23"/>
        <v/>
      </c>
      <c r="Q107" s="173" t="str">
        <f t="shared" si="24"/>
        <v/>
      </c>
      <c r="S107" s="173" t="str">
        <f t="shared" si="25"/>
        <v/>
      </c>
      <c r="U107" s="173" t="str">
        <f t="shared" si="26"/>
        <v/>
      </c>
      <c r="W107" s="173" t="str">
        <f t="shared" si="27"/>
        <v/>
      </c>
      <c r="Y107" s="173" t="str">
        <f t="shared" si="28"/>
        <v/>
      </c>
      <c r="AA107" s="173" t="str">
        <f t="shared" si="29"/>
        <v/>
      </c>
      <c r="AC107" s="173" t="str">
        <f t="shared" si="30"/>
        <v/>
      </c>
      <c r="AE107" s="173" t="str">
        <f t="shared" si="31"/>
        <v/>
      </c>
      <c r="AG107" s="173" t="str">
        <f t="shared" si="32"/>
        <v/>
      </c>
      <c r="AI107" s="173" t="str">
        <f t="shared" si="33"/>
        <v/>
      </c>
      <c r="AK107" s="173" t="str">
        <f t="shared" si="34"/>
        <v/>
      </c>
      <c r="AM107" s="173" t="str">
        <f t="shared" si="35"/>
        <v/>
      </c>
      <c r="AO107" s="173" t="str">
        <f t="shared" si="36"/>
        <v/>
      </c>
      <c r="AQ107" s="173" t="str">
        <f t="shared" si="37"/>
        <v/>
      </c>
    </row>
    <row r="108" spans="5:43" x14ac:dyDescent="0.25">
      <c r="E108" s="173" t="str">
        <f t="shared" si="19"/>
        <v/>
      </c>
      <c r="G108" s="173" t="str">
        <f t="shared" si="19"/>
        <v/>
      </c>
      <c r="I108" s="173" t="str">
        <f t="shared" si="20"/>
        <v/>
      </c>
      <c r="K108" s="173" t="str">
        <f t="shared" si="21"/>
        <v/>
      </c>
      <c r="M108" s="173" t="str">
        <f t="shared" si="22"/>
        <v/>
      </c>
      <c r="O108" s="173" t="str">
        <f t="shared" si="23"/>
        <v/>
      </c>
      <c r="Q108" s="173" t="str">
        <f t="shared" si="24"/>
        <v/>
      </c>
      <c r="S108" s="173" t="str">
        <f t="shared" si="25"/>
        <v/>
      </c>
      <c r="U108" s="173" t="str">
        <f t="shared" si="26"/>
        <v/>
      </c>
      <c r="W108" s="173" t="str">
        <f t="shared" si="27"/>
        <v/>
      </c>
      <c r="Y108" s="173" t="str">
        <f t="shared" si="28"/>
        <v/>
      </c>
      <c r="AA108" s="173" t="str">
        <f t="shared" si="29"/>
        <v/>
      </c>
      <c r="AC108" s="173" t="str">
        <f t="shared" si="30"/>
        <v/>
      </c>
      <c r="AE108" s="173" t="str">
        <f t="shared" si="31"/>
        <v/>
      </c>
      <c r="AG108" s="173" t="str">
        <f t="shared" si="32"/>
        <v/>
      </c>
      <c r="AI108" s="173" t="str">
        <f t="shared" si="33"/>
        <v/>
      </c>
      <c r="AK108" s="173" t="str">
        <f t="shared" si="34"/>
        <v/>
      </c>
      <c r="AM108" s="173" t="str">
        <f t="shared" si="35"/>
        <v/>
      </c>
      <c r="AO108" s="173" t="str">
        <f t="shared" si="36"/>
        <v/>
      </c>
      <c r="AQ108" s="173" t="str">
        <f t="shared" si="37"/>
        <v/>
      </c>
    </row>
    <row r="109" spans="5:43" x14ac:dyDescent="0.25">
      <c r="E109" s="173" t="str">
        <f t="shared" si="19"/>
        <v/>
      </c>
      <c r="G109" s="173" t="str">
        <f t="shared" si="19"/>
        <v/>
      </c>
      <c r="I109" s="173" t="str">
        <f t="shared" si="20"/>
        <v/>
      </c>
      <c r="K109" s="173" t="str">
        <f t="shared" si="21"/>
        <v/>
      </c>
      <c r="M109" s="173" t="str">
        <f t="shared" si="22"/>
        <v/>
      </c>
      <c r="O109" s="173" t="str">
        <f t="shared" si="23"/>
        <v/>
      </c>
      <c r="Q109" s="173" t="str">
        <f t="shared" si="24"/>
        <v/>
      </c>
      <c r="S109" s="173" t="str">
        <f t="shared" si="25"/>
        <v/>
      </c>
      <c r="U109" s="173" t="str">
        <f t="shared" si="26"/>
        <v/>
      </c>
      <c r="W109" s="173" t="str">
        <f t="shared" si="27"/>
        <v/>
      </c>
      <c r="Y109" s="173" t="str">
        <f t="shared" si="28"/>
        <v/>
      </c>
      <c r="AA109" s="173" t="str">
        <f t="shared" si="29"/>
        <v/>
      </c>
      <c r="AC109" s="173" t="str">
        <f t="shared" si="30"/>
        <v/>
      </c>
      <c r="AE109" s="173" t="str">
        <f t="shared" si="31"/>
        <v/>
      </c>
      <c r="AG109" s="173" t="str">
        <f t="shared" si="32"/>
        <v/>
      </c>
      <c r="AI109" s="173" t="str">
        <f t="shared" si="33"/>
        <v/>
      </c>
      <c r="AK109" s="173" t="str">
        <f t="shared" si="34"/>
        <v/>
      </c>
      <c r="AM109" s="173" t="str">
        <f t="shared" si="35"/>
        <v/>
      </c>
      <c r="AO109" s="173" t="str">
        <f t="shared" si="36"/>
        <v/>
      </c>
      <c r="AQ109" s="173" t="str">
        <f t="shared" si="37"/>
        <v/>
      </c>
    </row>
    <row r="110" spans="5:43" x14ac:dyDescent="0.25">
      <c r="E110" s="173" t="str">
        <f t="shared" si="19"/>
        <v/>
      </c>
      <c r="G110" s="173" t="str">
        <f t="shared" si="19"/>
        <v/>
      </c>
      <c r="I110" s="173" t="str">
        <f t="shared" si="20"/>
        <v/>
      </c>
      <c r="K110" s="173" t="str">
        <f t="shared" si="21"/>
        <v/>
      </c>
      <c r="M110" s="173" t="str">
        <f t="shared" si="22"/>
        <v/>
      </c>
      <c r="O110" s="173" t="str">
        <f t="shared" si="23"/>
        <v/>
      </c>
      <c r="Q110" s="173" t="str">
        <f t="shared" si="24"/>
        <v/>
      </c>
      <c r="S110" s="173" t="str">
        <f t="shared" si="25"/>
        <v/>
      </c>
      <c r="U110" s="173" t="str">
        <f t="shared" si="26"/>
        <v/>
      </c>
      <c r="W110" s="173" t="str">
        <f t="shared" si="27"/>
        <v/>
      </c>
      <c r="Y110" s="173" t="str">
        <f t="shared" si="28"/>
        <v/>
      </c>
      <c r="AA110" s="173" t="str">
        <f t="shared" si="29"/>
        <v/>
      </c>
      <c r="AC110" s="173" t="str">
        <f t="shared" si="30"/>
        <v/>
      </c>
      <c r="AE110" s="173" t="str">
        <f t="shared" si="31"/>
        <v/>
      </c>
      <c r="AG110" s="173" t="str">
        <f t="shared" si="32"/>
        <v/>
      </c>
      <c r="AI110" s="173" t="str">
        <f t="shared" si="33"/>
        <v/>
      </c>
      <c r="AK110" s="173" t="str">
        <f t="shared" si="34"/>
        <v/>
      </c>
      <c r="AM110" s="173" t="str">
        <f t="shared" si="35"/>
        <v/>
      </c>
      <c r="AO110" s="173" t="str">
        <f t="shared" si="36"/>
        <v/>
      </c>
      <c r="AQ110" s="173" t="str">
        <f t="shared" si="37"/>
        <v/>
      </c>
    </row>
    <row r="111" spans="5:43" x14ac:dyDescent="0.25">
      <c r="E111" s="173" t="str">
        <f t="shared" si="19"/>
        <v/>
      </c>
      <c r="G111" s="173" t="str">
        <f t="shared" si="19"/>
        <v/>
      </c>
      <c r="I111" s="173" t="str">
        <f t="shared" si="20"/>
        <v/>
      </c>
      <c r="K111" s="173" t="str">
        <f t="shared" si="21"/>
        <v/>
      </c>
      <c r="M111" s="173" t="str">
        <f t="shared" si="22"/>
        <v/>
      </c>
      <c r="O111" s="173" t="str">
        <f t="shared" si="23"/>
        <v/>
      </c>
      <c r="Q111" s="173" t="str">
        <f t="shared" si="24"/>
        <v/>
      </c>
      <c r="S111" s="173" t="str">
        <f t="shared" si="25"/>
        <v/>
      </c>
      <c r="U111" s="173" t="str">
        <f t="shared" si="26"/>
        <v/>
      </c>
      <c r="W111" s="173" t="str">
        <f t="shared" si="27"/>
        <v/>
      </c>
      <c r="Y111" s="173" t="str">
        <f t="shared" si="28"/>
        <v/>
      </c>
      <c r="AA111" s="173" t="str">
        <f t="shared" si="29"/>
        <v/>
      </c>
      <c r="AC111" s="173" t="str">
        <f t="shared" si="30"/>
        <v/>
      </c>
      <c r="AE111" s="173" t="str">
        <f t="shared" si="31"/>
        <v/>
      </c>
      <c r="AG111" s="173" t="str">
        <f t="shared" si="32"/>
        <v/>
      </c>
      <c r="AI111" s="173" t="str">
        <f t="shared" si="33"/>
        <v/>
      </c>
      <c r="AK111" s="173" t="str">
        <f t="shared" si="34"/>
        <v/>
      </c>
      <c r="AM111" s="173" t="str">
        <f t="shared" si="35"/>
        <v/>
      </c>
      <c r="AO111" s="173" t="str">
        <f t="shared" si="36"/>
        <v/>
      </c>
      <c r="AQ111" s="173" t="str">
        <f t="shared" si="37"/>
        <v/>
      </c>
    </row>
    <row r="112" spans="5:43" x14ac:dyDescent="0.25">
      <c r="E112" s="173" t="str">
        <f t="shared" si="19"/>
        <v/>
      </c>
      <c r="G112" s="173" t="str">
        <f t="shared" si="19"/>
        <v/>
      </c>
      <c r="I112" s="173" t="str">
        <f t="shared" si="20"/>
        <v/>
      </c>
      <c r="K112" s="173" t="str">
        <f t="shared" si="21"/>
        <v/>
      </c>
      <c r="M112" s="173" t="str">
        <f t="shared" si="22"/>
        <v/>
      </c>
      <c r="O112" s="173" t="str">
        <f t="shared" si="23"/>
        <v/>
      </c>
      <c r="Q112" s="173" t="str">
        <f t="shared" si="24"/>
        <v/>
      </c>
      <c r="S112" s="173" t="str">
        <f t="shared" si="25"/>
        <v/>
      </c>
      <c r="U112" s="173" t="str">
        <f t="shared" si="26"/>
        <v/>
      </c>
      <c r="W112" s="173" t="str">
        <f t="shared" si="27"/>
        <v/>
      </c>
      <c r="Y112" s="173" t="str">
        <f t="shared" si="28"/>
        <v/>
      </c>
      <c r="AA112" s="173" t="str">
        <f t="shared" si="29"/>
        <v/>
      </c>
      <c r="AC112" s="173" t="str">
        <f t="shared" si="30"/>
        <v/>
      </c>
      <c r="AE112" s="173" t="str">
        <f t="shared" si="31"/>
        <v/>
      </c>
      <c r="AG112" s="173" t="str">
        <f t="shared" si="32"/>
        <v/>
      </c>
      <c r="AI112" s="173" t="str">
        <f t="shared" si="33"/>
        <v/>
      </c>
      <c r="AK112" s="173" t="str">
        <f t="shared" si="34"/>
        <v/>
      </c>
      <c r="AM112" s="173" t="str">
        <f t="shared" si="35"/>
        <v/>
      </c>
      <c r="AO112" s="173" t="str">
        <f t="shared" si="36"/>
        <v/>
      </c>
      <c r="AQ112" s="173" t="str">
        <f t="shared" si="37"/>
        <v/>
      </c>
    </row>
    <row r="113" spans="5:43" x14ac:dyDescent="0.25">
      <c r="E113" s="173" t="str">
        <f t="shared" si="19"/>
        <v/>
      </c>
      <c r="G113" s="173" t="str">
        <f t="shared" si="19"/>
        <v/>
      </c>
      <c r="I113" s="173" t="str">
        <f t="shared" si="20"/>
        <v/>
      </c>
      <c r="K113" s="173" t="str">
        <f t="shared" si="21"/>
        <v/>
      </c>
      <c r="M113" s="173" t="str">
        <f t="shared" si="22"/>
        <v/>
      </c>
      <c r="O113" s="173" t="str">
        <f t="shared" si="23"/>
        <v/>
      </c>
      <c r="Q113" s="173" t="str">
        <f t="shared" si="24"/>
        <v/>
      </c>
      <c r="S113" s="173" t="str">
        <f t="shared" si="25"/>
        <v/>
      </c>
      <c r="U113" s="173" t="str">
        <f t="shared" si="26"/>
        <v/>
      </c>
      <c r="W113" s="173" t="str">
        <f t="shared" si="27"/>
        <v/>
      </c>
      <c r="Y113" s="173" t="str">
        <f t="shared" si="28"/>
        <v/>
      </c>
      <c r="AA113" s="173" t="str">
        <f t="shared" si="29"/>
        <v/>
      </c>
      <c r="AC113" s="173" t="str">
        <f t="shared" si="30"/>
        <v/>
      </c>
      <c r="AE113" s="173" t="str">
        <f t="shared" si="31"/>
        <v/>
      </c>
      <c r="AG113" s="173" t="str">
        <f t="shared" si="32"/>
        <v/>
      </c>
      <c r="AI113" s="173" t="str">
        <f t="shared" si="33"/>
        <v/>
      </c>
      <c r="AK113" s="173" t="str">
        <f t="shared" si="34"/>
        <v/>
      </c>
      <c r="AM113" s="173" t="str">
        <f t="shared" si="35"/>
        <v/>
      </c>
      <c r="AO113" s="173" t="str">
        <f t="shared" si="36"/>
        <v/>
      </c>
      <c r="AQ113" s="173" t="str">
        <f t="shared" si="37"/>
        <v/>
      </c>
    </row>
    <row r="114" spans="5:43" x14ac:dyDescent="0.25">
      <c r="E114" s="173" t="str">
        <f t="shared" si="19"/>
        <v/>
      </c>
      <c r="G114" s="173" t="str">
        <f t="shared" si="19"/>
        <v/>
      </c>
      <c r="I114" s="173" t="str">
        <f t="shared" si="20"/>
        <v/>
      </c>
      <c r="K114" s="173" t="str">
        <f t="shared" si="21"/>
        <v/>
      </c>
      <c r="M114" s="173" t="str">
        <f t="shared" si="22"/>
        <v/>
      </c>
      <c r="O114" s="173" t="str">
        <f t="shared" si="23"/>
        <v/>
      </c>
      <c r="Q114" s="173" t="str">
        <f t="shared" si="24"/>
        <v/>
      </c>
      <c r="S114" s="173" t="str">
        <f t="shared" si="25"/>
        <v/>
      </c>
      <c r="U114" s="173" t="str">
        <f t="shared" si="26"/>
        <v/>
      </c>
      <c r="W114" s="173" t="str">
        <f t="shared" si="27"/>
        <v/>
      </c>
      <c r="Y114" s="173" t="str">
        <f t="shared" si="28"/>
        <v/>
      </c>
      <c r="AA114" s="173" t="str">
        <f t="shared" si="29"/>
        <v/>
      </c>
      <c r="AC114" s="173" t="str">
        <f t="shared" si="30"/>
        <v/>
      </c>
      <c r="AE114" s="173" t="str">
        <f t="shared" si="31"/>
        <v/>
      </c>
      <c r="AG114" s="173" t="str">
        <f t="shared" si="32"/>
        <v/>
      </c>
      <c r="AI114" s="173" t="str">
        <f t="shared" si="33"/>
        <v/>
      </c>
      <c r="AK114" s="173" t="str">
        <f t="shared" si="34"/>
        <v/>
      </c>
      <c r="AM114" s="173" t="str">
        <f t="shared" si="35"/>
        <v/>
      </c>
      <c r="AO114" s="173" t="str">
        <f t="shared" si="36"/>
        <v/>
      </c>
      <c r="AQ114" s="173" t="str">
        <f t="shared" si="37"/>
        <v/>
      </c>
    </row>
    <row r="115" spans="5:43" x14ac:dyDescent="0.25">
      <c r="E115" s="173" t="str">
        <f t="shared" si="19"/>
        <v/>
      </c>
      <c r="G115" s="173" t="str">
        <f t="shared" si="19"/>
        <v/>
      </c>
      <c r="I115" s="173" t="str">
        <f t="shared" si="20"/>
        <v/>
      </c>
      <c r="K115" s="173" t="str">
        <f t="shared" si="21"/>
        <v/>
      </c>
      <c r="M115" s="173" t="str">
        <f t="shared" si="22"/>
        <v/>
      </c>
      <c r="O115" s="173" t="str">
        <f t="shared" si="23"/>
        <v/>
      </c>
      <c r="Q115" s="173" t="str">
        <f t="shared" si="24"/>
        <v/>
      </c>
      <c r="S115" s="173" t="str">
        <f t="shared" si="25"/>
        <v/>
      </c>
      <c r="U115" s="173" t="str">
        <f t="shared" si="26"/>
        <v/>
      </c>
      <c r="W115" s="173" t="str">
        <f t="shared" si="27"/>
        <v/>
      </c>
      <c r="Y115" s="173" t="str">
        <f t="shared" si="28"/>
        <v/>
      </c>
      <c r="AA115" s="173" t="str">
        <f t="shared" si="29"/>
        <v/>
      </c>
      <c r="AC115" s="173" t="str">
        <f t="shared" si="30"/>
        <v/>
      </c>
      <c r="AE115" s="173" t="str">
        <f t="shared" si="31"/>
        <v/>
      </c>
      <c r="AG115" s="173" t="str">
        <f t="shared" si="32"/>
        <v/>
      </c>
      <c r="AI115" s="173" t="str">
        <f t="shared" si="33"/>
        <v/>
      </c>
      <c r="AK115" s="173" t="str">
        <f t="shared" si="34"/>
        <v/>
      </c>
      <c r="AM115" s="173" t="str">
        <f t="shared" si="35"/>
        <v/>
      </c>
      <c r="AO115" s="173" t="str">
        <f t="shared" si="36"/>
        <v/>
      </c>
      <c r="AQ115" s="173" t="str">
        <f t="shared" si="37"/>
        <v/>
      </c>
    </row>
    <row r="116" spans="5:43" x14ac:dyDescent="0.25">
      <c r="E116" s="173" t="str">
        <f t="shared" si="19"/>
        <v/>
      </c>
      <c r="G116" s="173" t="str">
        <f t="shared" si="19"/>
        <v/>
      </c>
      <c r="I116" s="173" t="str">
        <f t="shared" si="20"/>
        <v/>
      </c>
      <c r="K116" s="173" t="str">
        <f t="shared" si="21"/>
        <v/>
      </c>
      <c r="M116" s="173" t="str">
        <f t="shared" si="22"/>
        <v/>
      </c>
      <c r="O116" s="173" t="str">
        <f t="shared" si="23"/>
        <v/>
      </c>
      <c r="Q116" s="173" t="str">
        <f t="shared" si="24"/>
        <v/>
      </c>
      <c r="S116" s="173" t="str">
        <f t="shared" si="25"/>
        <v/>
      </c>
      <c r="U116" s="173" t="str">
        <f t="shared" si="26"/>
        <v/>
      </c>
      <c r="W116" s="173" t="str">
        <f t="shared" si="27"/>
        <v/>
      </c>
      <c r="Y116" s="173" t="str">
        <f t="shared" si="28"/>
        <v/>
      </c>
      <c r="AA116" s="173" t="str">
        <f t="shared" si="29"/>
        <v/>
      </c>
      <c r="AC116" s="173" t="str">
        <f t="shared" si="30"/>
        <v/>
      </c>
      <c r="AE116" s="173" t="str">
        <f t="shared" si="31"/>
        <v/>
      </c>
      <c r="AG116" s="173" t="str">
        <f t="shared" si="32"/>
        <v/>
      </c>
      <c r="AI116" s="173" t="str">
        <f t="shared" si="33"/>
        <v/>
      </c>
      <c r="AK116" s="173" t="str">
        <f t="shared" si="34"/>
        <v/>
      </c>
      <c r="AM116" s="173" t="str">
        <f t="shared" si="35"/>
        <v/>
      </c>
      <c r="AO116" s="173" t="str">
        <f t="shared" si="36"/>
        <v/>
      </c>
      <c r="AQ116" s="173" t="str">
        <f t="shared" si="37"/>
        <v/>
      </c>
    </row>
    <row r="117" spans="5:43" x14ac:dyDescent="0.25">
      <c r="E117" s="173" t="str">
        <f t="shared" si="19"/>
        <v/>
      </c>
      <c r="G117" s="173" t="str">
        <f t="shared" si="19"/>
        <v/>
      </c>
      <c r="I117" s="173" t="str">
        <f t="shared" si="20"/>
        <v/>
      </c>
      <c r="K117" s="173" t="str">
        <f t="shared" si="21"/>
        <v/>
      </c>
      <c r="M117" s="173" t="str">
        <f t="shared" si="22"/>
        <v/>
      </c>
      <c r="O117" s="173" t="str">
        <f t="shared" si="23"/>
        <v/>
      </c>
      <c r="Q117" s="173" t="str">
        <f t="shared" si="24"/>
        <v/>
      </c>
      <c r="S117" s="173" t="str">
        <f t="shared" si="25"/>
        <v/>
      </c>
      <c r="U117" s="173" t="str">
        <f t="shared" si="26"/>
        <v/>
      </c>
      <c r="W117" s="173" t="str">
        <f t="shared" si="27"/>
        <v/>
      </c>
      <c r="Y117" s="173" t="str">
        <f t="shared" si="28"/>
        <v/>
      </c>
      <c r="AA117" s="173" t="str">
        <f t="shared" si="29"/>
        <v/>
      </c>
      <c r="AC117" s="173" t="str">
        <f t="shared" si="30"/>
        <v/>
      </c>
      <c r="AE117" s="173" t="str">
        <f t="shared" si="31"/>
        <v/>
      </c>
      <c r="AG117" s="173" t="str">
        <f t="shared" si="32"/>
        <v/>
      </c>
      <c r="AI117" s="173" t="str">
        <f t="shared" si="33"/>
        <v/>
      </c>
      <c r="AK117" s="173" t="str">
        <f t="shared" si="34"/>
        <v/>
      </c>
      <c r="AM117" s="173" t="str">
        <f t="shared" si="35"/>
        <v/>
      </c>
      <c r="AO117" s="173" t="str">
        <f t="shared" si="36"/>
        <v/>
      </c>
      <c r="AQ117" s="173" t="str">
        <f t="shared" si="37"/>
        <v/>
      </c>
    </row>
    <row r="118" spans="5:43" x14ac:dyDescent="0.25">
      <c r="E118" s="173" t="str">
        <f t="shared" si="19"/>
        <v/>
      </c>
      <c r="G118" s="173" t="str">
        <f t="shared" si="19"/>
        <v/>
      </c>
      <c r="I118" s="173" t="str">
        <f t="shared" si="20"/>
        <v/>
      </c>
      <c r="K118" s="173" t="str">
        <f t="shared" si="21"/>
        <v/>
      </c>
      <c r="M118" s="173" t="str">
        <f t="shared" si="22"/>
        <v/>
      </c>
      <c r="O118" s="173" t="str">
        <f t="shared" si="23"/>
        <v/>
      </c>
      <c r="Q118" s="173" t="str">
        <f t="shared" si="24"/>
        <v/>
      </c>
      <c r="S118" s="173" t="str">
        <f t="shared" si="25"/>
        <v/>
      </c>
      <c r="U118" s="173" t="str">
        <f t="shared" si="26"/>
        <v/>
      </c>
      <c r="W118" s="173" t="str">
        <f t="shared" si="27"/>
        <v/>
      </c>
      <c r="Y118" s="173" t="str">
        <f t="shared" si="28"/>
        <v/>
      </c>
      <c r="AA118" s="173" t="str">
        <f t="shared" si="29"/>
        <v/>
      </c>
      <c r="AC118" s="173" t="str">
        <f t="shared" si="30"/>
        <v/>
      </c>
      <c r="AE118" s="173" t="str">
        <f t="shared" si="31"/>
        <v/>
      </c>
      <c r="AG118" s="173" t="str">
        <f t="shared" si="32"/>
        <v/>
      </c>
      <c r="AI118" s="173" t="str">
        <f t="shared" si="33"/>
        <v/>
      </c>
      <c r="AK118" s="173" t="str">
        <f t="shared" si="34"/>
        <v/>
      </c>
      <c r="AM118" s="173" t="str">
        <f t="shared" si="35"/>
        <v/>
      </c>
      <c r="AO118" s="173" t="str">
        <f t="shared" si="36"/>
        <v/>
      </c>
      <c r="AQ118" s="173" t="str">
        <f t="shared" si="37"/>
        <v/>
      </c>
    </row>
    <row r="119" spans="5:43" x14ac:dyDescent="0.25">
      <c r="E119" s="173" t="str">
        <f t="shared" si="19"/>
        <v/>
      </c>
      <c r="G119" s="173" t="str">
        <f t="shared" si="19"/>
        <v/>
      </c>
      <c r="I119" s="173" t="str">
        <f t="shared" si="20"/>
        <v/>
      </c>
      <c r="K119" s="173" t="str">
        <f t="shared" si="21"/>
        <v/>
      </c>
      <c r="M119" s="173" t="str">
        <f t="shared" si="22"/>
        <v/>
      </c>
      <c r="O119" s="173" t="str">
        <f t="shared" si="23"/>
        <v/>
      </c>
      <c r="Q119" s="173" t="str">
        <f t="shared" si="24"/>
        <v/>
      </c>
      <c r="S119" s="173" t="str">
        <f t="shared" si="25"/>
        <v/>
      </c>
      <c r="U119" s="173" t="str">
        <f t="shared" si="26"/>
        <v/>
      </c>
      <c r="W119" s="173" t="str">
        <f t="shared" si="27"/>
        <v/>
      </c>
      <c r="Y119" s="173" t="str">
        <f t="shared" si="28"/>
        <v/>
      </c>
      <c r="AA119" s="173" t="str">
        <f t="shared" si="29"/>
        <v/>
      </c>
      <c r="AC119" s="173" t="str">
        <f t="shared" si="30"/>
        <v/>
      </c>
      <c r="AE119" s="173" t="str">
        <f t="shared" si="31"/>
        <v/>
      </c>
      <c r="AG119" s="173" t="str">
        <f t="shared" si="32"/>
        <v/>
      </c>
      <c r="AI119" s="173" t="str">
        <f t="shared" si="33"/>
        <v/>
      </c>
      <c r="AK119" s="173" t="str">
        <f t="shared" si="34"/>
        <v/>
      </c>
      <c r="AM119" s="173" t="str">
        <f t="shared" si="35"/>
        <v/>
      </c>
      <c r="AO119" s="173" t="str">
        <f t="shared" si="36"/>
        <v/>
      </c>
      <c r="AQ119" s="173" t="str">
        <f t="shared" si="37"/>
        <v/>
      </c>
    </row>
    <row r="120" spans="5:43" x14ac:dyDescent="0.25">
      <c r="E120" s="173" t="str">
        <f t="shared" si="19"/>
        <v/>
      </c>
      <c r="G120" s="173" t="str">
        <f t="shared" si="19"/>
        <v/>
      </c>
      <c r="I120" s="173" t="str">
        <f t="shared" si="20"/>
        <v/>
      </c>
      <c r="K120" s="173" t="str">
        <f t="shared" si="21"/>
        <v/>
      </c>
      <c r="M120" s="173" t="str">
        <f t="shared" si="22"/>
        <v/>
      </c>
      <c r="O120" s="173" t="str">
        <f t="shared" si="23"/>
        <v/>
      </c>
      <c r="Q120" s="173" t="str">
        <f t="shared" si="24"/>
        <v/>
      </c>
      <c r="S120" s="173" t="str">
        <f t="shared" si="25"/>
        <v/>
      </c>
      <c r="U120" s="173" t="str">
        <f t="shared" si="26"/>
        <v/>
      </c>
      <c r="W120" s="173" t="str">
        <f t="shared" si="27"/>
        <v/>
      </c>
      <c r="Y120" s="173" t="str">
        <f t="shared" si="28"/>
        <v/>
      </c>
      <c r="AA120" s="173" t="str">
        <f t="shared" si="29"/>
        <v/>
      </c>
      <c r="AC120" s="173" t="str">
        <f t="shared" si="30"/>
        <v/>
      </c>
      <c r="AE120" s="173" t="str">
        <f t="shared" si="31"/>
        <v/>
      </c>
      <c r="AG120" s="173" t="str">
        <f t="shared" si="32"/>
        <v/>
      </c>
      <c r="AI120" s="173" t="str">
        <f t="shared" si="33"/>
        <v/>
      </c>
      <c r="AK120" s="173" t="str">
        <f t="shared" si="34"/>
        <v/>
      </c>
      <c r="AM120" s="173" t="str">
        <f t="shared" si="35"/>
        <v/>
      </c>
      <c r="AO120" s="173" t="str">
        <f t="shared" si="36"/>
        <v/>
      </c>
      <c r="AQ120" s="173" t="str">
        <f t="shared" si="37"/>
        <v/>
      </c>
    </row>
    <row r="121" spans="5:43" x14ac:dyDescent="0.25">
      <c r="E121" s="173" t="str">
        <f t="shared" si="19"/>
        <v/>
      </c>
      <c r="G121" s="173" t="str">
        <f t="shared" si="19"/>
        <v/>
      </c>
      <c r="I121" s="173" t="str">
        <f t="shared" si="20"/>
        <v/>
      </c>
      <c r="K121" s="173" t="str">
        <f t="shared" si="21"/>
        <v/>
      </c>
      <c r="M121" s="173" t="str">
        <f t="shared" si="22"/>
        <v/>
      </c>
      <c r="O121" s="173" t="str">
        <f t="shared" si="23"/>
        <v/>
      </c>
      <c r="Q121" s="173" t="str">
        <f t="shared" si="24"/>
        <v/>
      </c>
      <c r="S121" s="173" t="str">
        <f t="shared" si="25"/>
        <v/>
      </c>
      <c r="U121" s="173" t="str">
        <f t="shared" si="26"/>
        <v/>
      </c>
      <c r="W121" s="173" t="str">
        <f t="shared" si="27"/>
        <v/>
      </c>
      <c r="Y121" s="173" t="str">
        <f t="shared" si="28"/>
        <v/>
      </c>
      <c r="AA121" s="173" t="str">
        <f t="shared" si="29"/>
        <v/>
      </c>
      <c r="AC121" s="173" t="str">
        <f t="shared" si="30"/>
        <v/>
      </c>
      <c r="AE121" s="173" t="str">
        <f t="shared" si="31"/>
        <v/>
      </c>
      <c r="AG121" s="173" t="str">
        <f t="shared" si="32"/>
        <v/>
      </c>
      <c r="AI121" s="173" t="str">
        <f t="shared" si="33"/>
        <v/>
      </c>
      <c r="AK121" s="173" t="str">
        <f t="shared" si="34"/>
        <v/>
      </c>
      <c r="AM121" s="173" t="str">
        <f t="shared" si="35"/>
        <v/>
      </c>
      <c r="AO121" s="173" t="str">
        <f t="shared" si="36"/>
        <v/>
      </c>
      <c r="AQ121" s="173" t="str">
        <f t="shared" si="37"/>
        <v/>
      </c>
    </row>
    <row r="122" spans="5:43" x14ac:dyDescent="0.25">
      <c r="E122" s="173" t="str">
        <f t="shared" si="19"/>
        <v/>
      </c>
      <c r="G122" s="173" t="str">
        <f t="shared" si="19"/>
        <v/>
      </c>
      <c r="I122" s="173" t="str">
        <f t="shared" si="20"/>
        <v/>
      </c>
      <c r="K122" s="173" t="str">
        <f t="shared" si="21"/>
        <v/>
      </c>
      <c r="M122" s="173" t="str">
        <f t="shared" si="22"/>
        <v/>
      </c>
      <c r="O122" s="173" t="str">
        <f t="shared" si="23"/>
        <v/>
      </c>
      <c r="Q122" s="173" t="str">
        <f t="shared" si="24"/>
        <v/>
      </c>
      <c r="S122" s="173" t="str">
        <f t="shared" si="25"/>
        <v/>
      </c>
      <c r="U122" s="173" t="str">
        <f t="shared" si="26"/>
        <v/>
      </c>
      <c r="W122" s="173" t="str">
        <f t="shared" si="27"/>
        <v/>
      </c>
      <c r="Y122" s="173" t="str">
        <f t="shared" si="28"/>
        <v/>
      </c>
      <c r="AA122" s="173" t="str">
        <f t="shared" si="29"/>
        <v/>
      </c>
      <c r="AC122" s="173" t="str">
        <f t="shared" si="30"/>
        <v/>
      </c>
      <c r="AE122" s="173" t="str">
        <f t="shared" si="31"/>
        <v/>
      </c>
      <c r="AG122" s="173" t="str">
        <f t="shared" si="32"/>
        <v/>
      </c>
      <c r="AI122" s="173" t="str">
        <f t="shared" si="33"/>
        <v/>
      </c>
      <c r="AK122" s="173" t="str">
        <f t="shared" si="34"/>
        <v/>
      </c>
      <c r="AM122" s="173" t="str">
        <f t="shared" si="35"/>
        <v/>
      </c>
      <c r="AO122" s="173" t="str">
        <f t="shared" si="36"/>
        <v/>
      </c>
      <c r="AQ122" s="173" t="str">
        <f t="shared" si="37"/>
        <v/>
      </c>
    </row>
    <row r="123" spans="5:43" x14ac:dyDescent="0.25">
      <c r="E123" s="173" t="str">
        <f t="shared" si="19"/>
        <v/>
      </c>
      <c r="G123" s="173" t="str">
        <f t="shared" si="19"/>
        <v/>
      </c>
      <c r="I123" s="173" t="str">
        <f t="shared" si="20"/>
        <v/>
      </c>
      <c r="K123" s="173" t="str">
        <f t="shared" si="21"/>
        <v/>
      </c>
      <c r="M123" s="173" t="str">
        <f t="shared" si="22"/>
        <v/>
      </c>
      <c r="O123" s="173" t="str">
        <f t="shared" si="23"/>
        <v/>
      </c>
      <c r="Q123" s="173" t="str">
        <f t="shared" si="24"/>
        <v/>
      </c>
      <c r="S123" s="173" t="str">
        <f t="shared" si="25"/>
        <v/>
      </c>
      <c r="U123" s="173" t="str">
        <f t="shared" si="26"/>
        <v/>
      </c>
      <c r="W123" s="173" t="str">
        <f t="shared" si="27"/>
        <v/>
      </c>
      <c r="Y123" s="173" t="str">
        <f t="shared" si="28"/>
        <v/>
      </c>
      <c r="AA123" s="173" t="str">
        <f t="shared" si="29"/>
        <v/>
      </c>
      <c r="AC123" s="173" t="str">
        <f t="shared" si="30"/>
        <v/>
      </c>
      <c r="AE123" s="173" t="str">
        <f t="shared" si="31"/>
        <v/>
      </c>
      <c r="AG123" s="173" t="str">
        <f t="shared" si="32"/>
        <v/>
      </c>
      <c r="AI123" s="173" t="str">
        <f t="shared" si="33"/>
        <v/>
      </c>
      <c r="AK123" s="173" t="str">
        <f t="shared" si="34"/>
        <v/>
      </c>
      <c r="AM123" s="173" t="str">
        <f t="shared" si="35"/>
        <v/>
      </c>
      <c r="AO123" s="173" t="str">
        <f t="shared" si="36"/>
        <v/>
      </c>
      <c r="AQ123" s="173" t="str">
        <f t="shared" si="37"/>
        <v/>
      </c>
    </row>
    <row r="124" spans="5:43" x14ac:dyDescent="0.25">
      <c r="E124" s="173" t="str">
        <f t="shared" si="19"/>
        <v/>
      </c>
      <c r="G124" s="173" t="str">
        <f t="shared" si="19"/>
        <v/>
      </c>
      <c r="I124" s="173" t="str">
        <f t="shared" si="20"/>
        <v/>
      </c>
      <c r="K124" s="173" t="str">
        <f t="shared" si="21"/>
        <v/>
      </c>
      <c r="M124" s="173" t="str">
        <f t="shared" si="22"/>
        <v/>
      </c>
      <c r="O124" s="173" t="str">
        <f t="shared" si="23"/>
        <v/>
      </c>
      <c r="Q124" s="173" t="str">
        <f t="shared" si="24"/>
        <v/>
      </c>
      <c r="S124" s="173" t="str">
        <f t="shared" si="25"/>
        <v/>
      </c>
      <c r="U124" s="173" t="str">
        <f t="shared" si="26"/>
        <v/>
      </c>
      <c r="W124" s="173" t="str">
        <f t="shared" si="27"/>
        <v/>
      </c>
      <c r="Y124" s="173" t="str">
        <f t="shared" si="28"/>
        <v/>
      </c>
      <c r="AA124" s="173" t="str">
        <f t="shared" si="29"/>
        <v/>
      </c>
      <c r="AC124" s="173" t="str">
        <f t="shared" si="30"/>
        <v/>
      </c>
      <c r="AE124" s="173" t="str">
        <f t="shared" si="31"/>
        <v/>
      </c>
      <c r="AG124" s="173" t="str">
        <f t="shared" si="32"/>
        <v/>
      </c>
      <c r="AI124" s="173" t="str">
        <f t="shared" si="33"/>
        <v/>
      </c>
      <c r="AK124" s="173" t="str">
        <f t="shared" si="34"/>
        <v/>
      </c>
      <c r="AM124" s="173" t="str">
        <f t="shared" si="35"/>
        <v/>
      </c>
      <c r="AO124" s="173" t="str">
        <f t="shared" si="36"/>
        <v/>
      </c>
      <c r="AQ124" s="173" t="str">
        <f t="shared" si="37"/>
        <v/>
      </c>
    </row>
    <row r="125" spans="5:43" x14ac:dyDescent="0.25">
      <c r="E125" s="173" t="str">
        <f t="shared" si="19"/>
        <v/>
      </c>
      <c r="G125" s="173" t="str">
        <f t="shared" si="19"/>
        <v/>
      </c>
      <c r="I125" s="173" t="str">
        <f t="shared" si="20"/>
        <v/>
      </c>
      <c r="K125" s="173" t="str">
        <f t="shared" si="21"/>
        <v/>
      </c>
      <c r="M125" s="173" t="str">
        <f t="shared" si="22"/>
        <v/>
      </c>
      <c r="O125" s="173" t="str">
        <f t="shared" si="23"/>
        <v/>
      </c>
      <c r="Q125" s="173" t="str">
        <f t="shared" si="24"/>
        <v/>
      </c>
      <c r="S125" s="173" t="str">
        <f t="shared" si="25"/>
        <v/>
      </c>
      <c r="U125" s="173" t="str">
        <f t="shared" si="26"/>
        <v/>
      </c>
      <c r="W125" s="173" t="str">
        <f t="shared" si="27"/>
        <v/>
      </c>
      <c r="Y125" s="173" t="str">
        <f t="shared" si="28"/>
        <v/>
      </c>
      <c r="AA125" s="173" t="str">
        <f t="shared" si="29"/>
        <v/>
      </c>
      <c r="AC125" s="173" t="str">
        <f t="shared" si="30"/>
        <v/>
      </c>
      <c r="AE125" s="173" t="str">
        <f t="shared" si="31"/>
        <v/>
      </c>
      <c r="AG125" s="173" t="str">
        <f t="shared" si="32"/>
        <v/>
      </c>
      <c r="AI125" s="173" t="str">
        <f t="shared" si="33"/>
        <v/>
      </c>
      <c r="AK125" s="173" t="str">
        <f t="shared" si="34"/>
        <v/>
      </c>
      <c r="AM125" s="173" t="str">
        <f t="shared" si="35"/>
        <v/>
      </c>
      <c r="AO125" s="173" t="str">
        <f t="shared" si="36"/>
        <v/>
      </c>
      <c r="AQ125" s="173" t="str">
        <f t="shared" si="37"/>
        <v/>
      </c>
    </row>
    <row r="126" spans="5:43" x14ac:dyDescent="0.25">
      <c r="E126" s="173" t="str">
        <f t="shared" si="19"/>
        <v/>
      </c>
      <c r="G126" s="173" t="str">
        <f t="shared" si="19"/>
        <v/>
      </c>
      <c r="I126" s="173" t="str">
        <f t="shared" si="20"/>
        <v/>
      </c>
      <c r="K126" s="173" t="str">
        <f t="shared" si="21"/>
        <v/>
      </c>
      <c r="M126" s="173" t="str">
        <f t="shared" si="22"/>
        <v/>
      </c>
      <c r="O126" s="173" t="str">
        <f t="shared" si="23"/>
        <v/>
      </c>
      <c r="Q126" s="173" t="str">
        <f t="shared" si="24"/>
        <v/>
      </c>
      <c r="S126" s="173" t="str">
        <f t="shared" si="25"/>
        <v/>
      </c>
      <c r="U126" s="173" t="str">
        <f t="shared" si="26"/>
        <v/>
      </c>
      <c r="W126" s="173" t="str">
        <f t="shared" si="27"/>
        <v/>
      </c>
      <c r="Y126" s="173" t="str">
        <f t="shared" si="28"/>
        <v/>
      </c>
      <c r="AA126" s="173" t="str">
        <f t="shared" si="29"/>
        <v/>
      </c>
      <c r="AC126" s="173" t="str">
        <f t="shared" si="30"/>
        <v/>
      </c>
      <c r="AE126" s="173" t="str">
        <f t="shared" si="31"/>
        <v/>
      </c>
      <c r="AG126" s="173" t="str">
        <f t="shared" si="32"/>
        <v/>
      </c>
      <c r="AI126" s="173" t="str">
        <f t="shared" si="33"/>
        <v/>
      </c>
      <c r="AK126" s="173" t="str">
        <f t="shared" si="34"/>
        <v/>
      </c>
      <c r="AM126" s="173" t="str">
        <f t="shared" si="35"/>
        <v/>
      </c>
      <c r="AO126" s="173" t="str">
        <f t="shared" si="36"/>
        <v/>
      </c>
      <c r="AQ126" s="173" t="str">
        <f t="shared" si="37"/>
        <v/>
      </c>
    </row>
    <row r="127" spans="5:43" x14ac:dyDescent="0.25">
      <c r="E127" s="173" t="str">
        <f t="shared" si="19"/>
        <v/>
      </c>
      <c r="G127" s="173" t="str">
        <f t="shared" si="19"/>
        <v/>
      </c>
      <c r="I127" s="173" t="str">
        <f t="shared" si="20"/>
        <v/>
      </c>
      <c r="K127" s="173" t="str">
        <f t="shared" si="21"/>
        <v/>
      </c>
      <c r="M127" s="173" t="str">
        <f t="shared" si="22"/>
        <v/>
      </c>
      <c r="O127" s="173" t="str">
        <f t="shared" si="23"/>
        <v/>
      </c>
      <c r="Q127" s="173" t="str">
        <f t="shared" si="24"/>
        <v/>
      </c>
      <c r="S127" s="173" t="str">
        <f t="shared" si="25"/>
        <v/>
      </c>
      <c r="U127" s="173" t="str">
        <f t="shared" si="26"/>
        <v/>
      </c>
      <c r="W127" s="173" t="str">
        <f t="shared" si="27"/>
        <v/>
      </c>
      <c r="Y127" s="173" t="str">
        <f t="shared" si="28"/>
        <v/>
      </c>
      <c r="AA127" s="173" t="str">
        <f t="shared" si="29"/>
        <v/>
      </c>
      <c r="AC127" s="173" t="str">
        <f t="shared" si="30"/>
        <v/>
      </c>
      <c r="AE127" s="173" t="str">
        <f t="shared" si="31"/>
        <v/>
      </c>
      <c r="AG127" s="173" t="str">
        <f t="shared" si="32"/>
        <v/>
      </c>
      <c r="AI127" s="173" t="str">
        <f t="shared" si="33"/>
        <v/>
      </c>
      <c r="AK127" s="173" t="str">
        <f t="shared" si="34"/>
        <v/>
      </c>
      <c r="AM127" s="173" t="str">
        <f t="shared" si="35"/>
        <v/>
      </c>
      <c r="AO127" s="173" t="str">
        <f t="shared" si="36"/>
        <v/>
      </c>
      <c r="AQ127" s="173" t="str">
        <f t="shared" si="37"/>
        <v/>
      </c>
    </row>
    <row r="128" spans="5:43" x14ac:dyDescent="0.25">
      <c r="E128" s="173" t="str">
        <f t="shared" si="19"/>
        <v/>
      </c>
      <c r="G128" s="173" t="str">
        <f t="shared" si="19"/>
        <v/>
      </c>
      <c r="I128" s="173" t="str">
        <f t="shared" si="20"/>
        <v/>
      </c>
      <c r="K128" s="173" t="str">
        <f t="shared" si="21"/>
        <v/>
      </c>
      <c r="M128" s="173" t="str">
        <f t="shared" si="22"/>
        <v/>
      </c>
      <c r="O128" s="173" t="str">
        <f t="shared" si="23"/>
        <v/>
      </c>
      <c r="Q128" s="173" t="str">
        <f t="shared" si="24"/>
        <v/>
      </c>
      <c r="S128" s="173" t="str">
        <f t="shared" si="25"/>
        <v/>
      </c>
      <c r="U128" s="173" t="str">
        <f t="shared" si="26"/>
        <v/>
      </c>
      <c r="W128" s="173" t="str">
        <f t="shared" si="27"/>
        <v/>
      </c>
      <c r="Y128" s="173" t="str">
        <f t="shared" si="28"/>
        <v/>
      </c>
      <c r="AA128" s="173" t="str">
        <f t="shared" si="29"/>
        <v/>
      </c>
      <c r="AC128" s="173" t="str">
        <f t="shared" si="30"/>
        <v/>
      </c>
      <c r="AE128" s="173" t="str">
        <f t="shared" si="31"/>
        <v/>
      </c>
      <c r="AG128" s="173" t="str">
        <f t="shared" si="32"/>
        <v/>
      </c>
      <c r="AI128" s="173" t="str">
        <f t="shared" si="33"/>
        <v/>
      </c>
      <c r="AK128" s="173" t="str">
        <f t="shared" si="34"/>
        <v/>
      </c>
      <c r="AM128" s="173" t="str">
        <f t="shared" si="35"/>
        <v/>
      </c>
      <c r="AO128" s="173" t="str">
        <f t="shared" si="36"/>
        <v/>
      </c>
      <c r="AQ128" s="173" t="str">
        <f t="shared" si="37"/>
        <v/>
      </c>
    </row>
    <row r="129" spans="5:43" x14ac:dyDescent="0.25">
      <c r="E129" s="173" t="str">
        <f t="shared" si="19"/>
        <v/>
      </c>
      <c r="G129" s="173" t="str">
        <f t="shared" si="19"/>
        <v/>
      </c>
      <c r="I129" s="173" t="str">
        <f t="shared" si="20"/>
        <v/>
      </c>
      <c r="K129" s="173" t="str">
        <f t="shared" si="21"/>
        <v/>
      </c>
      <c r="M129" s="173" t="str">
        <f t="shared" si="22"/>
        <v/>
      </c>
      <c r="O129" s="173" t="str">
        <f t="shared" si="23"/>
        <v/>
      </c>
      <c r="Q129" s="173" t="str">
        <f t="shared" si="24"/>
        <v/>
      </c>
      <c r="S129" s="173" t="str">
        <f t="shared" si="25"/>
        <v/>
      </c>
      <c r="U129" s="173" t="str">
        <f t="shared" si="26"/>
        <v/>
      </c>
      <c r="W129" s="173" t="str">
        <f t="shared" si="27"/>
        <v/>
      </c>
      <c r="Y129" s="173" t="str">
        <f t="shared" si="28"/>
        <v/>
      </c>
      <c r="AA129" s="173" t="str">
        <f t="shared" si="29"/>
        <v/>
      </c>
      <c r="AC129" s="173" t="str">
        <f t="shared" si="30"/>
        <v/>
      </c>
      <c r="AE129" s="173" t="str">
        <f t="shared" si="31"/>
        <v/>
      </c>
      <c r="AG129" s="173" t="str">
        <f t="shared" si="32"/>
        <v/>
      </c>
      <c r="AI129" s="173" t="str">
        <f t="shared" si="33"/>
        <v/>
      </c>
      <c r="AK129" s="173" t="str">
        <f t="shared" si="34"/>
        <v/>
      </c>
      <c r="AM129" s="173" t="str">
        <f t="shared" si="35"/>
        <v/>
      </c>
      <c r="AO129" s="173" t="str">
        <f t="shared" si="36"/>
        <v/>
      </c>
      <c r="AQ129" s="173" t="str">
        <f t="shared" si="37"/>
        <v/>
      </c>
    </row>
    <row r="130" spans="5:43" x14ac:dyDescent="0.25">
      <c r="E130" s="173" t="str">
        <f t="shared" si="19"/>
        <v/>
      </c>
      <c r="G130" s="173" t="str">
        <f t="shared" si="19"/>
        <v/>
      </c>
      <c r="I130" s="173" t="str">
        <f t="shared" si="20"/>
        <v/>
      </c>
      <c r="K130" s="173" t="str">
        <f t="shared" si="21"/>
        <v/>
      </c>
      <c r="M130" s="173" t="str">
        <f t="shared" si="22"/>
        <v/>
      </c>
      <c r="O130" s="173" t="str">
        <f t="shared" si="23"/>
        <v/>
      </c>
      <c r="Q130" s="173" t="str">
        <f t="shared" si="24"/>
        <v/>
      </c>
      <c r="S130" s="173" t="str">
        <f t="shared" si="25"/>
        <v/>
      </c>
      <c r="U130" s="173" t="str">
        <f t="shared" si="26"/>
        <v/>
      </c>
      <c r="W130" s="173" t="str">
        <f t="shared" si="27"/>
        <v/>
      </c>
      <c r="Y130" s="173" t="str">
        <f t="shared" si="28"/>
        <v/>
      </c>
      <c r="AA130" s="173" t="str">
        <f t="shared" si="29"/>
        <v/>
      </c>
      <c r="AC130" s="173" t="str">
        <f t="shared" si="30"/>
        <v/>
      </c>
      <c r="AE130" s="173" t="str">
        <f t="shared" si="31"/>
        <v/>
      </c>
      <c r="AG130" s="173" t="str">
        <f t="shared" si="32"/>
        <v/>
      </c>
      <c r="AI130" s="173" t="str">
        <f t="shared" si="33"/>
        <v/>
      </c>
      <c r="AK130" s="173" t="str">
        <f t="shared" si="34"/>
        <v/>
      </c>
      <c r="AM130" s="173" t="str">
        <f t="shared" si="35"/>
        <v/>
      </c>
      <c r="AO130" s="173" t="str">
        <f t="shared" si="36"/>
        <v/>
      </c>
      <c r="AQ130" s="173" t="str">
        <f t="shared" si="37"/>
        <v/>
      </c>
    </row>
    <row r="131" spans="5:43" x14ac:dyDescent="0.25">
      <c r="E131" s="173" t="str">
        <f t="shared" si="19"/>
        <v/>
      </c>
      <c r="G131" s="173" t="str">
        <f t="shared" si="19"/>
        <v/>
      </c>
      <c r="I131" s="173" t="str">
        <f t="shared" si="20"/>
        <v/>
      </c>
      <c r="K131" s="173" t="str">
        <f t="shared" si="21"/>
        <v/>
      </c>
      <c r="M131" s="173" t="str">
        <f t="shared" si="22"/>
        <v/>
      </c>
      <c r="O131" s="173" t="str">
        <f t="shared" si="23"/>
        <v/>
      </c>
      <c r="Q131" s="173" t="str">
        <f t="shared" si="24"/>
        <v/>
      </c>
      <c r="S131" s="173" t="str">
        <f t="shared" si="25"/>
        <v/>
      </c>
      <c r="U131" s="173" t="str">
        <f t="shared" si="26"/>
        <v/>
      </c>
      <c r="W131" s="173" t="str">
        <f t="shared" si="27"/>
        <v/>
      </c>
      <c r="Y131" s="173" t="str">
        <f t="shared" si="28"/>
        <v/>
      </c>
      <c r="AA131" s="173" t="str">
        <f t="shared" si="29"/>
        <v/>
      </c>
      <c r="AC131" s="173" t="str">
        <f t="shared" si="30"/>
        <v/>
      </c>
      <c r="AE131" s="173" t="str">
        <f t="shared" si="31"/>
        <v/>
      </c>
      <c r="AG131" s="173" t="str">
        <f t="shared" si="32"/>
        <v/>
      </c>
      <c r="AI131" s="173" t="str">
        <f t="shared" si="33"/>
        <v/>
      </c>
      <c r="AK131" s="173" t="str">
        <f t="shared" si="34"/>
        <v/>
      </c>
      <c r="AM131" s="173" t="str">
        <f t="shared" si="35"/>
        <v/>
      </c>
      <c r="AO131" s="173" t="str">
        <f t="shared" si="36"/>
        <v/>
      </c>
      <c r="AQ131" s="173" t="str">
        <f t="shared" si="37"/>
        <v/>
      </c>
    </row>
    <row r="132" spans="5:43" x14ac:dyDescent="0.25">
      <c r="E132" s="173" t="str">
        <f t="shared" si="19"/>
        <v/>
      </c>
      <c r="G132" s="173" t="str">
        <f t="shared" si="19"/>
        <v/>
      </c>
      <c r="I132" s="173" t="str">
        <f t="shared" si="20"/>
        <v/>
      </c>
      <c r="K132" s="173" t="str">
        <f t="shared" si="21"/>
        <v/>
      </c>
      <c r="M132" s="173" t="str">
        <f t="shared" si="22"/>
        <v/>
      </c>
      <c r="O132" s="173" t="str">
        <f t="shared" si="23"/>
        <v/>
      </c>
      <c r="Q132" s="173" t="str">
        <f t="shared" si="24"/>
        <v/>
      </c>
      <c r="S132" s="173" t="str">
        <f t="shared" si="25"/>
        <v/>
      </c>
      <c r="U132" s="173" t="str">
        <f t="shared" si="26"/>
        <v/>
      </c>
      <c r="W132" s="173" t="str">
        <f t="shared" si="27"/>
        <v/>
      </c>
      <c r="Y132" s="173" t="str">
        <f t="shared" si="28"/>
        <v/>
      </c>
      <c r="AA132" s="173" t="str">
        <f t="shared" si="29"/>
        <v/>
      </c>
      <c r="AC132" s="173" t="str">
        <f t="shared" si="30"/>
        <v/>
      </c>
      <c r="AE132" s="173" t="str">
        <f t="shared" si="31"/>
        <v/>
      </c>
      <c r="AG132" s="173" t="str">
        <f t="shared" si="32"/>
        <v/>
      </c>
      <c r="AI132" s="173" t="str">
        <f t="shared" si="33"/>
        <v/>
      </c>
      <c r="AK132" s="173" t="str">
        <f t="shared" si="34"/>
        <v/>
      </c>
      <c r="AM132" s="173" t="str">
        <f t="shared" si="35"/>
        <v/>
      </c>
      <c r="AO132" s="173" t="str">
        <f t="shared" si="36"/>
        <v/>
      </c>
      <c r="AQ132" s="173" t="str">
        <f t="shared" si="37"/>
        <v/>
      </c>
    </row>
    <row r="133" spans="5:43" x14ac:dyDescent="0.25">
      <c r="E133" s="173" t="str">
        <f t="shared" si="19"/>
        <v/>
      </c>
      <c r="G133" s="173" t="str">
        <f t="shared" si="19"/>
        <v/>
      </c>
      <c r="I133" s="173" t="str">
        <f t="shared" si="20"/>
        <v/>
      </c>
      <c r="K133" s="173" t="str">
        <f t="shared" si="21"/>
        <v/>
      </c>
      <c r="M133" s="173" t="str">
        <f t="shared" si="22"/>
        <v/>
      </c>
      <c r="O133" s="173" t="str">
        <f t="shared" si="23"/>
        <v/>
      </c>
      <c r="Q133" s="173" t="str">
        <f t="shared" si="24"/>
        <v/>
      </c>
      <c r="S133" s="173" t="str">
        <f t="shared" si="25"/>
        <v/>
      </c>
      <c r="U133" s="173" t="str">
        <f t="shared" si="26"/>
        <v/>
      </c>
      <c r="W133" s="173" t="str">
        <f t="shared" si="27"/>
        <v/>
      </c>
      <c r="Y133" s="173" t="str">
        <f t="shared" si="28"/>
        <v/>
      </c>
      <c r="AA133" s="173" t="str">
        <f t="shared" si="29"/>
        <v/>
      </c>
      <c r="AC133" s="173" t="str">
        <f t="shared" si="30"/>
        <v/>
      </c>
      <c r="AE133" s="173" t="str">
        <f t="shared" si="31"/>
        <v/>
      </c>
      <c r="AG133" s="173" t="str">
        <f t="shared" si="32"/>
        <v/>
      </c>
      <c r="AI133" s="173" t="str">
        <f t="shared" si="33"/>
        <v/>
      </c>
      <c r="AK133" s="173" t="str">
        <f t="shared" si="34"/>
        <v/>
      </c>
      <c r="AM133" s="173" t="str">
        <f t="shared" si="35"/>
        <v/>
      </c>
      <c r="AO133" s="173" t="str">
        <f t="shared" si="36"/>
        <v/>
      </c>
      <c r="AQ133" s="173" t="str">
        <f t="shared" si="37"/>
        <v/>
      </c>
    </row>
    <row r="134" spans="5:43" x14ac:dyDescent="0.25">
      <c r="E134" s="173" t="str">
        <f t="shared" si="19"/>
        <v/>
      </c>
      <c r="G134" s="173" t="str">
        <f t="shared" si="19"/>
        <v/>
      </c>
      <c r="I134" s="173" t="str">
        <f t="shared" si="20"/>
        <v/>
      </c>
      <c r="K134" s="173" t="str">
        <f t="shared" si="21"/>
        <v/>
      </c>
      <c r="M134" s="173" t="str">
        <f t="shared" si="22"/>
        <v/>
      </c>
      <c r="O134" s="173" t="str">
        <f t="shared" si="23"/>
        <v/>
      </c>
      <c r="Q134" s="173" t="str">
        <f t="shared" si="24"/>
        <v/>
      </c>
      <c r="S134" s="173" t="str">
        <f t="shared" si="25"/>
        <v/>
      </c>
      <c r="U134" s="173" t="str">
        <f t="shared" si="26"/>
        <v/>
      </c>
      <c r="W134" s="173" t="str">
        <f t="shared" si="27"/>
        <v/>
      </c>
      <c r="Y134" s="173" t="str">
        <f t="shared" si="28"/>
        <v/>
      </c>
      <c r="AA134" s="173" t="str">
        <f t="shared" si="29"/>
        <v/>
      </c>
      <c r="AC134" s="173" t="str">
        <f t="shared" si="30"/>
        <v/>
      </c>
      <c r="AE134" s="173" t="str">
        <f t="shared" si="31"/>
        <v/>
      </c>
      <c r="AG134" s="173" t="str">
        <f t="shared" si="32"/>
        <v/>
      </c>
      <c r="AI134" s="173" t="str">
        <f t="shared" si="33"/>
        <v/>
      </c>
      <c r="AK134" s="173" t="str">
        <f t="shared" si="34"/>
        <v/>
      </c>
      <c r="AM134" s="173" t="str">
        <f t="shared" si="35"/>
        <v/>
      </c>
      <c r="AO134" s="173" t="str">
        <f t="shared" si="36"/>
        <v/>
      </c>
      <c r="AQ134" s="173" t="str">
        <f t="shared" si="37"/>
        <v/>
      </c>
    </row>
    <row r="135" spans="5:43" x14ac:dyDescent="0.25">
      <c r="E135" s="173" t="str">
        <f t="shared" si="19"/>
        <v/>
      </c>
      <c r="G135" s="173" t="str">
        <f t="shared" si="19"/>
        <v/>
      </c>
      <c r="I135" s="173" t="str">
        <f t="shared" si="20"/>
        <v/>
      </c>
      <c r="K135" s="173" t="str">
        <f t="shared" si="21"/>
        <v/>
      </c>
      <c r="M135" s="173" t="str">
        <f t="shared" si="22"/>
        <v/>
      </c>
      <c r="O135" s="173" t="str">
        <f t="shared" si="23"/>
        <v/>
      </c>
      <c r="Q135" s="173" t="str">
        <f t="shared" si="24"/>
        <v/>
      </c>
      <c r="S135" s="173" t="str">
        <f t="shared" si="25"/>
        <v/>
      </c>
      <c r="U135" s="173" t="str">
        <f t="shared" si="26"/>
        <v/>
      </c>
      <c r="W135" s="173" t="str">
        <f t="shared" si="27"/>
        <v/>
      </c>
      <c r="Y135" s="173" t="str">
        <f t="shared" si="28"/>
        <v/>
      </c>
      <c r="AA135" s="173" t="str">
        <f t="shared" si="29"/>
        <v/>
      </c>
      <c r="AC135" s="173" t="str">
        <f t="shared" si="30"/>
        <v/>
      </c>
      <c r="AE135" s="173" t="str">
        <f t="shared" si="31"/>
        <v/>
      </c>
      <c r="AG135" s="173" t="str">
        <f t="shared" si="32"/>
        <v/>
      </c>
      <c r="AI135" s="173" t="str">
        <f t="shared" si="33"/>
        <v/>
      </c>
      <c r="AK135" s="173" t="str">
        <f t="shared" si="34"/>
        <v/>
      </c>
      <c r="AM135" s="173" t="str">
        <f t="shared" si="35"/>
        <v/>
      </c>
      <c r="AO135" s="173" t="str">
        <f t="shared" si="36"/>
        <v/>
      </c>
      <c r="AQ135" s="173" t="str">
        <f t="shared" si="37"/>
        <v/>
      </c>
    </row>
    <row r="136" spans="5:43" x14ac:dyDescent="0.25">
      <c r="E136" s="173" t="str">
        <f t="shared" si="19"/>
        <v/>
      </c>
      <c r="G136" s="173" t="str">
        <f t="shared" si="19"/>
        <v/>
      </c>
      <c r="I136" s="173" t="str">
        <f t="shared" si="20"/>
        <v/>
      </c>
      <c r="K136" s="173" t="str">
        <f t="shared" si="21"/>
        <v/>
      </c>
      <c r="M136" s="173" t="str">
        <f t="shared" si="22"/>
        <v/>
      </c>
      <c r="O136" s="173" t="str">
        <f t="shared" si="23"/>
        <v/>
      </c>
      <c r="Q136" s="173" t="str">
        <f t="shared" si="24"/>
        <v/>
      </c>
      <c r="S136" s="173" t="str">
        <f t="shared" si="25"/>
        <v/>
      </c>
      <c r="U136" s="173" t="str">
        <f t="shared" si="26"/>
        <v/>
      </c>
      <c r="W136" s="173" t="str">
        <f t="shared" si="27"/>
        <v/>
      </c>
      <c r="Y136" s="173" t="str">
        <f t="shared" si="28"/>
        <v/>
      </c>
      <c r="AA136" s="173" t="str">
        <f t="shared" si="29"/>
        <v/>
      </c>
      <c r="AC136" s="173" t="str">
        <f t="shared" si="30"/>
        <v/>
      </c>
      <c r="AE136" s="173" t="str">
        <f t="shared" si="31"/>
        <v/>
      </c>
      <c r="AG136" s="173" t="str">
        <f t="shared" si="32"/>
        <v/>
      </c>
      <c r="AI136" s="173" t="str">
        <f t="shared" si="33"/>
        <v/>
      </c>
      <c r="AK136" s="173" t="str">
        <f t="shared" si="34"/>
        <v/>
      </c>
      <c r="AM136" s="173" t="str">
        <f t="shared" si="35"/>
        <v/>
      </c>
      <c r="AO136" s="173" t="str">
        <f t="shared" si="36"/>
        <v/>
      </c>
      <c r="AQ136" s="173" t="str">
        <f t="shared" si="37"/>
        <v/>
      </c>
    </row>
    <row r="137" spans="5:43" x14ac:dyDescent="0.25">
      <c r="E137" s="173" t="str">
        <f t="shared" si="19"/>
        <v/>
      </c>
      <c r="G137" s="173" t="str">
        <f t="shared" si="19"/>
        <v/>
      </c>
      <c r="I137" s="173" t="str">
        <f t="shared" si="20"/>
        <v/>
      </c>
      <c r="K137" s="173" t="str">
        <f t="shared" si="21"/>
        <v/>
      </c>
      <c r="M137" s="173" t="str">
        <f t="shared" si="22"/>
        <v/>
      </c>
      <c r="O137" s="173" t="str">
        <f t="shared" si="23"/>
        <v/>
      </c>
      <c r="Q137" s="173" t="str">
        <f t="shared" si="24"/>
        <v/>
      </c>
      <c r="S137" s="173" t="str">
        <f t="shared" si="25"/>
        <v/>
      </c>
      <c r="U137" s="173" t="str">
        <f t="shared" si="26"/>
        <v/>
      </c>
      <c r="W137" s="173" t="str">
        <f t="shared" si="27"/>
        <v/>
      </c>
      <c r="Y137" s="173" t="str">
        <f t="shared" si="28"/>
        <v/>
      </c>
      <c r="AA137" s="173" t="str">
        <f t="shared" si="29"/>
        <v/>
      </c>
      <c r="AC137" s="173" t="str">
        <f t="shared" si="30"/>
        <v/>
      </c>
      <c r="AE137" s="173" t="str">
        <f t="shared" si="31"/>
        <v/>
      </c>
      <c r="AG137" s="173" t="str">
        <f t="shared" si="32"/>
        <v/>
      </c>
      <c r="AI137" s="173" t="str">
        <f t="shared" si="33"/>
        <v/>
      </c>
      <c r="AK137" s="173" t="str">
        <f t="shared" si="34"/>
        <v/>
      </c>
      <c r="AM137" s="173" t="str">
        <f t="shared" si="35"/>
        <v/>
      </c>
      <c r="AO137" s="173" t="str">
        <f t="shared" si="36"/>
        <v/>
      </c>
      <c r="AQ137" s="173" t="str">
        <f t="shared" si="37"/>
        <v/>
      </c>
    </row>
    <row r="138" spans="5:43" x14ac:dyDescent="0.25">
      <c r="E138" s="173" t="str">
        <f t="shared" si="19"/>
        <v/>
      </c>
      <c r="G138" s="173" t="str">
        <f t="shared" si="19"/>
        <v/>
      </c>
      <c r="I138" s="173" t="str">
        <f t="shared" si="20"/>
        <v/>
      </c>
      <c r="K138" s="173" t="str">
        <f t="shared" si="21"/>
        <v/>
      </c>
      <c r="M138" s="173" t="str">
        <f t="shared" si="22"/>
        <v/>
      </c>
      <c r="O138" s="173" t="str">
        <f t="shared" si="23"/>
        <v/>
      </c>
      <c r="Q138" s="173" t="str">
        <f t="shared" si="24"/>
        <v/>
      </c>
      <c r="S138" s="173" t="str">
        <f t="shared" si="25"/>
        <v/>
      </c>
      <c r="U138" s="173" t="str">
        <f t="shared" si="26"/>
        <v/>
      </c>
      <c r="W138" s="173" t="str">
        <f t="shared" si="27"/>
        <v/>
      </c>
      <c r="Y138" s="173" t="str">
        <f t="shared" si="28"/>
        <v/>
      </c>
      <c r="AA138" s="173" t="str">
        <f t="shared" si="29"/>
        <v/>
      </c>
      <c r="AC138" s="173" t="str">
        <f t="shared" si="30"/>
        <v/>
      </c>
      <c r="AE138" s="173" t="str">
        <f t="shared" si="31"/>
        <v/>
      </c>
      <c r="AG138" s="173" t="str">
        <f t="shared" si="32"/>
        <v/>
      </c>
      <c r="AI138" s="173" t="str">
        <f t="shared" si="33"/>
        <v/>
      </c>
      <c r="AK138" s="173" t="str">
        <f t="shared" si="34"/>
        <v/>
      </c>
      <c r="AM138" s="173" t="str">
        <f t="shared" si="35"/>
        <v/>
      </c>
      <c r="AO138" s="173" t="str">
        <f t="shared" si="36"/>
        <v/>
      </c>
      <c r="AQ138" s="173" t="str">
        <f t="shared" si="37"/>
        <v/>
      </c>
    </row>
    <row r="139" spans="5:43" x14ac:dyDescent="0.25">
      <c r="E139" s="173" t="str">
        <f t="shared" si="19"/>
        <v/>
      </c>
      <c r="G139" s="173" t="str">
        <f t="shared" si="19"/>
        <v/>
      </c>
      <c r="I139" s="173" t="str">
        <f t="shared" si="20"/>
        <v/>
      </c>
      <c r="K139" s="173" t="str">
        <f t="shared" si="21"/>
        <v/>
      </c>
      <c r="M139" s="173" t="str">
        <f t="shared" si="22"/>
        <v/>
      </c>
      <c r="O139" s="173" t="str">
        <f t="shared" si="23"/>
        <v/>
      </c>
      <c r="Q139" s="173" t="str">
        <f t="shared" si="24"/>
        <v/>
      </c>
      <c r="S139" s="173" t="str">
        <f t="shared" si="25"/>
        <v/>
      </c>
      <c r="U139" s="173" t="str">
        <f t="shared" si="26"/>
        <v/>
      </c>
      <c r="W139" s="173" t="str">
        <f t="shared" si="27"/>
        <v/>
      </c>
      <c r="Y139" s="173" t="str">
        <f t="shared" si="28"/>
        <v/>
      </c>
      <c r="AA139" s="173" t="str">
        <f t="shared" si="29"/>
        <v/>
      </c>
      <c r="AC139" s="173" t="str">
        <f t="shared" si="30"/>
        <v/>
      </c>
      <c r="AE139" s="173" t="str">
        <f t="shared" si="31"/>
        <v/>
      </c>
      <c r="AG139" s="173" t="str">
        <f t="shared" si="32"/>
        <v/>
      </c>
      <c r="AI139" s="173" t="str">
        <f t="shared" si="33"/>
        <v/>
      </c>
      <c r="AK139" s="173" t="str">
        <f t="shared" si="34"/>
        <v/>
      </c>
      <c r="AM139" s="173" t="str">
        <f t="shared" si="35"/>
        <v/>
      </c>
      <c r="AO139" s="173" t="str">
        <f t="shared" si="36"/>
        <v/>
      </c>
      <c r="AQ139" s="173" t="str">
        <f t="shared" si="37"/>
        <v/>
      </c>
    </row>
    <row r="140" spans="5:43" x14ac:dyDescent="0.25">
      <c r="E140" s="173" t="str">
        <f t="shared" si="19"/>
        <v/>
      </c>
      <c r="G140" s="173" t="str">
        <f t="shared" si="19"/>
        <v/>
      </c>
      <c r="I140" s="173" t="str">
        <f t="shared" si="20"/>
        <v/>
      </c>
      <c r="K140" s="173" t="str">
        <f t="shared" si="21"/>
        <v/>
      </c>
      <c r="M140" s="173" t="str">
        <f t="shared" si="22"/>
        <v/>
      </c>
      <c r="O140" s="173" t="str">
        <f t="shared" si="23"/>
        <v/>
      </c>
      <c r="Q140" s="173" t="str">
        <f t="shared" si="24"/>
        <v/>
      </c>
      <c r="S140" s="173" t="str">
        <f t="shared" si="25"/>
        <v/>
      </c>
      <c r="U140" s="173" t="str">
        <f t="shared" si="26"/>
        <v/>
      </c>
      <c r="W140" s="173" t="str">
        <f t="shared" si="27"/>
        <v/>
      </c>
      <c r="Y140" s="173" t="str">
        <f t="shared" si="28"/>
        <v/>
      </c>
      <c r="AA140" s="173" t="str">
        <f t="shared" si="29"/>
        <v/>
      </c>
      <c r="AC140" s="173" t="str">
        <f t="shared" si="30"/>
        <v/>
      </c>
      <c r="AE140" s="173" t="str">
        <f t="shared" si="31"/>
        <v/>
      </c>
      <c r="AG140" s="173" t="str">
        <f t="shared" si="32"/>
        <v/>
      </c>
      <c r="AI140" s="173" t="str">
        <f t="shared" si="33"/>
        <v/>
      </c>
      <c r="AK140" s="173" t="str">
        <f t="shared" si="34"/>
        <v/>
      </c>
      <c r="AM140" s="173" t="str">
        <f t="shared" si="35"/>
        <v/>
      </c>
      <c r="AO140" s="173" t="str">
        <f t="shared" si="36"/>
        <v/>
      </c>
      <c r="AQ140" s="173" t="str">
        <f t="shared" si="37"/>
        <v/>
      </c>
    </row>
    <row r="141" spans="5:43" x14ac:dyDescent="0.25">
      <c r="E141" s="173" t="str">
        <f t="shared" ref="E141:G204" si="38">IF(OR($B141=0,D141=0),"",D141/$B141)</f>
        <v/>
      </c>
      <c r="G141" s="173" t="str">
        <f t="shared" si="38"/>
        <v/>
      </c>
      <c r="I141" s="173" t="str">
        <f t="shared" ref="I141:I204" si="39">IF(OR($B141=0,H141=0),"",H141/$B141)</f>
        <v/>
      </c>
      <c r="K141" s="173" t="str">
        <f t="shared" ref="K141:K204" si="40">IF(OR($B141=0,J141=0),"",J141/$B141)</f>
        <v/>
      </c>
      <c r="M141" s="173" t="str">
        <f t="shared" ref="M141:M204" si="41">IF(OR($B141=0,L141=0),"",L141/$B141)</f>
        <v/>
      </c>
      <c r="O141" s="173" t="str">
        <f t="shared" ref="O141:O204" si="42">IF(OR($B141=0,N141=0),"",N141/$B141)</f>
        <v/>
      </c>
      <c r="Q141" s="173" t="str">
        <f t="shared" ref="Q141:Q204" si="43">IF(OR($B141=0,P141=0),"",P141/$B141)</f>
        <v/>
      </c>
      <c r="S141" s="173" t="str">
        <f t="shared" ref="S141:S204" si="44">IF(OR($B141=0,R141=0),"",R141/$B141)</f>
        <v/>
      </c>
      <c r="U141" s="173" t="str">
        <f t="shared" ref="U141:U204" si="45">IF(OR($B141=0,T141=0),"",T141/$B141)</f>
        <v/>
      </c>
      <c r="W141" s="173" t="str">
        <f t="shared" ref="W141:W204" si="46">IF(OR($B141=0,V141=0),"",V141/$B141)</f>
        <v/>
      </c>
      <c r="Y141" s="173" t="str">
        <f t="shared" ref="Y141:Y204" si="47">IF(OR($B141=0,X141=0),"",X141/$B141)</f>
        <v/>
      </c>
      <c r="AA141" s="173" t="str">
        <f t="shared" ref="AA141:AA204" si="48">IF(OR($B141=0,Z141=0),"",Z141/$B141)</f>
        <v/>
      </c>
      <c r="AC141" s="173" t="str">
        <f t="shared" ref="AC141:AC204" si="49">IF(OR($B141=0,AB141=0),"",AB141/$B141)</f>
        <v/>
      </c>
      <c r="AE141" s="173" t="str">
        <f t="shared" ref="AE141:AE204" si="50">IF(OR($B141=0,AD141=0),"",AD141/$B141)</f>
        <v/>
      </c>
      <c r="AG141" s="173" t="str">
        <f t="shared" ref="AG141:AG204" si="51">IF(OR($B141=0,AF141=0),"",AF141/$B141)</f>
        <v/>
      </c>
      <c r="AI141" s="173" t="str">
        <f t="shared" ref="AI141:AI204" si="52">IF(OR($B141=0,AH141=0),"",AH141/$B141)</f>
        <v/>
      </c>
      <c r="AK141" s="173" t="str">
        <f t="shared" ref="AK141:AK204" si="53">IF(OR($B141=0,AJ141=0),"",AJ141/$B141)</f>
        <v/>
      </c>
      <c r="AM141" s="173" t="str">
        <f t="shared" ref="AM141:AM204" si="54">IF(OR($B141=0,AL141=0),"",AL141/$B141)</f>
        <v/>
      </c>
      <c r="AO141" s="173" t="str">
        <f t="shared" ref="AO141:AO204" si="55">IF(OR($B141=0,AN141=0),"",AN141/$B141)</f>
        <v/>
      </c>
      <c r="AQ141" s="173" t="str">
        <f t="shared" ref="AQ141:AQ204" si="56">IF(OR($B141=0,AP141=0),"",AP141/$B141)</f>
        <v/>
      </c>
    </row>
    <row r="142" spans="5:43" x14ac:dyDescent="0.25">
      <c r="E142" s="173" t="str">
        <f t="shared" si="38"/>
        <v/>
      </c>
      <c r="G142" s="173" t="str">
        <f t="shared" si="38"/>
        <v/>
      </c>
      <c r="I142" s="173" t="str">
        <f t="shared" si="39"/>
        <v/>
      </c>
      <c r="K142" s="173" t="str">
        <f t="shared" si="40"/>
        <v/>
      </c>
      <c r="M142" s="173" t="str">
        <f t="shared" si="41"/>
        <v/>
      </c>
      <c r="O142" s="173" t="str">
        <f t="shared" si="42"/>
        <v/>
      </c>
      <c r="Q142" s="173" t="str">
        <f t="shared" si="43"/>
        <v/>
      </c>
      <c r="S142" s="173" t="str">
        <f t="shared" si="44"/>
        <v/>
      </c>
      <c r="U142" s="173" t="str">
        <f t="shared" si="45"/>
        <v/>
      </c>
      <c r="W142" s="173" t="str">
        <f t="shared" si="46"/>
        <v/>
      </c>
      <c r="Y142" s="173" t="str">
        <f t="shared" si="47"/>
        <v/>
      </c>
      <c r="AA142" s="173" t="str">
        <f t="shared" si="48"/>
        <v/>
      </c>
      <c r="AC142" s="173" t="str">
        <f t="shared" si="49"/>
        <v/>
      </c>
      <c r="AE142" s="173" t="str">
        <f t="shared" si="50"/>
        <v/>
      </c>
      <c r="AG142" s="173" t="str">
        <f t="shared" si="51"/>
        <v/>
      </c>
      <c r="AI142" s="173" t="str">
        <f t="shared" si="52"/>
        <v/>
      </c>
      <c r="AK142" s="173" t="str">
        <f t="shared" si="53"/>
        <v/>
      </c>
      <c r="AM142" s="173" t="str">
        <f t="shared" si="54"/>
        <v/>
      </c>
      <c r="AO142" s="173" t="str">
        <f t="shared" si="55"/>
        <v/>
      </c>
      <c r="AQ142" s="173" t="str">
        <f t="shared" si="56"/>
        <v/>
      </c>
    </row>
    <row r="143" spans="5:43" x14ac:dyDescent="0.25">
      <c r="E143" s="173" t="str">
        <f t="shared" si="38"/>
        <v/>
      </c>
      <c r="G143" s="173" t="str">
        <f t="shared" si="38"/>
        <v/>
      </c>
      <c r="I143" s="173" t="str">
        <f t="shared" si="39"/>
        <v/>
      </c>
      <c r="K143" s="173" t="str">
        <f t="shared" si="40"/>
        <v/>
      </c>
      <c r="M143" s="173" t="str">
        <f t="shared" si="41"/>
        <v/>
      </c>
      <c r="O143" s="173" t="str">
        <f t="shared" si="42"/>
        <v/>
      </c>
      <c r="Q143" s="173" t="str">
        <f t="shared" si="43"/>
        <v/>
      </c>
      <c r="S143" s="173" t="str">
        <f t="shared" si="44"/>
        <v/>
      </c>
      <c r="U143" s="173" t="str">
        <f t="shared" si="45"/>
        <v/>
      </c>
      <c r="W143" s="173" t="str">
        <f t="shared" si="46"/>
        <v/>
      </c>
      <c r="Y143" s="173" t="str">
        <f t="shared" si="47"/>
        <v/>
      </c>
      <c r="AA143" s="173" t="str">
        <f t="shared" si="48"/>
        <v/>
      </c>
      <c r="AC143" s="173" t="str">
        <f t="shared" si="49"/>
        <v/>
      </c>
      <c r="AE143" s="173" t="str">
        <f t="shared" si="50"/>
        <v/>
      </c>
      <c r="AG143" s="173" t="str">
        <f t="shared" si="51"/>
        <v/>
      </c>
      <c r="AI143" s="173" t="str">
        <f t="shared" si="52"/>
        <v/>
      </c>
      <c r="AK143" s="173" t="str">
        <f t="shared" si="53"/>
        <v/>
      </c>
      <c r="AM143" s="173" t="str">
        <f t="shared" si="54"/>
        <v/>
      </c>
      <c r="AO143" s="173" t="str">
        <f t="shared" si="55"/>
        <v/>
      </c>
      <c r="AQ143" s="173" t="str">
        <f t="shared" si="56"/>
        <v/>
      </c>
    </row>
    <row r="144" spans="5:43" x14ac:dyDescent="0.25">
      <c r="E144" s="173" t="str">
        <f t="shared" si="38"/>
        <v/>
      </c>
      <c r="G144" s="173" t="str">
        <f t="shared" si="38"/>
        <v/>
      </c>
      <c r="I144" s="173" t="str">
        <f t="shared" si="39"/>
        <v/>
      </c>
      <c r="K144" s="173" t="str">
        <f t="shared" si="40"/>
        <v/>
      </c>
      <c r="M144" s="173" t="str">
        <f t="shared" si="41"/>
        <v/>
      </c>
      <c r="O144" s="173" t="str">
        <f t="shared" si="42"/>
        <v/>
      </c>
      <c r="Q144" s="173" t="str">
        <f t="shared" si="43"/>
        <v/>
      </c>
      <c r="S144" s="173" t="str">
        <f t="shared" si="44"/>
        <v/>
      </c>
      <c r="U144" s="173" t="str">
        <f t="shared" si="45"/>
        <v/>
      </c>
      <c r="W144" s="173" t="str">
        <f t="shared" si="46"/>
        <v/>
      </c>
      <c r="Y144" s="173" t="str">
        <f t="shared" si="47"/>
        <v/>
      </c>
      <c r="AA144" s="173" t="str">
        <f t="shared" si="48"/>
        <v/>
      </c>
      <c r="AC144" s="173" t="str">
        <f t="shared" si="49"/>
        <v/>
      </c>
      <c r="AE144" s="173" t="str">
        <f t="shared" si="50"/>
        <v/>
      </c>
      <c r="AG144" s="173" t="str">
        <f t="shared" si="51"/>
        <v/>
      </c>
      <c r="AI144" s="173" t="str">
        <f t="shared" si="52"/>
        <v/>
      </c>
      <c r="AK144" s="173" t="str">
        <f t="shared" si="53"/>
        <v/>
      </c>
      <c r="AM144" s="173" t="str">
        <f t="shared" si="54"/>
        <v/>
      </c>
      <c r="AO144" s="173" t="str">
        <f t="shared" si="55"/>
        <v/>
      </c>
      <c r="AQ144" s="173" t="str">
        <f t="shared" si="56"/>
        <v/>
      </c>
    </row>
    <row r="145" spans="5:43" x14ac:dyDescent="0.25">
      <c r="E145" s="173" t="str">
        <f t="shared" si="38"/>
        <v/>
      </c>
      <c r="G145" s="173" t="str">
        <f t="shared" si="38"/>
        <v/>
      </c>
      <c r="I145" s="173" t="str">
        <f t="shared" si="39"/>
        <v/>
      </c>
      <c r="K145" s="173" t="str">
        <f t="shared" si="40"/>
        <v/>
      </c>
      <c r="M145" s="173" t="str">
        <f t="shared" si="41"/>
        <v/>
      </c>
      <c r="O145" s="173" t="str">
        <f t="shared" si="42"/>
        <v/>
      </c>
      <c r="Q145" s="173" t="str">
        <f t="shared" si="43"/>
        <v/>
      </c>
      <c r="S145" s="173" t="str">
        <f t="shared" si="44"/>
        <v/>
      </c>
      <c r="U145" s="173" t="str">
        <f t="shared" si="45"/>
        <v/>
      </c>
      <c r="W145" s="173" t="str">
        <f t="shared" si="46"/>
        <v/>
      </c>
      <c r="Y145" s="173" t="str">
        <f t="shared" si="47"/>
        <v/>
      </c>
      <c r="AA145" s="173" t="str">
        <f t="shared" si="48"/>
        <v/>
      </c>
      <c r="AC145" s="173" t="str">
        <f t="shared" si="49"/>
        <v/>
      </c>
      <c r="AE145" s="173" t="str">
        <f t="shared" si="50"/>
        <v/>
      </c>
      <c r="AG145" s="173" t="str">
        <f t="shared" si="51"/>
        <v/>
      </c>
      <c r="AI145" s="173" t="str">
        <f t="shared" si="52"/>
        <v/>
      </c>
      <c r="AK145" s="173" t="str">
        <f t="shared" si="53"/>
        <v/>
      </c>
      <c r="AM145" s="173" t="str">
        <f t="shared" si="54"/>
        <v/>
      </c>
      <c r="AO145" s="173" t="str">
        <f t="shared" si="55"/>
        <v/>
      </c>
      <c r="AQ145" s="173" t="str">
        <f t="shared" si="56"/>
        <v/>
      </c>
    </row>
    <row r="146" spans="5:43" x14ac:dyDescent="0.25">
      <c r="E146" s="173" t="str">
        <f t="shared" si="38"/>
        <v/>
      </c>
      <c r="G146" s="173" t="str">
        <f t="shared" si="38"/>
        <v/>
      </c>
      <c r="I146" s="173" t="str">
        <f t="shared" si="39"/>
        <v/>
      </c>
      <c r="K146" s="173" t="str">
        <f t="shared" si="40"/>
        <v/>
      </c>
      <c r="M146" s="173" t="str">
        <f t="shared" si="41"/>
        <v/>
      </c>
      <c r="O146" s="173" t="str">
        <f t="shared" si="42"/>
        <v/>
      </c>
      <c r="Q146" s="173" t="str">
        <f t="shared" si="43"/>
        <v/>
      </c>
      <c r="S146" s="173" t="str">
        <f t="shared" si="44"/>
        <v/>
      </c>
      <c r="U146" s="173" t="str">
        <f t="shared" si="45"/>
        <v/>
      </c>
      <c r="W146" s="173" t="str">
        <f t="shared" si="46"/>
        <v/>
      </c>
      <c r="Y146" s="173" t="str">
        <f t="shared" si="47"/>
        <v/>
      </c>
      <c r="AA146" s="173" t="str">
        <f t="shared" si="48"/>
        <v/>
      </c>
      <c r="AC146" s="173" t="str">
        <f t="shared" si="49"/>
        <v/>
      </c>
      <c r="AE146" s="173" t="str">
        <f t="shared" si="50"/>
        <v/>
      </c>
      <c r="AG146" s="173" t="str">
        <f t="shared" si="51"/>
        <v/>
      </c>
      <c r="AI146" s="173" t="str">
        <f t="shared" si="52"/>
        <v/>
      </c>
      <c r="AK146" s="173" t="str">
        <f t="shared" si="53"/>
        <v/>
      </c>
      <c r="AM146" s="173" t="str">
        <f t="shared" si="54"/>
        <v/>
      </c>
      <c r="AO146" s="173" t="str">
        <f t="shared" si="55"/>
        <v/>
      </c>
      <c r="AQ146" s="173" t="str">
        <f t="shared" si="56"/>
        <v/>
      </c>
    </row>
    <row r="147" spans="5:43" x14ac:dyDescent="0.25">
      <c r="E147" s="173" t="str">
        <f t="shared" si="38"/>
        <v/>
      </c>
      <c r="G147" s="173" t="str">
        <f t="shared" si="38"/>
        <v/>
      </c>
      <c r="I147" s="173" t="str">
        <f t="shared" si="39"/>
        <v/>
      </c>
      <c r="K147" s="173" t="str">
        <f t="shared" si="40"/>
        <v/>
      </c>
      <c r="M147" s="173" t="str">
        <f t="shared" si="41"/>
        <v/>
      </c>
      <c r="O147" s="173" t="str">
        <f t="shared" si="42"/>
        <v/>
      </c>
      <c r="Q147" s="173" t="str">
        <f t="shared" si="43"/>
        <v/>
      </c>
      <c r="S147" s="173" t="str">
        <f t="shared" si="44"/>
        <v/>
      </c>
      <c r="U147" s="173" t="str">
        <f t="shared" si="45"/>
        <v/>
      </c>
      <c r="W147" s="173" t="str">
        <f t="shared" si="46"/>
        <v/>
      </c>
      <c r="Y147" s="173" t="str">
        <f t="shared" si="47"/>
        <v/>
      </c>
      <c r="AA147" s="173" t="str">
        <f t="shared" si="48"/>
        <v/>
      </c>
      <c r="AC147" s="173" t="str">
        <f t="shared" si="49"/>
        <v/>
      </c>
      <c r="AE147" s="173" t="str">
        <f t="shared" si="50"/>
        <v/>
      </c>
      <c r="AG147" s="173" t="str">
        <f t="shared" si="51"/>
        <v/>
      </c>
      <c r="AI147" s="173" t="str">
        <f t="shared" si="52"/>
        <v/>
      </c>
      <c r="AK147" s="173" t="str">
        <f t="shared" si="53"/>
        <v/>
      </c>
      <c r="AM147" s="173" t="str">
        <f t="shared" si="54"/>
        <v/>
      </c>
      <c r="AO147" s="173" t="str">
        <f t="shared" si="55"/>
        <v/>
      </c>
      <c r="AQ147" s="173" t="str">
        <f t="shared" si="56"/>
        <v/>
      </c>
    </row>
    <row r="148" spans="5:43" x14ac:dyDescent="0.25">
      <c r="E148" s="173" t="str">
        <f t="shared" si="38"/>
        <v/>
      </c>
      <c r="G148" s="173" t="str">
        <f t="shared" si="38"/>
        <v/>
      </c>
      <c r="I148" s="173" t="str">
        <f t="shared" si="39"/>
        <v/>
      </c>
      <c r="K148" s="173" t="str">
        <f t="shared" si="40"/>
        <v/>
      </c>
      <c r="M148" s="173" t="str">
        <f t="shared" si="41"/>
        <v/>
      </c>
      <c r="O148" s="173" t="str">
        <f t="shared" si="42"/>
        <v/>
      </c>
      <c r="Q148" s="173" t="str">
        <f t="shared" si="43"/>
        <v/>
      </c>
      <c r="S148" s="173" t="str">
        <f t="shared" si="44"/>
        <v/>
      </c>
      <c r="U148" s="173" t="str">
        <f t="shared" si="45"/>
        <v/>
      </c>
      <c r="W148" s="173" t="str">
        <f t="shared" si="46"/>
        <v/>
      </c>
      <c r="Y148" s="173" t="str">
        <f t="shared" si="47"/>
        <v/>
      </c>
      <c r="AA148" s="173" t="str">
        <f t="shared" si="48"/>
        <v/>
      </c>
      <c r="AC148" s="173" t="str">
        <f t="shared" si="49"/>
        <v/>
      </c>
      <c r="AE148" s="173" t="str">
        <f t="shared" si="50"/>
        <v/>
      </c>
      <c r="AG148" s="173" t="str">
        <f t="shared" si="51"/>
        <v/>
      </c>
      <c r="AI148" s="173" t="str">
        <f t="shared" si="52"/>
        <v/>
      </c>
      <c r="AK148" s="173" t="str">
        <f t="shared" si="53"/>
        <v/>
      </c>
      <c r="AM148" s="173" t="str">
        <f t="shared" si="54"/>
        <v/>
      </c>
      <c r="AO148" s="173" t="str">
        <f t="shared" si="55"/>
        <v/>
      </c>
      <c r="AQ148" s="173" t="str">
        <f t="shared" si="56"/>
        <v/>
      </c>
    </row>
    <row r="149" spans="5:43" x14ac:dyDescent="0.25">
      <c r="E149" s="173" t="str">
        <f t="shared" si="38"/>
        <v/>
      </c>
      <c r="G149" s="173" t="str">
        <f t="shared" si="38"/>
        <v/>
      </c>
      <c r="I149" s="173" t="str">
        <f t="shared" si="39"/>
        <v/>
      </c>
      <c r="K149" s="173" t="str">
        <f t="shared" si="40"/>
        <v/>
      </c>
      <c r="M149" s="173" t="str">
        <f t="shared" si="41"/>
        <v/>
      </c>
      <c r="O149" s="173" t="str">
        <f t="shared" si="42"/>
        <v/>
      </c>
      <c r="Q149" s="173" t="str">
        <f t="shared" si="43"/>
        <v/>
      </c>
      <c r="S149" s="173" t="str">
        <f t="shared" si="44"/>
        <v/>
      </c>
      <c r="U149" s="173" t="str">
        <f t="shared" si="45"/>
        <v/>
      </c>
      <c r="W149" s="173" t="str">
        <f t="shared" si="46"/>
        <v/>
      </c>
      <c r="Y149" s="173" t="str">
        <f t="shared" si="47"/>
        <v/>
      </c>
      <c r="AA149" s="173" t="str">
        <f t="shared" si="48"/>
        <v/>
      </c>
      <c r="AC149" s="173" t="str">
        <f t="shared" si="49"/>
        <v/>
      </c>
      <c r="AE149" s="173" t="str">
        <f t="shared" si="50"/>
        <v/>
      </c>
      <c r="AG149" s="173" t="str">
        <f t="shared" si="51"/>
        <v/>
      </c>
      <c r="AI149" s="173" t="str">
        <f t="shared" si="52"/>
        <v/>
      </c>
      <c r="AK149" s="173" t="str">
        <f t="shared" si="53"/>
        <v/>
      </c>
      <c r="AM149" s="173" t="str">
        <f t="shared" si="54"/>
        <v/>
      </c>
      <c r="AO149" s="173" t="str">
        <f t="shared" si="55"/>
        <v/>
      </c>
      <c r="AQ149" s="173" t="str">
        <f t="shared" si="56"/>
        <v/>
      </c>
    </row>
    <row r="150" spans="5:43" x14ac:dyDescent="0.25">
      <c r="E150" s="173" t="str">
        <f t="shared" si="38"/>
        <v/>
      </c>
      <c r="G150" s="173" t="str">
        <f t="shared" si="38"/>
        <v/>
      </c>
      <c r="I150" s="173" t="str">
        <f t="shared" si="39"/>
        <v/>
      </c>
      <c r="K150" s="173" t="str">
        <f t="shared" si="40"/>
        <v/>
      </c>
      <c r="M150" s="173" t="str">
        <f t="shared" si="41"/>
        <v/>
      </c>
      <c r="O150" s="173" t="str">
        <f t="shared" si="42"/>
        <v/>
      </c>
      <c r="Q150" s="173" t="str">
        <f t="shared" si="43"/>
        <v/>
      </c>
      <c r="S150" s="173" t="str">
        <f t="shared" si="44"/>
        <v/>
      </c>
      <c r="U150" s="173" t="str">
        <f t="shared" si="45"/>
        <v/>
      </c>
      <c r="W150" s="173" t="str">
        <f t="shared" si="46"/>
        <v/>
      </c>
      <c r="Y150" s="173" t="str">
        <f t="shared" si="47"/>
        <v/>
      </c>
      <c r="AA150" s="173" t="str">
        <f t="shared" si="48"/>
        <v/>
      </c>
      <c r="AC150" s="173" t="str">
        <f t="shared" si="49"/>
        <v/>
      </c>
      <c r="AE150" s="173" t="str">
        <f t="shared" si="50"/>
        <v/>
      </c>
      <c r="AG150" s="173" t="str">
        <f t="shared" si="51"/>
        <v/>
      </c>
      <c r="AI150" s="173" t="str">
        <f t="shared" si="52"/>
        <v/>
      </c>
      <c r="AK150" s="173" t="str">
        <f t="shared" si="53"/>
        <v/>
      </c>
      <c r="AM150" s="173" t="str">
        <f t="shared" si="54"/>
        <v/>
      </c>
      <c r="AO150" s="173" t="str">
        <f t="shared" si="55"/>
        <v/>
      </c>
      <c r="AQ150" s="173" t="str">
        <f t="shared" si="56"/>
        <v/>
      </c>
    </row>
    <row r="151" spans="5:43" x14ac:dyDescent="0.25">
      <c r="E151" s="173" t="str">
        <f t="shared" si="38"/>
        <v/>
      </c>
      <c r="G151" s="173" t="str">
        <f t="shared" si="38"/>
        <v/>
      </c>
      <c r="I151" s="173" t="str">
        <f t="shared" si="39"/>
        <v/>
      </c>
      <c r="K151" s="173" t="str">
        <f t="shared" si="40"/>
        <v/>
      </c>
      <c r="M151" s="173" t="str">
        <f t="shared" si="41"/>
        <v/>
      </c>
      <c r="O151" s="173" t="str">
        <f t="shared" si="42"/>
        <v/>
      </c>
      <c r="Q151" s="173" t="str">
        <f t="shared" si="43"/>
        <v/>
      </c>
      <c r="S151" s="173" t="str">
        <f t="shared" si="44"/>
        <v/>
      </c>
      <c r="U151" s="173" t="str">
        <f t="shared" si="45"/>
        <v/>
      </c>
      <c r="W151" s="173" t="str">
        <f t="shared" si="46"/>
        <v/>
      </c>
      <c r="Y151" s="173" t="str">
        <f t="shared" si="47"/>
        <v/>
      </c>
      <c r="AA151" s="173" t="str">
        <f t="shared" si="48"/>
        <v/>
      </c>
      <c r="AC151" s="173" t="str">
        <f t="shared" si="49"/>
        <v/>
      </c>
      <c r="AE151" s="173" t="str">
        <f t="shared" si="50"/>
        <v/>
      </c>
      <c r="AG151" s="173" t="str">
        <f t="shared" si="51"/>
        <v/>
      </c>
      <c r="AI151" s="173" t="str">
        <f t="shared" si="52"/>
        <v/>
      </c>
      <c r="AK151" s="173" t="str">
        <f t="shared" si="53"/>
        <v/>
      </c>
      <c r="AM151" s="173" t="str">
        <f t="shared" si="54"/>
        <v/>
      </c>
      <c r="AO151" s="173" t="str">
        <f t="shared" si="55"/>
        <v/>
      </c>
      <c r="AQ151" s="173" t="str">
        <f t="shared" si="56"/>
        <v/>
      </c>
    </row>
    <row r="152" spans="5:43" x14ac:dyDescent="0.25">
      <c r="E152" s="173" t="str">
        <f t="shared" si="38"/>
        <v/>
      </c>
      <c r="G152" s="173" t="str">
        <f t="shared" si="38"/>
        <v/>
      </c>
      <c r="I152" s="173" t="str">
        <f t="shared" si="39"/>
        <v/>
      </c>
      <c r="K152" s="173" t="str">
        <f t="shared" si="40"/>
        <v/>
      </c>
      <c r="M152" s="173" t="str">
        <f t="shared" si="41"/>
        <v/>
      </c>
      <c r="O152" s="173" t="str">
        <f t="shared" si="42"/>
        <v/>
      </c>
      <c r="Q152" s="173" t="str">
        <f t="shared" si="43"/>
        <v/>
      </c>
      <c r="S152" s="173" t="str">
        <f t="shared" si="44"/>
        <v/>
      </c>
      <c r="U152" s="173" t="str">
        <f t="shared" si="45"/>
        <v/>
      </c>
      <c r="W152" s="173" t="str">
        <f t="shared" si="46"/>
        <v/>
      </c>
      <c r="Y152" s="173" t="str">
        <f t="shared" si="47"/>
        <v/>
      </c>
      <c r="AA152" s="173" t="str">
        <f t="shared" si="48"/>
        <v/>
      </c>
      <c r="AC152" s="173" t="str">
        <f t="shared" si="49"/>
        <v/>
      </c>
      <c r="AE152" s="173" t="str">
        <f t="shared" si="50"/>
        <v/>
      </c>
      <c r="AG152" s="173" t="str">
        <f t="shared" si="51"/>
        <v/>
      </c>
      <c r="AI152" s="173" t="str">
        <f t="shared" si="52"/>
        <v/>
      </c>
      <c r="AK152" s="173" t="str">
        <f t="shared" si="53"/>
        <v/>
      </c>
      <c r="AM152" s="173" t="str">
        <f t="shared" si="54"/>
        <v/>
      </c>
      <c r="AO152" s="173" t="str">
        <f t="shared" si="55"/>
        <v/>
      </c>
      <c r="AQ152" s="173" t="str">
        <f t="shared" si="56"/>
        <v/>
      </c>
    </row>
    <row r="153" spans="5:43" x14ac:dyDescent="0.25">
      <c r="E153" s="173" t="str">
        <f t="shared" si="38"/>
        <v/>
      </c>
      <c r="G153" s="173" t="str">
        <f t="shared" si="38"/>
        <v/>
      </c>
      <c r="I153" s="173" t="str">
        <f t="shared" si="39"/>
        <v/>
      </c>
      <c r="K153" s="173" t="str">
        <f t="shared" si="40"/>
        <v/>
      </c>
      <c r="M153" s="173" t="str">
        <f t="shared" si="41"/>
        <v/>
      </c>
      <c r="O153" s="173" t="str">
        <f t="shared" si="42"/>
        <v/>
      </c>
      <c r="Q153" s="173" t="str">
        <f t="shared" si="43"/>
        <v/>
      </c>
      <c r="S153" s="173" t="str">
        <f t="shared" si="44"/>
        <v/>
      </c>
      <c r="U153" s="173" t="str">
        <f t="shared" si="45"/>
        <v/>
      </c>
      <c r="W153" s="173" t="str">
        <f t="shared" si="46"/>
        <v/>
      </c>
      <c r="Y153" s="173" t="str">
        <f t="shared" si="47"/>
        <v/>
      </c>
      <c r="AA153" s="173" t="str">
        <f t="shared" si="48"/>
        <v/>
      </c>
      <c r="AC153" s="173" t="str">
        <f t="shared" si="49"/>
        <v/>
      </c>
      <c r="AE153" s="173" t="str">
        <f t="shared" si="50"/>
        <v/>
      </c>
      <c r="AG153" s="173" t="str">
        <f t="shared" si="51"/>
        <v/>
      </c>
      <c r="AI153" s="173" t="str">
        <f t="shared" si="52"/>
        <v/>
      </c>
      <c r="AK153" s="173" t="str">
        <f t="shared" si="53"/>
        <v/>
      </c>
      <c r="AM153" s="173" t="str">
        <f t="shared" si="54"/>
        <v/>
      </c>
      <c r="AO153" s="173" t="str">
        <f t="shared" si="55"/>
        <v/>
      </c>
      <c r="AQ153" s="173" t="str">
        <f t="shared" si="56"/>
        <v/>
      </c>
    </row>
    <row r="154" spans="5:43" x14ac:dyDescent="0.25">
      <c r="E154" s="173" t="str">
        <f t="shared" si="38"/>
        <v/>
      </c>
      <c r="G154" s="173" t="str">
        <f t="shared" si="38"/>
        <v/>
      </c>
      <c r="I154" s="173" t="str">
        <f t="shared" si="39"/>
        <v/>
      </c>
      <c r="K154" s="173" t="str">
        <f t="shared" si="40"/>
        <v/>
      </c>
      <c r="M154" s="173" t="str">
        <f t="shared" si="41"/>
        <v/>
      </c>
      <c r="O154" s="173" t="str">
        <f t="shared" si="42"/>
        <v/>
      </c>
      <c r="Q154" s="173" t="str">
        <f t="shared" si="43"/>
        <v/>
      </c>
      <c r="S154" s="173" t="str">
        <f t="shared" si="44"/>
        <v/>
      </c>
      <c r="U154" s="173" t="str">
        <f t="shared" si="45"/>
        <v/>
      </c>
      <c r="W154" s="173" t="str">
        <f t="shared" si="46"/>
        <v/>
      </c>
      <c r="Y154" s="173" t="str">
        <f t="shared" si="47"/>
        <v/>
      </c>
      <c r="AA154" s="173" t="str">
        <f t="shared" si="48"/>
        <v/>
      </c>
      <c r="AC154" s="173" t="str">
        <f t="shared" si="49"/>
        <v/>
      </c>
      <c r="AE154" s="173" t="str">
        <f t="shared" si="50"/>
        <v/>
      </c>
      <c r="AG154" s="173" t="str">
        <f t="shared" si="51"/>
        <v/>
      </c>
      <c r="AI154" s="173" t="str">
        <f t="shared" si="52"/>
        <v/>
      </c>
      <c r="AK154" s="173" t="str">
        <f t="shared" si="53"/>
        <v/>
      </c>
      <c r="AM154" s="173" t="str">
        <f t="shared" si="54"/>
        <v/>
      </c>
      <c r="AO154" s="173" t="str">
        <f t="shared" si="55"/>
        <v/>
      </c>
      <c r="AQ154" s="173" t="str">
        <f t="shared" si="56"/>
        <v/>
      </c>
    </row>
    <row r="155" spans="5:43" x14ac:dyDescent="0.25">
      <c r="E155" s="173" t="str">
        <f t="shared" si="38"/>
        <v/>
      </c>
      <c r="G155" s="173" t="str">
        <f t="shared" si="38"/>
        <v/>
      </c>
      <c r="I155" s="173" t="str">
        <f t="shared" si="39"/>
        <v/>
      </c>
      <c r="K155" s="173" t="str">
        <f t="shared" si="40"/>
        <v/>
      </c>
      <c r="M155" s="173" t="str">
        <f t="shared" si="41"/>
        <v/>
      </c>
      <c r="O155" s="173" t="str">
        <f t="shared" si="42"/>
        <v/>
      </c>
      <c r="Q155" s="173" t="str">
        <f t="shared" si="43"/>
        <v/>
      </c>
      <c r="S155" s="173" t="str">
        <f t="shared" si="44"/>
        <v/>
      </c>
      <c r="U155" s="173" t="str">
        <f t="shared" si="45"/>
        <v/>
      </c>
      <c r="W155" s="173" t="str">
        <f t="shared" si="46"/>
        <v/>
      </c>
      <c r="Y155" s="173" t="str">
        <f t="shared" si="47"/>
        <v/>
      </c>
      <c r="AA155" s="173" t="str">
        <f t="shared" si="48"/>
        <v/>
      </c>
      <c r="AC155" s="173" t="str">
        <f t="shared" si="49"/>
        <v/>
      </c>
      <c r="AE155" s="173" t="str">
        <f t="shared" si="50"/>
        <v/>
      </c>
      <c r="AG155" s="173" t="str">
        <f t="shared" si="51"/>
        <v/>
      </c>
      <c r="AI155" s="173" t="str">
        <f t="shared" si="52"/>
        <v/>
      </c>
      <c r="AK155" s="173" t="str">
        <f t="shared" si="53"/>
        <v/>
      </c>
      <c r="AM155" s="173" t="str">
        <f t="shared" si="54"/>
        <v/>
      </c>
      <c r="AO155" s="173" t="str">
        <f t="shared" si="55"/>
        <v/>
      </c>
      <c r="AQ155" s="173" t="str">
        <f t="shared" si="56"/>
        <v/>
      </c>
    </row>
    <row r="156" spans="5:43" x14ac:dyDescent="0.25">
      <c r="E156" s="173" t="str">
        <f t="shared" si="38"/>
        <v/>
      </c>
      <c r="G156" s="173" t="str">
        <f t="shared" si="38"/>
        <v/>
      </c>
      <c r="I156" s="173" t="str">
        <f t="shared" si="39"/>
        <v/>
      </c>
      <c r="K156" s="173" t="str">
        <f t="shared" si="40"/>
        <v/>
      </c>
      <c r="M156" s="173" t="str">
        <f t="shared" si="41"/>
        <v/>
      </c>
      <c r="O156" s="173" t="str">
        <f t="shared" si="42"/>
        <v/>
      </c>
      <c r="Q156" s="173" t="str">
        <f t="shared" si="43"/>
        <v/>
      </c>
      <c r="S156" s="173" t="str">
        <f t="shared" si="44"/>
        <v/>
      </c>
      <c r="U156" s="173" t="str">
        <f t="shared" si="45"/>
        <v/>
      </c>
      <c r="W156" s="173" t="str">
        <f t="shared" si="46"/>
        <v/>
      </c>
      <c r="Y156" s="173" t="str">
        <f t="shared" si="47"/>
        <v/>
      </c>
      <c r="AA156" s="173" t="str">
        <f t="shared" si="48"/>
        <v/>
      </c>
      <c r="AC156" s="173" t="str">
        <f t="shared" si="49"/>
        <v/>
      </c>
      <c r="AE156" s="173" t="str">
        <f t="shared" si="50"/>
        <v/>
      </c>
      <c r="AG156" s="173" t="str">
        <f t="shared" si="51"/>
        <v/>
      </c>
      <c r="AI156" s="173" t="str">
        <f t="shared" si="52"/>
        <v/>
      </c>
      <c r="AK156" s="173" t="str">
        <f t="shared" si="53"/>
        <v/>
      </c>
      <c r="AM156" s="173" t="str">
        <f t="shared" si="54"/>
        <v/>
      </c>
      <c r="AO156" s="173" t="str">
        <f t="shared" si="55"/>
        <v/>
      </c>
      <c r="AQ156" s="173" t="str">
        <f t="shared" si="56"/>
        <v/>
      </c>
    </row>
    <row r="157" spans="5:43" x14ac:dyDescent="0.25">
      <c r="E157" s="173" t="str">
        <f t="shared" si="38"/>
        <v/>
      </c>
      <c r="G157" s="173" t="str">
        <f t="shared" si="38"/>
        <v/>
      </c>
      <c r="I157" s="173" t="str">
        <f t="shared" si="39"/>
        <v/>
      </c>
      <c r="K157" s="173" t="str">
        <f t="shared" si="40"/>
        <v/>
      </c>
      <c r="M157" s="173" t="str">
        <f t="shared" si="41"/>
        <v/>
      </c>
      <c r="O157" s="173" t="str">
        <f t="shared" si="42"/>
        <v/>
      </c>
      <c r="Q157" s="173" t="str">
        <f t="shared" si="43"/>
        <v/>
      </c>
      <c r="S157" s="173" t="str">
        <f t="shared" si="44"/>
        <v/>
      </c>
      <c r="U157" s="173" t="str">
        <f t="shared" si="45"/>
        <v/>
      </c>
      <c r="W157" s="173" t="str">
        <f t="shared" si="46"/>
        <v/>
      </c>
      <c r="Y157" s="173" t="str">
        <f t="shared" si="47"/>
        <v/>
      </c>
      <c r="AA157" s="173" t="str">
        <f t="shared" si="48"/>
        <v/>
      </c>
      <c r="AC157" s="173" t="str">
        <f t="shared" si="49"/>
        <v/>
      </c>
      <c r="AE157" s="173" t="str">
        <f t="shared" si="50"/>
        <v/>
      </c>
      <c r="AG157" s="173" t="str">
        <f t="shared" si="51"/>
        <v/>
      </c>
      <c r="AI157" s="173" t="str">
        <f t="shared" si="52"/>
        <v/>
      </c>
      <c r="AK157" s="173" t="str">
        <f t="shared" si="53"/>
        <v/>
      </c>
      <c r="AM157" s="173" t="str">
        <f t="shared" si="54"/>
        <v/>
      </c>
      <c r="AO157" s="173" t="str">
        <f t="shared" si="55"/>
        <v/>
      </c>
      <c r="AQ157" s="173" t="str">
        <f t="shared" si="56"/>
        <v/>
      </c>
    </row>
    <row r="158" spans="5:43" x14ac:dyDescent="0.25">
      <c r="E158" s="173" t="str">
        <f t="shared" si="38"/>
        <v/>
      </c>
      <c r="G158" s="173" t="str">
        <f t="shared" si="38"/>
        <v/>
      </c>
      <c r="I158" s="173" t="str">
        <f t="shared" si="39"/>
        <v/>
      </c>
      <c r="K158" s="173" t="str">
        <f t="shared" si="40"/>
        <v/>
      </c>
      <c r="M158" s="173" t="str">
        <f t="shared" si="41"/>
        <v/>
      </c>
      <c r="O158" s="173" t="str">
        <f t="shared" si="42"/>
        <v/>
      </c>
      <c r="Q158" s="173" t="str">
        <f t="shared" si="43"/>
        <v/>
      </c>
      <c r="S158" s="173" t="str">
        <f t="shared" si="44"/>
        <v/>
      </c>
      <c r="U158" s="173" t="str">
        <f t="shared" si="45"/>
        <v/>
      </c>
      <c r="W158" s="173" t="str">
        <f t="shared" si="46"/>
        <v/>
      </c>
      <c r="Y158" s="173" t="str">
        <f t="shared" si="47"/>
        <v/>
      </c>
      <c r="AA158" s="173" t="str">
        <f t="shared" si="48"/>
        <v/>
      </c>
      <c r="AC158" s="173" t="str">
        <f t="shared" si="49"/>
        <v/>
      </c>
      <c r="AE158" s="173" t="str">
        <f t="shared" si="50"/>
        <v/>
      </c>
      <c r="AG158" s="173" t="str">
        <f t="shared" si="51"/>
        <v/>
      </c>
      <c r="AI158" s="173" t="str">
        <f t="shared" si="52"/>
        <v/>
      </c>
      <c r="AK158" s="173" t="str">
        <f t="shared" si="53"/>
        <v/>
      </c>
      <c r="AM158" s="173" t="str">
        <f t="shared" si="54"/>
        <v/>
      </c>
      <c r="AO158" s="173" t="str">
        <f t="shared" si="55"/>
        <v/>
      </c>
      <c r="AQ158" s="173" t="str">
        <f t="shared" si="56"/>
        <v/>
      </c>
    </row>
    <row r="159" spans="5:43" x14ac:dyDescent="0.25">
      <c r="E159" s="173" t="str">
        <f t="shared" si="38"/>
        <v/>
      </c>
      <c r="G159" s="173" t="str">
        <f t="shared" si="38"/>
        <v/>
      </c>
      <c r="I159" s="173" t="str">
        <f t="shared" si="39"/>
        <v/>
      </c>
      <c r="K159" s="173" t="str">
        <f t="shared" si="40"/>
        <v/>
      </c>
      <c r="M159" s="173" t="str">
        <f t="shared" si="41"/>
        <v/>
      </c>
      <c r="O159" s="173" t="str">
        <f t="shared" si="42"/>
        <v/>
      </c>
      <c r="Q159" s="173" t="str">
        <f t="shared" si="43"/>
        <v/>
      </c>
      <c r="S159" s="173" t="str">
        <f t="shared" si="44"/>
        <v/>
      </c>
      <c r="U159" s="173" t="str">
        <f t="shared" si="45"/>
        <v/>
      </c>
      <c r="W159" s="173" t="str">
        <f t="shared" si="46"/>
        <v/>
      </c>
      <c r="Y159" s="173" t="str">
        <f t="shared" si="47"/>
        <v/>
      </c>
      <c r="AA159" s="173" t="str">
        <f t="shared" si="48"/>
        <v/>
      </c>
      <c r="AC159" s="173" t="str">
        <f t="shared" si="49"/>
        <v/>
      </c>
      <c r="AE159" s="173" t="str">
        <f t="shared" si="50"/>
        <v/>
      </c>
      <c r="AG159" s="173" t="str">
        <f t="shared" si="51"/>
        <v/>
      </c>
      <c r="AI159" s="173" t="str">
        <f t="shared" si="52"/>
        <v/>
      </c>
      <c r="AK159" s="173" t="str">
        <f t="shared" si="53"/>
        <v/>
      </c>
      <c r="AM159" s="173" t="str">
        <f t="shared" si="54"/>
        <v/>
      </c>
      <c r="AO159" s="173" t="str">
        <f t="shared" si="55"/>
        <v/>
      </c>
      <c r="AQ159" s="173" t="str">
        <f t="shared" si="56"/>
        <v/>
      </c>
    </row>
    <row r="160" spans="5:43" x14ac:dyDescent="0.25">
      <c r="E160" s="173" t="str">
        <f t="shared" si="38"/>
        <v/>
      </c>
      <c r="G160" s="173" t="str">
        <f t="shared" si="38"/>
        <v/>
      </c>
      <c r="I160" s="173" t="str">
        <f t="shared" si="39"/>
        <v/>
      </c>
      <c r="K160" s="173" t="str">
        <f t="shared" si="40"/>
        <v/>
      </c>
      <c r="M160" s="173" t="str">
        <f t="shared" si="41"/>
        <v/>
      </c>
      <c r="O160" s="173" t="str">
        <f t="shared" si="42"/>
        <v/>
      </c>
      <c r="Q160" s="173" t="str">
        <f t="shared" si="43"/>
        <v/>
      </c>
      <c r="S160" s="173" t="str">
        <f t="shared" si="44"/>
        <v/>
      </c>
      <c r="U160" s="173" t="str">
        <f t="shared" si="45"/>
        <v/>
      </c>
      <c r="W160" s="173" t="str">
        <f t="shared" si="46"/>
        <v/>
      </c>
      <c r="Y160" s="173" t="str">
        <f t="shared" si="47"/>
        <v/>
      </c>
      <c r="AA160" s="173" t="str">
        <f t="shared" si="48"/>
        <v/>
      </c>
      <c r="AC160" s="173" t="str">
        <f t="shared" si="49"/>
        <v/>
      </c>
      <c r="AE160" s="173" t="str">
        <f t="shared" si="50"/>
        <v/>
      </c>
      <c r="AG160" s="173" t="str">
        <f t="shared" si="51"/>
        <v/>
      </c>
      <c r="AI160" s="173" t="str">
        <f t="shared" si="52"/>
        <v/>
      </c>
      <c r="AK160" s="173" t="str">
        <f t="shared" si="53"/>
        <v/>
      </c>
      <c r="AM160" s="173" t="str">
        <f t="shared" si="54"/>
        <v/>
      </c>
      <c r="AO160" s="173" t="str">
        <f t="shared" si="55"/>
        <v/>
      </c>
      <c r="AQ160" s="173" t="str">
        <f t="shared" si="56"/>
        <v/>
      </c>
    </row>
    <row r="161" spans="5:43" x14ac:dyDescent="0.25">
      <c r="E161" s="173" t="str">
        <f t="shared" si="38"/>
        <v/>
      </c>
      <c r="G161" s="173" t="str">
        <f t="shared" si="38"/>
        <v/>
      </c>
      <c r="I161" s="173" t="str">
        <f t="shared" si="39"/>
        <v/>
      </c>
      <c r="K161" s="173" t="str">
        <f t="shared" si="40"/>
        <v/>
      </c>
      <c r="M161" s="173" t="str">
        <f t="shared" si="41"/>
        <v/>
      </c>
      <c r="O161" s="173" t="str">
        <f t="shared" si="42"/>
        <v/>
      </c>
      <c r="Q161" s="173" t="str">
        <f t="shared" si="43"/>
        <v/>
      </c>
      <c r="S161" s="173" t="str">
        <f t="shared" si="44"/>
        <v/>
      </c>
      <c r="U161" s="173" t="str">
        <f t="shared" si="45"/>
        <v/>
      </c>
      <c r="W161" s="173" t="str">
        <f t="shared" si="46"/>
        <v/>
      </c>
      <c r="Y161" s="173" t="str">
        <f t="shared" si="47"/>
        <v/>
      </c>
      <c r="AA161" s="173" t="str">
        <f t="shared" si="48"/>
        <v/>
      </c>
      <c r="AC161" s="173" t="str">
        <f t="shared" si="49"/>
        <v/>
      </c>
      <c r="AE161" s="173" t="str">
        <f t="shared" si="50"/>
        <v/>
      </c>
      <c r="AG161" s="173" t="str">
        <f t="shared" si="51"/>
        <v/>
      </c>
      <c r="AI161" s="173" t="str">
        <f t="shared" si="52"/>
        <v/>
      </c>
      <c r="AK161" s="173" t="str">
        <f t="shared" si="53"/>
        <v/>
      </c>
      <c r="AM161" s="173" t="str">
        <f t="shared" si="54"/>
        <v/>
      </c>
      <c r="AO161" s="173" t="str">
        <f t="shared" si="55"/>
        <v/>
      </c>
      <c r="AQ161" s="173" t="str">
        <f t="shared" si="56"/>
        <v/>
      </c>
    </row>
    <row r="162" spans="5:43" x14ac:dyDescent="0.25">
      <c r="E162" s="173" t="str">
        <f t="shared" si="38"/>
        <v/>
      </c>
      <c r="G162" s="173" t="str">
        <f t="shared" si="38"/>
        <v/>
      </c>
      <c r="I162" s="173" t="str">
        <f t="shared" si="39"/>
        <v/>
      </c>
      <c r="K162" s="173" t="str">
        <f t="shared" si="40"/>
        <v/>
      </c>
      <c r="M162" s="173" t="str">
        <f t="shared" si="41"/>
        <v/>
      </c>
      <c r="O162" s="173" t="str">
        <f t="shared" si="42"/>
        <v/>
      </c>
      <c r="Q162" s="173" t="str">
        <f t="shared" si="43"/>
        <v/>
      </c>
      <c r="S162" s="173" t="str">
        <f t="shared" si="44"/>
        <v/>
      </c>
      <c r="U162" s="173" t="str">
        <f t="shared" si="45"/>
        <v/>
      </c>
      <c r="W162" s="173" t="str">
        <f t="shared" si="46"/>
        <v/>
      </c>
      <c r="Y162" s="173" t="str">
        <f t="shared" si="47"/>
        <v/>
      </c>
      <c r="AA162" s="173" t="str">
        <f t="shared" si="48"/>
        <v/>
      </c>
      <c r="AC162" s="173" t="str">
        <f t="shared" si="49"/>
        <v/>
      </c>
      <c r="AE162" s="173" t="str">
        <f t="shared" si="50"/>
        <v/>
      </c>
      <c r="AG162" s="173" t="str">
        <f t="shared" si="51"/>
        <v/>
      </c>
      <c r="AI162" s="173" t="str">
        <f t="shared" si="52"/>
        <v/>
      </c>
      <c r="AK162" s="173" t="str">
        <f t="shared" si="53"/>
        <v/>
      </c>
      <c r="AM162" s="173" t="str">
        <f t="shared" si="54"/>
        <v/>
      </c>
      <c r="AO162" s="173" t="str">
        <f t="shared" si="55"/>
        <v/>
      </c>
      <c r="AQ162" s="173" t="str">
        <f t="shared" si="56"/>
        <v/>
      </c>
    </row>
    <row r="163" spans="5:43" x14ac:dyDescent="0.25">
      <c r="E163" s="173" t="str">
        <f t="shared" si="38"/>
        <v/>
      </c>
      <c r="G163" s="173" t="str">
        <f t="shared" si="38"/>
        <v/>
      </c>
      <c r="I163" s="173" t="str">
        <f t="shared" si="39"/>
        <v/>
      </c>
      <c r="K163" s="173" t="str">
        <f t="shared" si="40"/>
        <v/>
      </c>
      <c r="M163" s="173" t="str">
        <f t="shared" si="41"/>
        <v/>
      </c>
      <c r="O163" s="173" t="str">
        <f t="shared" si="42"/>
        <v/>
      </c>
      <c r="Q163" s="173" t="str">
        <f t="shared" si="43"/>
        <v/>
      </c>
      <c r="S163" s="173" t="str">
        <f t="shared" si="44"/>
        <v/>
      </c>
      <c r="U163" s="173" t="str">
        <f t="shared" si="45"/>
        <v/>
      </c>
      <c r="W163" s="173" t="str">
        <f t="shared" si="46"/>
        <v/>
      </c>
      <c r="Y163" s="173" t="str">
        <f t="shared" si="47"/>
        <v/>
      </c>
      <c r="AA163" s="173" t="str">
        <f t="shared" si="48"/>
        <v/>
      </c>
      <c r="AC163" s="173" t="str">
        <f t="shared" si="49"/>
        <v/>
      </c>
      <c r="AE163" s="173" t="str">
        <f t="shared" si="50"/>
        <v/>
      </c>
      <c r="AG163" s="173" t="str">
        <f t="shared" si="51"/>
        <v/>
      </c>
      <c r="AI163" s="173" t="str">
        <f t="shared" si="52"/>
        <v/>
      </c>
      <c r="AK163" s="173" t="str">
        <f t="shared" si="53"/>
        <v/>
      </c>
      <c r="AM163" s="173" t="str">
        <f t="shared" si="54"/>
        <v/>
      </c>
      <c r="AO163" s="173" t="str">
        <f t="shared" si="55"/>
        <v/>
      </c>
      <c r="AQ163" s="173" t="str">
        <f t="shared" si="56"/>
        <v/>
      </c>
    </row>
    <row r="164" spans="5:43" x14ac:dyDescent="0.25">
      <c r="E164" s="173" t="str">
        <f t="shared" si="38"/>
        <v/>
      </c>
      <c r="G164" s="173" t="str">
        <f t="shared" si="38"/>
        <v/>
      </c>
      <c r="I164" s="173" t="str">
        <f t="shared" si="39"/>
        <v/>
      </c>
      <c r="K164" s="173" t="str">
        <f t="shared" si="40"/>
        <v/>
      </c>
      <c r="M164" s="173" t="str">
        <f t="shared" si="41"/>
        <v/>
      </c>
      <c r="O164" s="173" t="str">
        <f t="shared" si="42"/>
        <v/>
      </c>
      <c r="Q164" s="173" t="str">
        <f t="shared" si="43"/>
        <v/>
      </c>
      <c r="S164" s="173" t="str">
        <f t="shared" si="44"/>
        <v/>
      </c>
      <c r="U164" s="173" t="str">
        <f t="shared" si="45"/>
        <v/>
      </c>
      <c r="W164" s="173" t="str">
        <f t="shared" si="46"/>
        <v/>
      </c>
      <c r="Y164" s="173" t="str">
        <f t="shared" si="47"/>
        <v/>
      </c>
      <c r="AA164" s="173" t="str">
        <f t="shared" si="48"/>
        <v/>
      </c>
      <c r="AC164" s="173" t="str">
        <f t="shared" si="49"/>
        <v/>
      </c>
      <c r="AE164" s="173" t="str">
        <f t="shared" si="50"/>
        <v/>
      </c>
      <c r="AG164" s="173" t="str">
        <f t="shared" si="51"/>
        <v/>
      </c>
      <c r="AI164" s="173" t="str">
        <f t="shared" si="52"/>
        <v/>
      </c>
      <c r="AK164" s="173" t="str">
        <f t="shared" si="53"/>
        <v/>
      </c>
      <c r="AM164" s="173" t="str">
        <f t="shared" si="54"/>
        <v/>
      </c>
      <c r="AO164" s="173" t="str">
        <f t="shared" si="55"/>
        <v/>
      </c>
      <c r="AQ164" s="173" t="str">
        <f t="shared" si="56"/>
        <v/>
      </c>
    </row>
    <row r="165" spans="5:43" x14ac:dyDescent="0.25">
      <c r="E165" s="173" t="str">
        <f t="shared" si="38"/>
        <v/>
      </c>
      <c r="G165" s="173" t="str">
        <f t="shared" si="38"/>
        <v/>
      </c>
      <c r="I165" s="173" t="str">
        <f t="shared" si="39"/>
        <v/>
      </c>
      <c r="K165" s="173" t="str">
        <f t="shared" si="40"/>
        <v/>
      </c>
      <c r="M165" s="173" t="str">
        <f t="shared" si="41"/>
        <v/>
      </c>
      <c r="O165" s="173" t="str">
        <f t="shared" si="42"/>
        <v/>
      </c>
      <c r="Q165" s="173" t="str">
        <f t="shared" si="43"/>
        <v/>
      </c>
      <c r="S165" s="173" t="str">
        <f t="shared" si="44"/>
        <v/>
      </c>
      <c r="U165" s="173" t="str">
        <f t="shared" si="45"/>
        <v/>
      </c>
      <c r="W165" s="173" t="str">
        <f t="shared" si="46"/>
        <v/>
      </c>
      <c r="Y165" s="173" t="str">
        <f t="shared" si="47"/>
        <v/>
      </c>
      <c r="AA165" s="173" t="str">
        <f t="shared" si="48"/>
        <v/>
      </c>
      <c r="AC165" s="173" t="str">
        <f t="shared" si="49"/>
        <v/>
      </c>
      <c r="AE165" s="173" t="str">
        <f t="shared" si="50"/>
        <v/>
      </c>
      <c r="AG165" s="173" t="str">
        <f t="shared" si="51"/>
        <v/>
      </c>
      <c r="AI165" s="173" t="str">
        <f t="shared" si="52"/>
        <v/>
      </c>
      <c r="AK165" s="173" t="str">
        <f t="shared" si="53"/>
        <v/>
      </c>
      <c r="AM165" s="173" t="str">
        <f t="shared" si="54"/>
        <v/>
      </c>
      <c r="AO165" s="173" t="str">
        <f t="shared" si="55"/>
        <v/>
      </c>
      <c r="AQ165" s="173" t="str">
        <f t="shared" si="56"/>
        <v/>
      </c>
    </row>
    <row r="166" spans="5:43" x14ac:dyDescent="0.25">
      <c r="E166" s="173" t="str">
        <f t="shared" si="38"/>
        <v/>
      </c>
      <c r="G166" s="173" t="str">
        <f t="shared" si="38"/>
        <v/>
      </c>
      <c r="I166" s="173" t="str">
        <f t="shared" si="39"/>
        <v/>
      </c>
      <c r="K166" s="173" t="str">
        <f t="shared" si="40"/>
        <v/>
      </c>
      <c r="M166" s="173" t="str">
        <f t="shared" si="41"/>
        <v/>
      </c>
      <c r="O166" s="173" t="str">
        <f t="shared" si="42"/>
        <v/>
      </c>
      <c r="Q166" s="173" t="str">
        <f t="shared" si="43"/>
        <v/>
      </c>
      <c r="S166" s="173" t="str">
        <f t="shared" si="44"/>
        <v/>
      </c>
      <c r="U166" s="173" t="str">
        <f t="shared" si="45"/>
        <v/>
      </c>
      <c r="W166" s="173" t="str">
        <f t="shared" si="46"/>
        <v/>
      </c>
      <c r="Y166" s="173" t="str">
        <f t="shared" si="47"/>
        <v/>
      </c>
      <c r="AA166" s="173" t="str">
        <f t="shared" si="48"/>
        <v/>
      </c>
      <c r="AC166" s="173" t="str">
        <f t="shared" si="49"/>
        <v/>
      </c>
      <c r="AE166" s="173" t="str">
        <f t="shared" si="50"/>
        <v/>
      </c>
      <c r="AG166" s="173" t="str">
        <f t="shared" si="51"/>
        <v/>
      </c>
      <c r="AI166" s="173" t="str">
        <f t="shared" si="52"/>
        <v/>
      </c>
      <c r="AK166" s="173" t="str">
        <f t="shared" si="53"/>
        <v/>
      </c>
      <c r="AM166" s="173" t="str">
        <f t="shared" si="54"/>
        <v/>
      </c>
      <c r="AO166" s="173" t="str">
        <f t="shared" si="55"/>
        <v/>
      </c>
      <c r="AQ166" s="173" t="str">
        <f t="shared" si="56"/>
        <v/>
      </c>
    </row>
    <row r="167" spans="5:43" x14ac:dyDescent="0.25">
      <c r="E167" s="173" t="str">
        <f t="shared" si="38"/>
        <v/>
      </c>
      <c r="G167" s="173" t="str">
        <f t="shared" si="38"/>
        <v/>
      </c>
      <c r="I167" s="173" t="str">
        <f t="shared" si="39"/>
        <v/>
      </c>
      <c r="K167" s="173" t="str">
        <f t="shared" si="40"/>
        <v/>
      </c>
      <c r="M167" s="173" t="str">
        <f t="shared" si="41"/>
        <v/>
      </c>
      <c r="O167" s="173" t="str">
        <f t="shared" si="42"/>
        <v/>
      </c>
      <c r="Q167" s="173" t="str">
        <f t="shared" si="43"/>
        <v/>
      </c>
      <c r="S167" s="173" t="str">
        <f t="shared" si="44"/>
        <v/>
      </c>
      <c r="U167" s="173" t="str">
        <f t="shared" si="45"/>
        <v/>
      </c>
      <c r="W167" s="173" t="str">
        <f t="shared" si="46"/>
        <v/>
      </c>
      <c r="Y167" s="173" t="str">
        <f t="shared" si="47"/>
        <v/>
      </c>
      <c r="AA167" s="173" t="str">
        <f t="shared" si="48"/>
        <v/>
      </c>
      <c r="AC167" s="173" t="str">
        <f t="shared" si="49"/>
        <v/>
      </c>
      <c r="AE167" s="173" t="str">
        <f t="shared" si="50"/>
        <v/>
      </c>
      <c r="AG167" s="173" t="str">
        <f t="shared" si="51"/>
        <v/>
      </c>
      <c r="AI167" s="173" t="str">
        <f t="shared" si="52"/>
        <v/>
      </c>
      <c r="AK167" s="173" t="str">
        <f t="shared" si="53"/>
        <v/>
      </c>
      <c r="AM167" s="173" t="str">
        <f t="shared" si="54"/>
        <v/>
      </c>
      <c r="AO167" s="173" t="str">
        <f t="shared" si="55"/>
        <v/>
      </c>
      <c r="AQ167" s="173" t="str">
        <f t="shared" si="56"/>
        <v/>
      </c>
    </row>
    <row r="168" spans="5:43" x14ac:dyDescent="0.25">
      <c r="E168" s="173" t="str">
        <f t="shared" si="38"/>
        <v/>
      </c>
      <c r="G168" s="173" t="str">
        <f t="shared" si="38"/>
        <v/>
      </c>
      <c r="I168" s="173" t="str">
        <f t="shared" si="39"/>
        <v/>
      </c>
      <c r="K168" s="173" t="str">
        <f t="shared" si="40"/>
        <v/>
      </c>
      <c r="M168" s="173" t="str">
        <f t="shared" si="41"/>
        <v/>
      </c>
      <c r="O168" s="173" t="str">
        <f t="shared" si="42"/>
        <v/>
      </c>
      <c r="Q168" s="173" t="str">
        <f t="shared" si="43"/>
        <v/>
      </c>
      <c r="S168" s="173" t="str">
        <f t="shared" si="44"/>
        <v/>
      </c>
      <c r="U168" s="173" t="str">
        <f t="shared" si="45"/>
        <v/>
      </c>
      <c r="W168" s="173" t="str">
        <f t="shared" si="46"/>
        <v/>
      </c>
      <c r="Y168" s="173" t="str">
        <f t="shared" si="47"/>
        <v/>
      </c>
      <c r="AA168" s="173" t="str">
        <f t="shared" si="48"/>
        <v/>
      </c>
      <c r="AC168" s="173" t="str">
        <f t="shared" si="49"/>
        <v/>
      </c>
      <c r="AE168" s="173" t="str">
        <f t="shared" si="50"/>
        <v/>
      </c>
      <c r="AG168" s="173" t="str">
        <f t="shared" si="51"/>
        <v/>
      </c>
      <c r="AI168" s="173" t="str">
        <f t="shared" si="52"/>
        <v/>
      </c>
      <c r="AK168" s="173" t="str">
        <f t="shared" si="53"/>
        <v/>
      </c>
      <c r="AM168" s="173" t="str">
        <f t="shared" si="54"/>
        <v/>
      </c>
      <c r="AO168" s="173" t="str">
        <f t="shared" si="55"/>
        <v/>
      </c>
      <c r="AQ168" s="173" t="str">
        <f t="shared" si="56"/>
        <v/>
      </c>
    </row>
    <row r="169" spans="5:43" x14ac:dyDescent="0.25">
      <c r="E169" s="173" t="str">
        <f t="shared" si="38"/>
        <v/>
      </c>
      <c r="G169" s="173" t="str">
        <f t="shared" si="38"/>
        <v/>
      </c>
      <c r="I169" s="173" t="str">
        <f t="shared" si="39"/>
        <v/>
      </c>
      <c r="K169" s="173" t="str">
        <f t="shared" si="40"/>
        <v/>
      </c>
      <c r="M169" s="173" t="str">
        <f t="shared" si="41"/>
        <v/>
      </c>
      <c r="O169" s="173" t="str">
        <f t="shared" si="42"/>
        <v/>
      </c>
      <c r="Q169" s="173" t="str">
        <f t="shared" si="43"/>
        <v/>
      </c>
      <c r="S169" s="173" t="str">
        <f t="shared" si="44"/>
        <v/>
      </c>
      <c r="U169" s="173" t="str">
        <f t="shared" si="45"/>
        <v/>
      </c>
      <c r="W169" s="173" t="str">
        <f t="shared" si="46"/>
        <v/>
      </c>
      <c r="Y169" s="173" t="str">
        <f t="shared" si="47"/>
        <v/>
      </c>
      <c r="AA169" s="173" t="str">
        <f t="shared" si="48"/>
        <v/>
      </c>
      <c r="AC169" s="173" t="str">
        <f t="shared" si="49"/>
        <v/>
      </c>
      <c r="AE169" s="173" t="str">
        <f t="shared" si="50"/>
        <v/>
      </c>
      <c r="AG169" s="173" t="str">
        <f t="shared" si="51"/>
        <v/>
      </c>
      <c r="AI169" s="173" t="str">
        <f t="shared" si="52"/>
        <v/>
      </c>
      <c r="AK169" s="173" t="str">
        <f t="shared" si="53"/>
        <v/>
      </c>
      <c r="AM169" s="173" t="str">
        <f t="shared" si="54"/>
        <v/>
      </c>
      <c r="AO169" s="173" t="str">
        <f t="shared" si="55"/>
        <v/>
      </c>
      <c r="AQ169" s="173" t="str">
        <f t="shared" si="56"/>
        <v/>
      </c>
    </row>
    <row r="170" spans="5:43" x14ac:dyDescent="0.25">
      <c r="E170" s="173" t="str">
        <f t="shared" si="38"/>
        <v/>
      </c>
      <c r="G170" s="173" t="str">
        <f t="shared" si="38"/>
        <v/>
      </c>
      <c r="I170" s="173" t="str">
        <f t="shared" si="39"/>
        <v/>
      </c>
      <c r="K170" s="173" t="str">
        <f t="shared" si="40"/>
        <v/>
      </c>
      <c r="M170" s="173" t="str">
        <f t="shared" si="41"/>
        <v/>
      </c>
      <c r="O170" s="173" t="str">
        <f t="shared" si="42"/>
        <v/>
      </c>
      <c r="Q170" s="173" t="str">
        <f t="shared" si="43"/>
        <v/>
      </c>
      <c r="S170" s="173" t="str">
        <f t="shared" si="44"/>
        <v/>
      </c>
      <c r="U170" s="173" t="str">
        <f t="shared" si="45"/>
        <v/>
      </c>
      <c r="W170" s="173" t="str">
        <f t="shared" si="46"/>
        <v/>
      </c>
      <c r="Y170" s="173" t="str">
        <f t="shared" si="47"/>
        <v/>
      </c>
      <c r="AA170" s="173" t="str">
        <f t="shared" si="48"/>
        <v/>
      </c>
      <c r="AC170" s="173" t="str">
        <f t="shared" si="49"/>
        <v/>
      </c>
      <c r="AE170" s="173" t="str">
        <f t="shared" si="50"/>
        <v/>
      </c>
      <c r="AG170" s="173" t="str">
        <f t="shared" si="51"/>
        <v/>
      </c>
      <c r="AI170" s="173" t="str">
        <f t="shared" si="52"/>
        <v/>
      </c>
      <c r="AK170" s="173" t="str">
        <f t="shared" si="53"/>
        <v/>
      </c>
      <c r="AM170" s="173" t="str">
        <f t="shared" si="54"/>
        <v/>
      </c>
      <c r="AO170" s="173" t="str">
        <f t="shared" si="55"/>
        <v/>
      </c>
      <c r="AQ170" s="173" t="str">
        <f t="shared" si="56"/>
        <v/>
      </c>
    </row>
    <row r="171" spans="5:43" x14ac:dyDescent="0.25">
      <c r="E171" s="173" t="str">
        <f t="shared" si="38"/>
        <v/>
      </c>
      <c r="G171" s="173" t="str">
        <f t="shared" si="38"/>
        <v/>
      </c>
      <c r="I171" s="173" t="str">
        <f t="shared" si="39"/>
        <v/>
      </c>
      <c r="K171" s="173" t="str">
        <f t="shared" si="40"/>
        <v/>
      </c>
      <c r="M171" s="173" t="str">
        <f t="shared" si="41"/>
        <v/>
      </c>
      <c r="O171" s="173" t="str">
        <f t="shared" si="42"/>
        <v/>
      </c>
      <c r="Q171" s="173" t="str">
        <f t="shared" si="43"/>
        <v/>
      </c>
      <c r="S171" s="173" t="str">
        <f t="shared" si="44"/>
        <v/>
      </c>
      <c r="U171" s="173" t="str">
        <f t="shared" si="45"/>
        <v/>
      </c>
      <c r="W171" s="173" t="str">
        <f t="shared" si="46"/>
        <v/>
      </c>
      <c r="Y171" s="173" t="str">
        <f t="shared" si="47"/>
        <v/>
      </c>
      <c r="AA171" s="173" t="str">
        <f t="shared" si="48"/>
        <v/>
      </c>
      <c r="AC171" s="173" t="str">
        <f t="shared" si="49"/>
        <v/>
      </c>
      <c r="AE171" s="173" t="str">
        <f t="shared" si="50"/>
        <v/>
      </c>
      <c r="AG171" s="173" t="str">
        <f t="shared" si="51"/>
        <v/>
      </c>
      <c r="AI171" s="173" t="str">
        <f t="shared" si="52"/>
        <v/>
      </c>
      <c r="AK171" s="173" t="str">
        <f t="shared" si="53"/>
        <v/>
      </c>
      <c r="AM171" s="173" t="str">
        <f t="shared" si="54"/>
        <v/>
      </c>
      <c r="AO171" s="173" t="str">
        <f t="shared" si="55"/>
        <v/>
      </c>
      <c r="AQ171" s="173" t="str">
        <f t="shared" si="56"/>
        <v/>
      </c>
    </row>
    <row r="172" spans="5:43" x14ac:dyDescent="0.25">
      <c r="E172" s="173" t="str">
        <f t="shared" si="38"/>
        <v/>
      </c>
      <c r="G172" s="173" t="str">
        <f t="shared" si="38"/>
        <v/>
      </c>
      <c r="I172" s="173" t="str">
        <f t="shared" si="39"/>
        <v/>
      </c>
      <c r="K172" s="173" t="str">
        <f t="shared" si="40"/>
        <v/>
      </c>
      <c r="M172" s="173" t="str">
        <f t="shared" si="41"/>
        <v/>
      </c>
      <c r="O172" s="173" t="str">
        <f t="shared" si="42"/>
        <v/>
      </c>
      <c r="Q172" s="173" t="str">
        <f t="shared" si="43"/>
        <v/>
      </c>
      <c r="S172" s="173" t="str">
        <f t="shared" si="44"/>
        <v/>
      </c>
      <c r="U172" s="173" t="str">
        <f t="shared" si="45"/>
        <v/>
      </c>
      <c r="W172" s="173" t="str">
        <f t="shared" si="46"/>
        <v/>
      </c>
      <c r="Y172" s="173" t="str">
        <f t="shared" si="47"/>
        <v/>
      </c>
      <c r="AA172" s="173" t="str">
        <f t="shared" si="48"/>
        <v/>
      </c>
      <c r="AC172" s="173" t="str">
        <f t="shared" si="49"/>
        <v/>
      </c>
      <c r="AE172" s="173" t="str">
        <f t="shared" si="50"/>
        <v/>
      </c>
      <c r="AG172" s="173" t="str">
        <f t="shared" si="51"/>
        <v/>
      </c>
      <c r="AI172" s="173" t="str">
        <f t="shared" si="52"/>
        <v/>
      </c>
      <c r="AK172" s="173" t="str">
        <f t="shared" si="53"/>
        <v/>
      </c>
      <c r="AM172" s="173" t="str">
        <f t="shared" si="54"/>
        <v/>
      </c>
      <c r="AO172" s="173" t="str">
        <f t="shared" si="55"/>
        <v/>
      </c>
      <c r="AQ172" s="173" t="str">
        <f t="shared" si="56"/>
        <v/>
      </c>
    </row>
    <row r="173" spans="5:43" x14ac:dyDescent="0.25">
      <c r="E173" s="173" t="str">
        <f t="shared" si="38"/>
        <v/>
      </c>
      <c r="G173" s="173" t="str">
        <f t="shared" si="38"/>
        <v/>
      </c>
      <c r="I173" s="173" t="str">
        <f t="shared" si="39"/>
        <v/>
      </c>
      <c r="K173" s="173" t="str">
        <f t="shared" si="40"/>
        <v/>
      </c>
      <c r="M173" s="173" t="str">
        <f t="shared" si="41"/>
        <v/>
      </c>
      <c r="O173" s="173" t="str">
        <f t="shared" si="42"/>
        <v/>
      </c>
      <c r="Q173" s="173" t="str">
        <f t="shared" si="43"/>
        <v/>
      </c>
      <c r="S173" s="173" t="str">
        <f t="shared" si="44"/>
        <v/>
      </c>
      <c r="U173" s="173" t="str">
        <f t="shared" si="45"/>
        <v/>
      </c>
      <c r="W173" s="173" t="str">
        <f t="shared" si="46"/>
        <v/>
      </c>
      <c r="Y173" s="173" t="str">
        <f t="shared" si="47"/>
        <v/>
      </c>
      <c r="AA173" s="173" t="str">
        <f t="shared" si="48"/>
        <v/>
      </c>
      <c r="AC173" s="173" t="str">
        <f t="shared" si="49"/>
        <v/>
      </c>
      <c r="AE173" s="173" t="str">
        <f t="shared" si="50"/>
        <v/>
      </c>
      <c r="AG173" s="173" t="str">
        <f t="shared" si="51"/>
        <v/>
      </c>
      <c r="AI173" s="173" t="str">
        <f t="shared" si="52"/>
        <v/>
      </c>
      <c r="AK173" s="173" t="str">
        <f t="shared" si="53"/>
        <v/>
      </c>
      <c r="AM173" s="173" t="str">
        <f t="shared" si="54"/>
        <v/>
      </c>
      <c r="AO173" s="173" t="str">
        <f t="shared" si="55"/>
        <v/>
      </c>
      <c r="AQ173" s="173" t="str">
        <f t="shared" si="56"/>
        <v/>
      </c>
    </row>
    <row r="174" spans="5:43" x14ac:dyDescent="0.25">
      <c r="E174" s="173" t="str">
        <f t="shared" si="38"/>
        <v/>
      </c>
      <c r="G174" s="173" t="str">
        <f t="shared" si="38"/>
        <v/>
      </c>
      <c r="I174" s="173" t="str">
        <f t="shared" si="39"/>
        <v/>
      </c>
      <c r="K174" s="173" t="str">
        <f t="shared" si="40"/>
        <v/>
      </c>
      <c r="M174" s="173" t="str">
        <f t="shared" si="41"/>
        <v/>
      </c>
      <c r="O174" s="173" t="str">
        <f t="shared" si="42"/>
        <v/>
      </c>
      <c r="Q174" s="173" t="str">
        <f t="shared" si="43"/>
        <v/>
      </c>
      <c r="S174" s="173" t="str">
        <f t="shared" si="44"/>
        <v/>
      </c>
      <c r="U174" s="173" t="str">
        <f t="shared" si="45"/>
        <v/>
      </c>
      <c r="W174" s="173" t="str">
        <f t="shared" si="46"/>
        <v/>
      </c>
      <c r="Y174" s="173" t="str">
        <f t="shared" si="47"/>
        <v/>
      </c>
      <c r="AA174" s="173" t="str">
        <f t="shared" si="48"/>
        <v/>
      </c>
      <c r="AC174" s="173" t="str">
        <f t="shared" si="49"/>
        <v/>
      </c>
      <c r="AE174" s="173" t="str">
        <f t="shared" si="50"/>
        <v/>
      </c>
      <c r="AG174" s="173" t="str">
        <f t="shared" si="51"/>
        <v/>
      </c>
      <c r="AI174" s="173" t="str">
        <f t="shared" si="52"/>
        <v/>
      </c>
      <c r="AK174" s="173" t="str">
        <f t="shared" si="53"/>
        <v/>
      </c>
      <c r="AM174" s="173" t="str">
        <f t="shared" si="54"/>
        <v/>
      </c>
      <c r="AO174" s="173" t="str">
        <f t="shared" si="55"/>
        <v/>
      </c>
      <c r="AQ174" s="173" t="str">
        <f t="shared" si="56"/>
        <v/>
      </c>
    </row>
    <row r="175" spans="5:43" x14ac:dyDescent="0.25">
      <c r="E175" s="173" t="str">
        <f t="shared" si="38"/>
        <v/>
      </c>
      <c r="G175" s="173" t="str">
        <f t="shared" si="38"/>
        <v/>
      </c>
      <c r="I175" s="173" t="str">
        <f t="shared" si="39"/>
        <v/>
      </c>
      <c r="K175" s="173" t="str">
        <f t="shared" si="40"/>
        <v/>
      </c>
      <c r="M175" s="173" t="str">
        <f t="shared" si="41"/>
        <v/>
      </c>
      <c r="O175" s="173" t="str">
        <f t="shared" si="42"/>
        <v/>
      </c>
      <c r="Q175" s="173" t="str">
        <f t="shared" si="43"/>
        <v/>
      </c>
      <c r="S175" s="173" t="str">
        <f t="shared" si="44"/>
        <v/>
      </c>
      <c r="U175" s="173" t="str">
        <f t="shared" si="45"/>
        <v/>
      </c>
      <c r="W175" s="173" t="str">
        <f t="shared" si="46"/>
        <v/>
      </c>
      <c r="Y175" s="173" t="str">
        <f t="shared" si="47"/>
        <v/>
      </c>
      <c r="AA175" s="173" t="str">
        <f t="shared" si="48"/>
        <v/>
      </c>
      <c r="AC175" s="173" t="str">
        <f t="shared" si="49"/>
        <v/>
      </c>
      <c r="AE175" s="173" t="str">
        <f t="shared" si="50"/>
        <v/>
      </c>
      <c r="AG175" s="173" t="str">
        <f t="shared" si="51"/>
        <v/>
      </c>
      <c r="AI175" s="173" t="str">
        <f t="shared" si="52"/>
        <v/>
      </c>
      <c r="AK175" s="173" t="str">
        <f t="shared" si="53"/>
        <v/>
      </c>
      <c r="AM175" s="173" t="str">
        <f t="shared" si="54"/>
        <v/>
      </c>
      <c r="AO175" s="173" t="str">
        <f t="shared" si="55"/>
        <v/>
      </c>
      <c r="AQ175" s="173" t="str">
        <f t="shared" si="56"/>
        <v/>
      </c>
    </row>
    <row r="176" spans="5:43" x14ac:dyDescent="0.25">
      <c r="E176" s="173" t="str">
        <f t="shared" si="38"/>
        <v/>
      </c>
      <c r="G176" s="173" t="str">
        <f t="shared" si="38"/>
        <v/>
      </c>
      <c r="I176" s="173" t="str">
        <f t="shared" si="39"/>
        <v/>
      </c>
      <c r="K176" s="173" t="str">
        <f t="shared" si="40"/>
        <v/>
      </c>
      <c r="M176" s="173" t="str">
        <f t="shared" si="41"/>
        <v/>
      </c>
      <c r="O176" s="173" t="str">
        <f t="shared" si="42"/>
        <v/>
      </c>
      <c r="Q176" s="173" t="str">
        <f t="shared" si="43"/>
        <v/>
      </c>
      <c r="S176" s="173" t="str">
        <f t="shared" si="44"/>
        <v/>
      </c>
      <c r="U176" s="173" t="str">
        <f t="shared" si="45"/>
        <v/>
      </c>
      <c r="W176" s="173" t="str">
        <f t="shared" si="46"/>
        <v/>
      </c>
      <c r="Y176" s="173" t="str">
        <f t="shared" si="47"/>
        <v/>
      </c>
      <c r="AA176" s="173" t="str">
        <f t="shared" si="48"/>
        <v/>
      </c>
      <c r="AC176" s="173" t="str">
        <f t="shared" si="49"/>
        <v/>
      </c>
      <c r="AE176" s="173" t="str">
        <f t="shared" si="50"/>
        <v/>
      </c>
      <c r="AG176" s="173" t="str">
        <f t="shared" si="51"/>
        <v/>
      </c>
      <c r="AI176" s="173" t="str">
        <f t="shared" si="52"/>
        <v/>
      </c>
      <c r="AK176" s="173" t="str">
        <f t="shared" si="53"/>
        <v/>
      </c>
      <c r="AM176" s="173" t="str">
        <f t="shared" si="54"/>
        <v/>
      </c>
      <c r="AO176" s="173" t="str">
        <f t="shared" si="55"/>
        <v/>
      </c>
      <c r="AQ176" s="173" t="str">
        <f t="shared" si="56"/>
        <v/>
      </c>
    </row>
    <row r="177" spans="5:43" x14ac:dyDescent="0.25">
      <c r="E177" s="173" t="str">
        <f t="shared" si="38"/>
        <v/>
      </c>
      <c r="G177" s="173" t="str">
        <f t="shared" si="38"/>
        <v/>
      </c>
      <c r="I177" s="173" t="str">
        <f t="shared" si="39"/>
        <v/>
      </c>
      <c r="K177" s="173" t="str">
        <f t="shared" si="40"/>
        <v/>
      </c>
      <c r="M177" s="173" t="str">
        <f t="shared" si="41"/>
        <v/>
      </c>
      <c r="O177" s="173" t="str">
        <f t="shared" si="42"/>
        <v/>
      </c>
      <c r="Q177" s="173" t="str">
        <f t="shared" si="43"/>
        <v/>
      </c>
      <c r="S177" s="173" t="str">
        <f t="shared" si="44"/>
        <v/>
      </c>
      <c r="U177" s="173" t="str">
        <f t="shared" si="45"/>
        <v/>
      </c>
      <c r="W177" s="173" t="str">
        <f t="shared" si="46"/>
        <v/>
      </c>
      <c r="Y177" s="173" t="str">
        <f t="shared" si="47"/>
        <v/>
      </c>
      <c r="AA177" s="173" t="str">
        <f t="shared" si="48"/>
        <v/>
      </c>
      <c r="AC177" s="173" t="str">
        <f t="shared" si="49"/>
        <v/>
      </c>
      <c r="AE177" s="173" t="str">
        <f t="shared" si="50"/>
        <v/>
      </c>
      <c r="AG177" s="173" t="str">
        <f t="shared" si="51"/>
        <v/>
      </c>
      <c r="AI177" s="173" t="str">
        <f t="shared" si="52"/>
        <v/>
      </c>
      <c r="AK177" s="173" t="str">
        <f t="shared" si="53"/>
        <v/>
      </c>
      <c r="AM177" s="173" t="str">
        <f t="shared" si="54"/>
        <v/>
      </c>
      <c r="AO177" s="173" t="str">
        <f t="shared" si="55"/>
        <v/>
      </c>
      <c r="AQ177" s="173" t="str">
        <f t="shared" si="56"/>
        <v/>
      </c>
    </row>
    <row r="178" spans="5:43" x14ac:dyDescent="0.25">
      <c r="E178" s="173" t="str">
        <f t="shared" si="38"/>
        <v/>
      </c>
      <c r="G178" s="173" t="str">
        <f t="shared" si="38"/>
        <v/>
      </c>
      <c r="I178" s="173" t="str">
        <f t="shared" si="39"/>
        <v/>
      </c>
      <c r="K178" s="173" t="str">
        <f t="shared" si="40"/>
        <v/>
      </c>
      <c r="M178" s="173" t="str">
        <f t="shared" si="41"/>
        <v/>
      </c>
      <c r="O178" s="173" t="str">
        <f t="shared" si="42"/>
        <v/>
      </c>
      <c r="Q178" s="173" t="str">
        <f t="shared" si="43"/>
        <v/>
      </c>
      <c r="S178" s="173" t="str">
        <f t="shared" si="44"/>
        <v/>
      </c>
      <c r="U178" s="173" t="str">
        <f t="shared" si="45"/>
        <v/>
      </c>
      <c r="W178" s="173" t="str">
        <f t="shared" si="46"/>
        <v/>
      </c>
      <c r="Y178" s="173" t="str">
        <f t="shared" si="47"/>
        <v/>
      </c>
      <c r="AA178" s="173" t="str">
        <f t="shared" si="48"/>
        <v/>
      </c>
      <c r="AC178" s="173" t="str">
        <f t="shared" si="49"/>
        <v/>
      </c>
      <c r="AE178" s="173" t="str">
        <f t="shared" si="50"/>
        <v/>
      </c>
      <c r="AG178" s="173" t="str">
        <f t="shared" si="51"/>
        <v/>
      </c>
      <c r="AI178" s="173" t="str">
        <f t="shared" si="52"/>
        <v/>
      </c>
      <c r="AK178" s="173" t="str">
        <f t="shared" si="53"/>
        <v/>
      </c>
      <c r="AM178" s="173" t="str">
        <f t="shared" si="54"/>
        <v/>
      </c>
      <c r="AO178" s="173" t="str">
        <f t="shared" si="55"/>
        <v/>
      </c>
      <c r="AQ178" s="173" t="str">
        <f t="shared" si="56"/>
        <v/>
      </c>
    </row>
    <row r="179" spans="5:43" x14ac:dyDescent="0.25">
      <c r="E179" s="173" t="str">
        <f t="shared" si="38"/>
        <v/>
      </c>
      <c r="G179" s="173" t="str">
        <f t="shared" si="38"/>
        <v/>
      </c>
      <c r="I179" s="173" t="str">
        <f t="shared" si="39"/>
        <v/>
      </c>
      <c r="K179" s="173" t="str">
        <f t="shared" si="40"/>
        <v/>
      </c>
      <c r="M179" s="173" t="str">
        <f t="shared" si="41"/>
        <v/>
      </c>
      <c r="O179" s="173" t="str">
        <f t="shared" si="42"/>
        <v/>
      </c>
      <c r="Q179" s="173" t="str">
        <f t="shared" si="43"/>
        <v/>
      </c>
      <c r="S179" s="173" t="str">
        <f t="shared" si="44"/>
        <v/>
      </c>
      <c r="U179" s="173" t="str">
        <f t="shared" si="45"/>
        <v/>
      </c>
      <c r="W179" s="173" t="str">
        <f t="shared" si="46"/>
        <v/>
      </c>
      <c r="Y179" s="173" t="str">
        <f t="shared" si="47"/>
        <v/>
      </c>
      <c r="AA179" s="173" t="str">
        <f t="shared" si="48"/>
        <v/>
      </c>
      <c r="AC179" s="173" t="str">
        <f t="shared" si="49"/>
        <v/>
      </c>
      <c r="AE179" s="173" t="str">
        <f t="shared" si="50"/>
        <v/>
      </c>
      <c r="AG179" s="173" t="str">
        <f t="shared" si="51"/>
        <v/>
      </c>
      <c r="AI179" s="173" t="str">
        <f t="shared" si="52"/>
        <v/>
      </c>
      <c r="AK179" s="173" t="str">
        <f t="shared" si="53"/>
        <v/>
      </c>
      <c r="AM179" s="173" t="str">
        <f t="shared" si="54"/>
        <v/>
      </c>
      <c r="AO179" s="173" t="str">
        <f t="shared" si="55"/>
        <v/>
      </c>
      <c r="AQ179" s="173" t="str">
        <f t="shared" si="56"/>
        <v/>
      </c>
    </row>
    <row r="180" spans="5:43" x14ac:dyDescent="0.25">
      <c r="E180" s="173" t="str">
        <f t="shared" si="38"/>
        <v/>
      </c>
      <c r="G180" s="173" t="str">
        <f t="shared" si="38"/>
        <v/>
      </c>
      <c r="I180" s="173" t="str">
        <f t="shared" si="39"/>
        <v/>
      </c>
      <c r="K180" s="173" t="str">
        <f t="shared" si="40"/>
        <v/>
      </c>
      <c r="M180" s="173" t="str">
        <f t="shared" si="41"/>
        <v/>
      </c>
      <c r="O180" s="173" t="str">
        <f t="shared" si="42"/>
        <v/>
      </c>
      <c r="Q180" s="173" t="str">
        <f t="shared" si="43"/>
        <v/>
      </c>
      <c r="S180" s="173" t="str">
        <f t="shared" si="44"/>
        <v/>
      </c>
      <c r="U180" s="173" t="str">
        <f t="shared" si="45"/>
        <v/>
      </c>
      <c r="W180" s="173" t="str">
        <f t="shared" si="46"/>
        <v/>
      </c>
      <c r="Y180" s="173" t="str">
        <f t="shared" si="47"/>
        <v/>
      </c>
      <c r="AA180" s="173" t="str">
        <f t="shared" si="48"/>
        <v/>
      </c>
      <c r="AC180" s="173" t="str">
        <f t="shared" si="49"/>
        <v/>
      </c>
      <c r="AE180" s="173" t="str">
        <f t="shared" si="50"/>
        <v/>
      </c>
      <c r="AG180" s="173" t="str">
        <f t="shared" si="51"/>
        <v/>
      </c>
      <c r="AI180" s="173" t="str">
        <f t="shared" si="52"/>
        <v/>
      </c>
      <c r="AK180" s="173" t="str">
        <f t="shared" si="53"/>
        <v/>
      </c>
      <c r="AM180" s="173" t="str">
        <f t="shared" si="54"/>
        <v/>
      </c>
      <c r="AO180" s="173" t="str">
        <f t="shared" si="55"/>
        <v/>
      </c>
      <c r="AQ180" s="173" t="str">
        <f t="shared" si="56"/>
        <v/>
      </c>
    </row>
    <row r="181" spans="5:43" x14ac:dyDescent="0.25">
      <c r="E181" s="173" t="str">
        <f t="shared" si="38"/>
        <v/>
      </c>
      <c r="G181" s="173" t="str">
        <f t="shared" si="38"/>
        <v/>
      </c>
      <c r="I181" s="173" t="str">
        <f t="shared" si="39"/>
        <v/>
      </c>
      <c r="K181" s="173" t="str">
        <f t="shared" si="40"/>
        <v/>
      </c>
      <c r="M181" s="173" t="str">
        <f t="shared" si="41"/>
        <v/>
      </c>
      <c r="O181" s="173" t="str">
        <f t="shared" si="42"/>
        <v/>
      </c>
      <c r="Q181" s="173" t="str">
        <f t="shared" si="43"/>
        <v/>
      </c>
      <c r="S181" s="173" t="str">
        <f t="shared" si="44"/>
        <v/>
      </c>
      <c r="U181" s="173" t="str">
        <f t="shared" si="45"/>
        <v/>
      </c>
      <c r="W181" s="173" t="str">
        <f t="shared" si="46"/>
        <v/>
      </c>
      <c r="Y181" s="173" t="str">
        <f t="shared" si="47"/>
        <v/>
      </c>
      <c r="AA181" s="173" t="str">
        <f t="shared" si="48"/>
        <v/>
      </c>
      <c r="AC181" s="173" t="str">
        <f t="shared" si="49"/>
        <v/>
      </c>
      <c r="AE181" s="173" t="str">
        <f t="shared" si="50"/>
        <v/>
      </c>
      <c r="AG181" s="173" t="str">
        <f t="shared" si="51"/>
        <v/>
      </c>
      <c r="AI181" s="173" t="str">
        <f t="shared" si="52"/>
        <v/>
      </c>
      <c r="AK181" s="173" t="str">
        <f t="shared" si="53"/>
        <v/>
      </c>
      <c r="AM181" s="173" t="str">
        <f t="shared" si="54"/>
        <v/>
      </c>
      <c r="AO181" s="173" t="str">
        <f t="shared" si="55"/>
        <v/>
      </c>
      <c r="AQ181" s="173" t="str">
        <f t="shared" si="56"/>
        <v/>
      </c>
    </row>
    <row r="182" spans="5:43" x14ac:dyDescent="0.25">
      <c r="E182" s="173" t="str">
        <f t="shared" si="38"/>
        <v/>
      </c>
      <c r="G182" s="173" t="str">
        <f t="shared" si="38"/>
        <v/>
      </c>
      <c r="I182" s="173" t="str">
        <f t="shared" si="39"/>
        <v/>
      </c>
      <c r="K182" s="173" t="str">
        <f t="shared" si="40"/>
        <v/>
      </c>
      <c r="M182" s="173" t="str">
        <f t="shared" si="41"/>
        <v/>
      </c>
      <c r="O182" s="173" t="str">
        <f t="shared" si="42"/>
        <v/>
      </c>
      <c r="Q182" s="173" t="str">
        <f t="shared" si="43"/>
        <v/>
      </c>
      <c r="S182" s="173" t="str">
        <f t="shared" si="44"/>
        <v/>
      </c>
      <c r="U182" s="173" t="str">
        <f t="shared" si="45"/>
        <v/>
      </c>
      <c r="W182" s="173" t="str">
        <f t="shared" si="46"/>
        <v/>
      </c>
      <c r="Y182" s="173" t="str">
        <f t="shared" si="47"/>
        <v/>
      </c>
      <c r="AA182" s="173" t="str">
        <f t="shared" si="48"/>
        <v/>
      </c>
      <c r="AC182" s="173" t="str">
        <f t="shared" si="49"/>
        <v/>
      </c>
      <c r="AE182" s="173" t="str">
        <f t="shared" si="50"/>
        <v/>
      </c>
      <c r="AG182" s="173" t="str">
        <f t="shared" si="51"/>
        <v/>
      </c>
      <c r="AI182" s="173" t="str">
        <f t="shared" si="52"/>
        <v/>
      </c>
      <c r="AK182" s="173" t="str">
        <f t="shared" si="53"/>
        <v/>
      </c>
      <c r="AM182" s="173" t="str">
        <f t="shared" si="54"/>
        <v/>
      </c>
      <c r="AO182" s="173" t="str">
        <f t="shared" si="55"/>
        <v/>
      </c>
      <c r="AQ182" s="173" t="str">
        <f t="shared" si="56"/>
        <v/>
      </c>
    </row>
    <row r="183" spans="5:43" x14ac:dyDescent="0.25">
      <c r="E183" s="173" t="str">
        <f t="shared" si="38"/>
        <v/>
      </c>
      <c r="G183" s="173" t="str">
        <f t="shared" si="38"/>
        <v/>
      </c>
      <c r="I183" s="173" t="str">
        <f t="shared" si="39"/>
        <v/>
      </c>
      <c r="K183" s="173" t="str">
        <f t="shared" si="40"/>
        <v/>
      </c>
      <c r="M183" s="173" t="str">
        <f t="shared" si="41"/>
        <v/>
      </c>
      <c r="O183" s="173" t="str">
        <f t="shared" si="42"/>
        <v/>
      </c>
      <c r="Q183" s="173" t="str">
        <f t="shared" si="43"/>
        <v/>
      </c>
      <c r="S183" s="173" t="str">
        <f t="shared" si="44"/>
        <v/>
      </c>
      <c r="U183" s="173" t="str">
        <f t="shared" si="45"/>
        <v/>
      </c>
      <c r="W183" s="173" t="str">
        <f t="shared" si="46"/>
        <v/>
      </c>
      <c r="Y183" s="173" t="str">
        <f t="shared" si="47"/>
        <v/>
      </c>
      <c r="AA183" s="173" t="str">
        <f t="shared" si="48"/>
        <v/>
      </c>
      <c r="AC183" s="173" t="str">
        <f t="shared" si="49"/>
        <v/>
      </c>
      <c r="AE183" s="173" t="str">
        <f t="shared" si="50"/>
        <v/>
      </c>
      <c r="AG183" s="173" t="str">
        <f t="shared" si="51"/>
        <v/>
      </c>
      <c r="AI183" s="173" t="str">
        <f t="shared" si="52"/>
        <v/>
      </c>
      <c r="AK183" s="173" t="str">
        <f t="shared" si="53"/>
        <v/>
      </c>
      <c r="AM183" s="173" t="str">
        <f t="shared" si="54"/>
        <v/>
      </c>
      <c r="AO183" s="173" t="str">
        <f t="shared" si="55"/>
        <v/>
      </c>
      <c r="AQ183" s="173" t="str">
        <f t="shared" si="56"/>
        <v/>
      </c>
    </row>
    <row r="184" spans="5:43" x14ac:dyDescent="0.25">
      <c r="E184" s="173" t="str">
        <f t="shared" si="38"/>
        <v/>
      </c>
      <c r="G184" s="173" t="str">
        <f t="shared" si="38"/>
        <v/>
      </c>
      <c r="I184" s="173" t="str">
        <f t="shared" si="39"/>
        <v/>
      </c>
      <c r="K184" s="173" t="str">
        <f t="shared" si="40"/>
        <v/>
      </c>
      <c r="M184" s="173" t="str">
        <f t="shared" si="41"/>
        <v/>
      </c>
      <c r="O184" s="173" t="str">
        <f t="shared" si="42"/>
        <v/>
      </c>
      <c r="Q184" s="173" t="str">
        <f t="shared" si="43"/>
        <v/>
      </c>
      <c r="S184" s="173" t="str">
        <f t="shared" si="44"/>
        <v/>
      </c>
      <c r="U184" s="173" t="str">
        <f t="shared" si="45"/>
        <v/>
      </c>
      <c r="W184" s="173" t="str">
        <f t="shared" si="46"/>
        <v/>
      </c>
      <c r="Y184" s="173" t="str">
        <f t="shared" si="47"/>
        <v/>
      </c>
      <c r="AA184" s="173" t="str">
        <f t="shared" si="48"/>
        <v/>
      </c>
      <c r="AC184" s="173" t="str">
        <f t="shared" si="49"/>
        <v/>
      </c>
      <c r="AE184" s="173" t="str">
        <f t="shared" si="50"/>
        <v/>
      </c>
      <c r="AG184" s="173" t="str">
        <f t="shared" si="51"/>
        <v/>
      </c>
      <c r="AI184" s="173" t="str">
        <f t="shared" si="52"/>
        <v/>
      </c>
      <c r="AK184" s="173" t="str">
        <f t="shared" si="53"/>
        <v/>
      </c>
      <c r="AM184" s="173" t="str">
        <f t="shared" si="54"/>
        <v/>
      </c>
      <c r="AO184" s="173" t="str">
        <f t="shared" si="55"/>
        <v/>
      </c>
      <c r="AQ184" s="173" t="str">
        <f t="shared" si="56"/>
        <v/>
      </c>
    </row>
    <row r="185" spans="5:43" x14ac:dyDescent="0.25">
      <c r="E185" s="173" t="str">
        <f t="shared" si="38"/>
        <v/>
      </c>
      <c r="G185" s="173" t="str">
        <f t="shared" si="38"/>
        <v/>
      </c>
      <c r="I185" s="173" t="str">
        <f t="shared" si="39"/>
        <v/>
      </c>
      <c r="K185" s="173" t="str">
        <f t="shared" si="40"/>
        <v/>
      </c>
      <c r="M185" s="173" t="str">
        <f t="shared" si="41"/>
        <v/>
      </c>
      <c r="O185" s="173" t="str">
        <f t="shared" si="42"/>
        <v/>
      </c>
      <c r="Q185" s="173" t="str">
        <f t="shared" si="43"/>
        <v/>
      </c>
      <c r="S185" s="173" t="str">
        <f t="shared" si="44"/>
        <v/>
      </c>
      <c r="U185" s="173" t="str">
        <f t="shared" si="45"/>
        <v/>
      </c>
      <c r="W185" s="173" t="str">
        <f t="shared" si="46"/>
        <v/>
      </c>
      <c r="Y185" s="173" t="str">
        <f t="shared" si="47"/>
        <v/>
      </c>
      <c r="AA185" s="173" t="str">
        <f t="shared" si="48"/>
        <v/>
      </c>
      <c r="AC185" s="173" t="str">
        <f t="shared" si="49"/>
        <v/>
      </c>
      <c r="AE185" s="173" t="str">
        <f t="shared" si="50"/>
        <v/>
      </c>
      <c r="AG185" s="173" t="str">
        <f t="shared" si="51"/>
        <v/>
      </c>
      <c r="AI185" s="173" t="str">
        <f t="shared" si="52"/>
        <v/>
      </c>
      <c r="AK185" s="173" t="str">
        <f t="shared" si="53"/>
        <v/>
      </c>
      <c r="AM185" s="173" t="str">
        <f t="shared" si="54"/>
        <v/>
      </c>
      <c r="AO185" s="173" t="str">
        <f t="shared" si="55"/>
        <v/>
      </c>
      <c r="AQ185" s="173" t="str">
        <f t="shared" si="56"/>
        <v/>
      </c>
    </row>
    <row r="186" spans="5:43" x14ac:dyDescent="0.25">
      <c r="E186" s="173" t="str">
        <f t="shared" si="38"/>
        <v/>
      </c>
      <c r="G186" s="173" t="str">
        <f t="shared" si="38"/>
        <v/>
      </c>
      <c r="I186" s="173" t="str">
        <f t="shared" si="39"/>
        <v/>
      </c>
      <c r="K186" s="173" t="str">
        <f t="shared" si="40"/>
        <v/>
      </c>
      <c r="M186" s="173" t="str">
        <f t="shared" si="41"/>
        <v/>
      </c>
      <c r="O186" s="173" t="str">
        <f t="shared" si="42"/>
        <v/>
      </c>
      <c r="Q186" s="173" t="str">
        <f t="shared" si="43"/>
        <v/>
      </c>
      <c r="S186" s="173" t="str">
        <f t="shared" si="44"/>
        <v/>
      </c>
      <c r="U186" s="173" t="str">
        <f t="shared" si="45"/>
        <v/>
      </c>
      <c r="W186" s="173" t="str">
        <f t="shared" si="46"/>
        <v/>
      </c>
      <c r="Y186" s="173" t="str">
        <f t="shared" si="47"/>
        <v/>
      </c>
      <c r="AA186" s="173" t="str">
        <f t="shared" si="48"/>
        <v/>
      </c>
      <c r="AC186" s="173" t="str">
        <f t="shared" si="49"/>
        <v/>
      </c>
      <c r="AE186" s="173" t="str">
        <f t="shared" si="50"/>
        <v/>
      </c>
      <c r="AG186" s="173" t="str">
        <f t="shared" si="51"/>
        <v/>
      </c>
      <c r="AI186" s="173" t="str">
        <f t="shared" si="52"/>
        <v/>
      </c>
      <c r="AK186" s="173" t="str">
        <f t="shared" si="53"/>
        <v/>
      </c>
      <c r="AM186" s="173" t="str">
        <f t="shared" si="54"/>
        <v/>
      </c>
      <c r="AO186" s="173" t="str">
        <f t="shared" si="55"/>
        <v/>
      </c>
      <c r="AQ186" s="173" t="str">
        <f t="shared" si="56"/>
        <v/>
      </c>
    </row>
    <row r="187" spans="5:43" x14ac:dyDescent="0.25">
      <c r="E187" s="173" t="str">
        <f t="shared" si="38"/>
        <v/>
      </c>
      <c r="G187" s="173" t="str">
        <f t="shared" si="38"/>
        <v/>
      </c>
      <c r="I187" s="173" t="str">
        <f t="shared" si="39"/>
        <v/>
      </c>
      <c r="K187" s="173" t="str">
        <f t="shared" si="40"/>
        <v/>
      </c>
      <c r="M187" s="173" t="str">
        <f t="shared" si="41"/>
        <v/>
      </c>
      <c r="O187" s="173" t="str">
        <f t="shared" si="42"/>
        <v/>
      </c>
      <c r="Q187" s="173" t="str">
        <f t="shared" si="43"/>
        <v/>
      </c>
      <c r="S187" s="173" t="str">
        <f t="shared" si="44"/>
        <v/>
      </c>
      <c r="U187" s="173" t="str">
        <f t="shared" si="45"/>
        <v/>
      </c>
      <c r="W187" s="173" t="str">
        <f t="shared" si="46"/>
        <v/>
      </c>
      <c r="Y187" s="173" t="str">
        <f t="shared" si="47"/>
        <v/>
      </c>
      <c r="AA187" s="173" t="str">
        <f t="shared" si="48"/>
        <v/>
      </c>
      <c r="AC187" s="173" t="str">
        <f t="shared" si="49"/>
        <v/>
      </c>
      <c r="AE187" s="173" t="str">
        <f t="shared" si="50"/>
        <v/>
      </c>
      <c r="AG187" s="173" t="str">
        <f t="shared" si="51"/>
        <v/>
      </c>
      <c r="AI187" s="173" t="str">
        <f t="shared" si="52"/>
        <v/>
      </c>
      <c r="AK187" s="173" t="str">
        <f t="shared" si="53"/>
        <v/>
      </c>
      <c r="AM187" s="173" t="str">
        <f t="shared" si="54"/>
        <v/>
      </c>
      <c r="AO187" s="173" t="str">
        <f t="shared" si="55"/>
        <v/>
      </c>
      <c r="AQ187" s="173" t="str">
        <f t="shared" si="56"/>
        <v/>
      </c>
    </row>
    <row r="188" spans="5:43" x14ac:dyDescent="0.25">
      <c r="E188" s="173" t="str">
        <f t="shared" si="38"/>
        <v/>
      </c>
      <c r="G188" s="173" t="str">
        <f t="shared" si="38"/>
        <v/>
      </c>
      <c r="I188" s="173" t="str">
        <f t="shared" si="39"/>
        <v/>
      </c>
      <c r="K188" s="173" t="str">
        <f t="shared" si="40"/>
        <v/>
      </c>
      <c r="M188" s="173" t="str">
        <f t="shared" si="41"/>
        <v/>
      </c>
      <c r="O188" s="173" t="str">
        <f t="shared" si="42"/>
        <v/>
      </c>
      <c r="Q188" s="173" t="str">
        <f t="shared" si="43"/>
        <v/>
      </c>
      <c r="S188" s="173" t="str">
        <f t="shared" si="44"/>
        <v/>
      </c>
      <c r="U188" s="173" t="str">
        <f t="shared" si="45"/>
        <v/>
      </c>
      <c r="W188" s="173" t="str">
        <f t="shared" si="46"/>
        <v/>
      </c>
      <c r="Y188" s="173" t="str">
        <f t="shared" si="47"/>
        <v/>
      </c>
      <c r="AA188" s="173" t="str">
        <f t="shared" si="48"/>
        <v/>
      </c>
      <c r="AC188" s="173" t="str">
        <f t="shared" si="49"/>
        <v/>
      </c>
      <c r="AE188" s="173" t="str">
        <f t="shared" si="50"/>
        <v/>
      </c>
      <c r="AG188" s="173" t="str">
        <f t="shared" si="51"/>
        <v/>
      </c>
      <c r="AI188" s="173" t="str">
        <f t="shared" si="52"/>
        <v/>
      </c>
      <c r="AK188" s="173" t="str">
        <f t="shared" si="53"/>
        <v/>
      </c>
      <c r="AM188" s="173" t="str">
        <f t="shared" si="54"/>
        <v/>
      </c>
      <c r="AO188" s="173" t="str">
        <f t="shared" si="55"/>
        <v/>
      </c>
      <c r="AQ188" s="173" t="str">
        <f t="shared" si="56"/>
        <v/>
      </c>
    </row>
    <row r="189" spans="5:43" x14ac:dyDescent="0.25">
      <c r="E189" s="173" t="str">
        <f t="shared" si="38"/>
        <v/>
      </c>
      <c r="G189" s="173" t="str">
        <f t="shared" si="38"/>
        <v/>
      </c>
      <c r="I189" s="173" t="str">
        <f t="shared" si="39"/>
        <v/>
      </c>
      <c r="K189" s="173" t="str">
        <f t="shared" si="40"/>
        <v/>
      </c>
      <c r="M189" s="173" t="str">
        <f t="shared" si="41"/>
        <v/>
      </c>
      <c r="O189" s="173" t="str">
        <f t="shared" si="42"/>
        <v/>
      </c>
      <c r="Q189" s="173" t="str">
        <f t="shared" si="43"/>
        <v/>
      </c>
      <c r="S189" s="173" t="str">
        <f t="shared" si="44"/>
        <v/>
      </c>
      <c r="U189" s="173" t="str">
        <f t="shared" si="45"/>
        <v/>
      </c>
      <c r="W189" s="173" t="str">
        <f t="shared" si="46"/>
        <v/>
      </c>
      <c r="Y189" s="173" t="str">
        <f t="shared" si="47"/>
        <v/>
      </c>
      <c r="AA189" s="173" t="str">
        <f t="shared" si="48"/>
        <v/>
      </c>
      <c r="AC189" s="173" t="str">
        <f t="shared" si="49"/>
        <v/>
      </c>
      <c r="AE189" s="173" t="str">
        <f t="shared" si="50"/>
        <v/>
      </c>
      <c r="AG189" s="173" t="str">
        <f t="shared" si="51"/>
        <v/>
      </c>
      <c r="AI189" s="173" t="str">
        <f t="shared" si="52"/>
        <v/>
      </c>
      <c r="AK189" s="173" t="str">
        <f t="shared" si="53"/>
        <v/>
      </c>
      <c r="AM189" s="173" t="str">
        <f t="shared" si="54"/>
        <v/>
      </c>
      <c r="AO189" s="173" t="str">
        <f t="shared" si="55"/>
        <v/>
      </c>
      <c r="AQ189" s="173" t="str">
        <f t="shared" si="56"/>
        <v/>
      </c>
    </row>
    <row r="190" spans="5:43" x14ac:dyDescent="0.25">
      <c r="E190" s="173" t="str">
        <f t="shared" si="38"/>
        <v/>
      </c>
      <c r="G190" s="173" t="str">
        <f t="shared" si="38"/>
        <v/>
      </c>
      <c r="I190" s="173" t="str">
        <f t="shared" si="39"/>
        <v/>
      </c>
      <c r="K190" s="173" t="str">
        <f t="shared" si="40"/>
        <v/>
      </c>
      <c r="M190" s="173" t="str">
        <f t="shared" si="41"/>
        <v/>
      </c>
      <c r="O190" s="173" t="str">
        <f t="shared" si="42"/>
        <v/>
      </c>
      <c r="Q190" s="173" t="str">
        <f t="shared" si="43"/>
        <v/>
      </c>
      <c r="S190" s="173" t="str">
        <f t="shared" si="44"/>
        <v/>
      </c>
      <c r="U190" s="173" t="str">
        <f t="shared" si="45"/>
        <v/>
      </c>
      <c r="W190" s="173" t="str">
        <f t="shared" si="46"/>
        <v/>
      </c>
      <c r="Y190" s="173" t="str">
        <f t="shared" si="47"/>
        <v/>
      </c>
      <c r="AA190" s="173" t="str">
        <f t="shared" si="48"/>
        <v/>
      </c>
      <c r="AC190" s="173" t="str">
        <f t="shared" si="49"/>
        <v/>
      </c>
      <c r="AE190" s="173" t="str">
        <f t="shared" si="50"/>
        <v/>
      </c>
      <c r="AG190" s="173" t="str">
        <f t="shared" si="51"/>
        <v/>
      </c>
      <c r="AI190" s="173" t="str">
        <f t="shared" si="52"/>
        <v/>
      </c>
      <c r="AK190" s="173" t="str">
        <f t="shared" si="53"/>
        <v/>
      </c>
      <c r="AM190" s="173" t="str">
        <f t="shared" si="54"/>
        <v/>
      </c>
      <c r="AO190" s="173" t="str">
        <f t="shared" si="55"/>
        <v/>
      </c>
      <c r="AQ190" s="173" t="str">
        <f t="shared" si="56"/>
        <v/>
      </c>
    </row>
    <row r="191" spans="5:43" x14ac:dyDescent="0.25">
      <c r="E191" s="173" t="str">
        <f t="shared" si="38"/>
        <v/>
      </c>
      <c r="G191" s="173" t="str">
        <f t="shared" si="38"/>
        <v/>
      </c>
      <c r="I191" s="173" t="str">
        <f t="shared" si="39"/>
        <v/>
      </c>
      <c r="K191" s="173" t="str">
        <f t="shared" si="40"/>
        <v/>
      </c>
      <c r="M191" s="173" t="str">
        <f t="shared" si="41"/>
        <v/>
      </c>
      <c r="O191" s="173" t="str">
        <f t="shared" si="42"/>
        <v/>
      </c>
      <c r="Q191" s="173" t="str">
        <f t="shared" si="43"/>
        <v/>
      </c>
      <c r="S191" s="173" t="str">
        <f t="shared" si="44"/>
        <v/>
      </c>
      <c r="U191" s="173" t="str">
        <f t="shared" si="45"/>
        <v/>
      </c>
      <c r="W191" s="173" t="str">
        <f t="shared" si="46"/>
        <v/>
      </c>
      <c r="Y191" s="173" t="str">
        <f t="shared" si="47"/>
        <v/>
      </c>
      <c r="AA191" s="173" t="str">
        <f t="shared" si="48"/>
        <v/>
      </c>
      <c r="AC191" s="173" t="str">
        <f t="shared" si="49"/>
        <v/>
      </c>
      <c r="AE191" s="173" t="str">
        <f t="shared" si="50"/>
        <v/>
      </c>
      <c r="AG191" s="173" t="str">
        <f t="shared" si="51"/>
        <v/>
      </c>
      <c r="AI191" s="173" t="str">
        <f t="shared" si="52"/>
        <v/>
      </c>
      <c r="AK191" s="173" t="str">
        <f t="shared" si="53"/>
        <v/>
      </c>
      <c r="AM191" s="173" t="str">
        <f t="shared" si="54"/>
        <v/>
      </c>
      <c r="AO191" s="173" t="str">
        <f t="shared" si="55"/>
        <v/>
      </c>
      <c r="AQ191" s="173" t="str">
        <f t="shared" si="56"/>
        <v/>
      </c>
    </row>
    <row r="192" spans="5:43" x14ac:dyDescent="0.25">
      <c r="E192" s="173" t="str">
        <f t="shared" si="38"/>
        <v/>
      </c>
      <c r="G192" s="173" t="str">
        <f t="shared" si="38"/>
        <v/>
      </c>
      <c r="I192" s="173" t="str">
        <f t="shared" si="39"/>
        <v/>
      </c>
      <c r="K192" s="173" t="str">
        <f t="shared" si="40"/>
        <v/>
      </c>
      <c r="M192" s="173" t="str">
        <f t="shared" si="41"/>
        <v/>
      </c>
      <c r="O192" s="173" t="str">
        <f t="shared" si="42"/>
        <v/>
      </c>
      <c r="Q192" s="173" t="str">
        <f t="shared" si="43"/>
        <v/>
      </c>
      <c r="S192" s="173" t="str">
        <f t="shared" si="44"/>
        <v/>
      </c>
      <c r="U192" s="173" t="str">
        <f t="shared" si="45"/>
        <v/>
      </c>
      <c r="W192" s="173" t="str">
        <f t="shared" si="46"/>
        <v/>
      </c>
      <c r="Y192" s="173" t="str">
        <f t="shared" si="47"/>
        <v/>
      </c>
      <c r="AA192" s="173" t="str">
        <f t="shared" si="48"/>
        <v/>
      </c>
      <c r="AC192" s="173" t="str">
        <f t="shared" si="49"/>
        <v/>
      </c>
      <c r="AE192" s="173" t="str">
        <f t="shared" si="50"/>
        <v/>
      </c>
      <c r="AG192" s="173" t="str">
        <f t="shared" si="51"/>
        <v/>
      </c>
      <c r="AI192" s="173" t="str">
        <f t="shared" si="52"/>
        <v/>
      </c>
      <c r="AK192" s="173" t="str">
        <f t="shared" si="53"/>
        <v/>
      </c>
      <c r="AM192" s="173" t="str">
        <f t="shared" si="54"/>
        <v/>
      </c>
      <c r="AO192" s="173" t="str">
        <f t="shared" si="55"/>
        <v/>
      </c>
      <c r="AQ192" s="173" t="str">
        <f t="shared" si="56"/>
        <v/>
      </c>
    </row>
    <row r="193" spans="5:43" x14ac:dyDescent="0.25">
      <c r="E193" s="173" t="str">
        <f t="shared" si="38"/>
        <v/>
      </c>
      <c r="G193" s="173" t="str">
        <f t="shared" si="38"/>
        <v/>
      </c>
      <c r="I193" s="173" t="str">
        <f t="shared" si="39"/>
        <v/>
      </c>
      <c r="K193" s="173" t="str">
        <f t="shared" si="40"/>
        <v/>
      </c>
      <c r="M193" s="173" t="str">
        <f t="shared" si="41"/>
        <v/>
      </c>
      <c r="O193" s="173" t="str">
        <f t="shared" si="42"/>
        <v/>
      </c>
      <c r="Q193" s="173" t="str">
        <f t="shared" si="43"/>
        <v/>
      </c>
      <c r="S193" s="173" t="str">
        <f t="shared" si="44"/>
        <v/>
      </c>
      <c r="U193" s="173" t="str">
        <f t="shared" si="45"/>
        <v/>
      </c>
      <c r="W193" s="173" t="str">
        <f t="shared" si="46"/>
        <v/>
      </c>
      <c r="Y193" s="173" t="str">
        <f t="shared" si="47"/>
        <v/>
      </c>
      <c r="AA193" s="173" t="str">
        <f t="shared" si="48"/>
        <v/>
      </c>
      <c r="AC193" s="173" t="str">
        <f t="shared" si="49"/>
        <v/>
      </c>
      <c r="AE193" s="173" t="str">
        <f t="shared" si="50"/>
        <v/>
      </c>
      <c r="AG193" s="173" t="str">
        <f t="shared" si="51"/>
        <v/>
      </c>
      <c r="AI193" s="173" t="str">
        <f t="shared" si="52"/>
        <v/>
      </c>
      <c r="AK193" s="173" t="str">
        <f t="shared" si="53"/>
        <v/>
      </c>
      <c r="AM193" s="173" t="str">
        <f t="shared" si="54"/>
        <v/>
      </c>
      <c r="AO193" s="173" t="str">
        <f t="shared" si="55"/>
        <v/>
      </c>
      <c r="AQ193" s="173" t="str">
        <f t="shared" si="56"/>
        <v/>
      </c>
    </row>
    <row r="194" spans="5:43" x14ac:dyDescent="0.25">
      <c r="E194" s="173" t="str">
        <f t="shared" si="38"/>
        <v/>
      </c>
      <c r="G194" s="173" t="str">
        <f t="shared" si="38"/>
        <v/>
      </c>
      <c r="I194" s="173" t="str">
        <f t="shared" si="39"/>
        <v/>
      </c>
      <c r="K194" s="173" t="str">
        <f t="shared" si="40"/>
        <v/>
      </c>
      <c r="M194" s="173" t="str">
        <f t="shared" si="41"/>
        <v/>
      </c>
      <c r="O194" s="173" t="str">
        <f t="shared" si="42"/>
        <v/>
      </c>
      <c r="Q194" s="173" t="str">
        <f t="shared" si="43"/>
        <v/>
      </c>
      <c r="S194" s="173" t="str">
        <f t="shared" si="44"/>
        <v/>
      </c>
      <c r="U194" s="173" t="str">
        <f t="shared" si="45"/>
        <v/>
      </c>
      <c r="W194" s="173" t="str">
        <f t="shared" si="46"/>
        <v/>
      </c>
      <c r="Y194" s="173" t="str">
        <f t="shared" si="47"/>
        <v/>
      </c>
      <c r="AA194" s="173" t="str">
        <f t="shared" si="48"/>
        <v/>
      </c>
      <c r="AC194" s="173" t="str">
        <f t="shared" si="49"/>
        <v/>
      </c>
      <c r="AE194" s="173" t="str">
        <f t="shared" si="50"/>
        <v/>
      </c>
      <c r="AG194" s="173" t="str">
        <f t="shared" si="51"/>
        <v/>
      </c>
      <c r="AI194" s="173" t="str">
        <f t="shared" si="52"/>
        <v/>
      </c>
      <c r="AK194" s="173" t="str">
        <f t="shared" si="53"/>
        <v/>
      </c>
      <c r="AM194" s="173" t="str">
        <f t="shared" si="54"/>
        <v/>
      </c>
      <c r="AO194" s="173" t="str">
        <f t="shared" si="55"/>
        <v/>
      </c>
      <c r="AQ194" s="173" t="str">
        <f t="shared" si="56"/>
        <v/>
      </c>
    </row>
    <row r="195" spans="5:43" x14ac:dyDescent="0.25">
      <c r="E195" s="173" t="str">
        <f t="shared" si="38"/>
        <v/>
      </c>
      <c r="G195" s="173" t="str">
        <f t="shared" si="38"/>
        <v/>
      </c>
      <c r="I195" s="173" t="str">
        <f t="shared" si="39"/>
        <v/>
      </c>
      <c r="K195" s="173" t="str">
        <f t="shared" si="40"/>
        <v/>
      </c>
      <c r="M195" s="173" t="str">
        <f t="shared" si="41"/>
        <v/>
      </c>
      <c r="O195" s="173" t="str">
        <f t="shared" si="42"/>
        <v/>
      </c>
      <c r="Q195" s="173" t="str">
        <f t="shared" si="43"/>
        <v/>
      </c>
      <c r="S195" s="173" t="str">
        <f t="shared" si="44"/>
        <v/>
      </c>
      <c r="U195" s="173" t="str">
        <f t="shared" si="45"/>
        <v/>
      </c>
      <c r="W195" s="173" t="str">
        <f t="shared" si="46"/>
        <v/>
      </c>
      <c r="Y195" s="173" t="str">
        <f t="shared" si="47"/>
        <v/>
      </c>
      <c r="AA195" s="173" t="str">
        <f t="shared" si="48"/>
        <v/>
      </c>
      <c r="AC195" s="173" t="str">
        <f t="shared" si="49"/>
        <v/>
      </c>
      <c r="AE195" s="173" t="str">
        <f t="shared" si="50"/>
        <v/>
      </c>
      <c r="AG195" s="173" t="str">
        <f t="shared" si="51"/>
        <v/>
      </c>
      <c r="AI195" s="173" t="str">
        <f t="shared" si="52"/>
        <v/>
      </c>
      <c r="AK195" s="173" t="str">
        <f t="shared" si="53"/>
        <v/>
      </c>
      <c r="AM195" s="173" t="str">
        <f t="shared" si="54"/>
        <v/>
      </c>
      <c r="AO195" s="173" t="str">
        <f t="shared" si="55"/>
        <v/>
      </c>
      <c r="AQ195" s="173" t="str">
        <f t="shared" si="56"/>
        <v/>
      </c>
    </row>
    <row r="196" spans="5:43" x14ac:dyDescent="0.25">
      <c r="E196" s="173" t="str">
        <f t="shared" si="38"/>
        <v/>
      </c>
      <c r="G196" s="173" t="str">
        <f t="shared" si="38"/>
        <v/>
      </c>
      <c r="I196" s="173" t="str">
        <f t="shared" si="39"/>
        <v/>
      </c>
      <c r="K196" s="173" t="str">
        <f t="shared" si="40"/>
        <v/>
      </c>
      <c r="M196" s="173" t="str">
        <f t="shared" si="41"/>
        <v/>
      </c>
      <c r="O196" s="173" t="str">
        <f t="shared" si="42"/>
        <v/>
      </c>
      <c r="Q196" s="173" t="str">
        <f t="shared" si="43"/>
        <v/>
      </c>
      <c r="S196" s="173" t="str">
        <f t="shared" si="44"/>
        <v/>
      </c>
      <c r="U196" s="173" t="str">
        <f t="shared" si="45"/>
        <v/>
      </c>
      <c r="W196" s="173" t="str">
        <f t="shared" si="46"/>
        <v/>
      </c>
      <c r="Y196" s="173" t="str">
        <f t="shared" si="47"/>
        <v/>
      </c>
      <c r="AA196" s="173" t="str">
        <f t="shared" si="48"/>
        <v/>
      </c>
      <c r="AC196" s="173" t="str">
        <f t="shared" si="49"/>
        <v/>
      </c>
      <c r="AE196" s="173" t="str">
        <f t="shared" si="50"/>
        <v/>
      </c>
      <c r="AG196" s="173" t="str">
        <f t="shared" si="51"/>
        <v/>
      </c>
      <c r="AI196" s="173" t="str">
        <f t="shared" si="52"/>
        <v/>
      </c>
      <c r="AK196" s="173" t="str">
        <f t="shared" si="53"/>
        <v/>
      </c>
      <c r="AM196" s="173" t="str">
        <f t="shared" si="54"/>
        <v/>
      </c>
      <c r="AO196" s="173" t="str">
        <f t="shared" si="55"/>
        <v/>
      </c>
      <c r="AQ196" s="173" t="str">
        <f t="shared" si="56"/>
        <v/>
      </c>
    </row>
    <row r="197" spans="5:43" x14ac:dyDescent="0.25">
      <c r="E197" s="173" t="str">
        <f t="shared" si="38"/>
        <v/>
      </c>
      <c r="G197" s="173" t="str">
        <f t="shared" si="38"/>
        <v/>
      </c>
      <c r="I197" s="173" t="str">
        <f t="shared" si="39"/>
        <v/>
      </c>
      <c r="K197" s="173" t="str">
        <f t="shared" si="40"/>
        <v/>
      </c>
      <c r="M197" s="173" t="str">
        <f t="shared" si="41"/>
        <v/>
      </c>
      <c r="O197" s="173" t="str">
        <f t="shared" si="42"/>
        <v/>
      </c>
      <c r="Q197" s="173" t="str">
        <f t="shared" si="43"/>
        <v/>
      </c>
      <c r="S197" s="173" t="str">
        <f t="shared" si="44"/>
        <v/>
      </c>
      <c r="U197" s="173" t="str">
        <f t="shared" si="45"/>
        <v/>
      </c>
      <c r="W197" s="173" t="str">
        <f t="shared" si="46"/>
        <v/>
      </c>
      <c r="Y197" s="173" t="str">
        <f t="shared" si="47"/>
        <v/>
      </c>
      <c r="AA197" s="173" t="str">
        <f t="shared" si="48"/>
        <v/>
      </c>
      <c r="AC197" s="173" t="str">
        <f t="shared" si="49"/>
        <v/>
      </c>
      <c r="AE197" s="173" t="str">
        <f t="shared" si="50"/>
        <v/>
      </c>
      <c r="AG197" s="173" t="str">
        <f t="shared" si="51"/>
        <v/>
      </c>
      <c r="AI197" s="173" t="str">
        <f t="shared" si="52"/>
        <v/>
      </c>
      <c r="AK197" s="173" t="str">
        <f t="shared" si="53"/>
        <v/>
      </c>
      <c r="AM197" s="173" t="str">
        <f t="shared" si="54"/>
        <v/>
      </c>
      <c r="AO197" s="173" t="str">
        <f t="shared" si="55"/>
        <v/>
      </c>
      <c r="AQ197" s="173" t="str">
        <f t="shared" si="56"/>
        <v/>
      </c>
    </row>
    <row r="198" spans="5:43" x14ac:dyDescent="0.25">
      <c r="E198" s="173" t="str">
        <f t="shared" si="38"/>
        <v/>
      </c>
      <c r="G198" s="173" t="str">
        <f t="shared" si="38"/>
        <v/>
      </c>
      <c r="I198" s="173" t="str">
        <f t="shared" si="39"/>
        <v/>
      </c>
      <c r="K198" s="173" t="str">
        <f t="shared" si="40"/>
        <v/>
      </c>
      <c r="M198" s="173" t="str">
        <f t="shared" si="41"/>
        <v/>
      </c>
      <c r="O198" s="173" t="str">
        <f t="shared" si="42"/>
        <v/>
      </c>
      <c r="Q198" s="173" t="str">
        <f t="shared" si="43"/>
        <v/>
      </c>
      <c r="S198" s="173" t="str">
        <f t="shared" si="44"/>
        <v/>
      </c>
      <c r="U198" s="173" t="str">
        <f t="shared" si="45"/>
        <v/>
      </c>
      <c r="W198" s="173" t="str">
        <f t="shared" si="46"/>
        <v/>
      </c>
      <c r="Y198" s="173" t="str">
        <f t="shared" si="47"/>
        <v/>
      </c>
      <c r="AA198" s="173" t="str">
        <f t="shared" si="48"/>
        <v/>
      </c>
      <c r="AC198" s="173" t="str">
        <f t="shared" si="49"/>
        <v/>
      </c>
      <c r="AE198" s="173" t="str">
        <f t="shared" si="50"/>
        <v/>
      </c>
      <c r="AG198" s="173" t="str">
        <f t="shared" si="51"/>
        <v/>
      </c>
      <c r="AI198" s="173" t="str">
        <f t="shared" si="52"/>
        <v/>
      </c>
      <c r="AK198" s="173" t="str">
        <f t="shared" si="53"/>
        <v/>
      </c>
      <c r="AM198" s="173" t="str">
        <f t="shared" si="54"/>
        <v/>
      </c>
      <c r="AO198" s="173" t="str">
        <f t="shared" si="55"/>
        <v/>
      </c>
      <c r="AQ198" s="173" t="str">
        <f t="shared" si="56"/>
        <v/>
      </c>
    </row>
    <row r="199" spans="5:43" x14ac:dyDescent="0.25">
      <c r="E199" s="173" t="str">
        <f t="shared" si="38"/>
        <v/>
      </c>
      <c r="G199" s="173" t="str">
        <f t="shared" si="38"/>
        <v/>
      </c>
      <c r="I199" s="173" t="str">
        <f t="shared" si="39"/>
        <v/>
      </c>
      <c r="K199" s="173" t="str">
        <f t="shared" si="40"/>
        <v/>
      </c>
      <c r="M199" s="173" t="str">
        <f t="shared" si="41"/>
        <v/>
      </c>
      <c r="O199" s="173" t="str">
        <f t="shared" si="42"/>
        <v/>
      </c>
      <c r="Q199" s="173" t="str">
        <f t="shared" si="43"/>
        <v/>
      </c>
      <c r="S199" s="173" t="str">
        <f t="shared" si="44"/>
        <v/>
      </c>
      <c r="U199" s="173" t="str">
        <f t="shared" si="45"/>
        <v/>
      </c>
      <c r="W199" s="173" t="str">
        <f t="shared" si="46"/>
        <v/>
      </c>
      <c r="Y199" s="173" t="str">
        <f t="shared" si="47"/>
        <v/>
      </c>
      <c r="AA199" s="173" t="str">
        <f t="shared" si="48"/>
        <v/>
      </c>
      <c r="AC199" s="173" t="str">
        <f t="shared" si="49"/>
        <v/>
      </c>
      <c r="AE199" s="173" t="str">
        <f t="shared" si="50"/>
        <v/>
      </c>
      <c r="AG199" s="173" t="str">
        <f t="shared" si="51"/>
        <v/>
      </c>
      <c r="AI199" s="173" t="str">
        <f t="shared" si="52"/>
        <v/>
      </c>
      <c r="AK199" s="173" t="str">
        <f t="shared" si="53"/>
        <v/>
      </c>
      <c r="AM199" s="173" t="str">
        <f t="shared" si="54"/>
        <v/>
      </c>
      <c r="AO199" s="173" t="str">
        <f t="shared" si="55"/>
        <v/>
      </c>
      <c r="AQ199" s="173" t="str">
        <f t="shared" si="56"/>
        <v/>
      </c>
    </row>
    <row r="200" spans="5:43" x14ac:dyDescent="0.25">
      <c r="E200" s="173" t="str">
        <f t="shared" si="38"/>
        <v/>
      </c>
      <c r="G200" s="173" t="str">
        <f t="shared" si="38"/>
        <v/>
      </c>
      <c r="I200" s="173" t="str">
        <f t="shared" si="39"/>
        <v/>
      </c>
      <c r="K200" s="173" t="str">
        <f t="shared" si="40"/>
        <v/>
      </c>
      <c r="M200" s="173" t="str">
        <f t="shared" si="41"/>
        <v/>
      </c>
      <c r="O200" s="173" t="str">
        <f t="shared" si="42"/>
        <v/>
      </c>
      <c r="Q200" s="173" t="str">
        <f t="shared" si="43"/>
        <v/>
      </c>
      <c r="S200" s="173" t="str">
        <f t="shared" si="44"/>
        <v/>
      </c>
      <c r="U200" s="173" t="str">
        <f t="shared" si="45"/>
        <v/>
      </c>
      <c r="W200" s="173" t="str">
        <f t="shared" si="46"/>
        <v/>
      </c>
      <c r="Y200" s="173" t="str">
        <f t="shared" si="47"/>
        <v/>
      </c>
      <c r="AA200" s="173" t="str">
        <f t="shared" si="48"/>
        <v/>
      </c>
      <c r="AC200" s="173" t="str">
        <f t="shared" si="49"/>
        <v/>
      </c>
      <c r="AE200" s="173" t="str">
        <f t="shared" si="50"/>
        <v/>
      </c>
      <c r="AG200" s="173" t="str">
        <f t="shared" si="51"/>
        <v/>
      </c>
      <c r="AI200" s="173" t="str">
        <f t="shared" si="52"/>
        <v/>
      </c>
      <c r="AK200" s="173" t="str">
        <f t="shared" si="53"/>
        <v/>
      </c>
      <c r="AM200" s="173" t="str">
        <f t="shared" si="54"/>
        <v/>
      </c>
      <c r="AO200" s="173" t="str">
        <f t="shared" si="55"/>
        <v/>
      </c>
      <c r="AQ200" s="173" t="str">
        <f t="shared" si="56"/>
        <v/>
      </c>
    </row>
    <row r="201" spans="5:43" x14ac:dyDescent="0.25">
      <c r="E201" s="173" t="str">
        <f t="shared" si="38"/>
        <v/>
      </c>
      <c r="G201" s="173" t="str">
        <f t="shared" si="38"/>
        <v/>
      </c>
      <c r="I201" s="173" t="str">
        <f t="shared" si="39"/>
        <v/>
      </c>
      <c r="K201" s="173" t="str">
        <f t="shared" si="40"/>
        <v/>
      </c>
      <c r="M201" s="173" t="str">
        <f t="shared" si="41"/>
        <v/>
      </c>
      <c r="O201" s="173" t="str">
        <f t="shared" si="42"/>
        <v/>
      </c>
      <c r="Q201" s="173" t="str">
        <f t="shared" si="43"/>
        <v/>
      </c>
      <c r="S201" s="173" t="str">
        <f t="shared" si="44"/>
        <v/>
      </c>
      <c r="U201" s="173" t="str">
        <f t="shared" si="45"/>
        <v/>
      </c>
      <c r="W201" s="173" t="str">
        <f t="shared" si="46"/>
        <v/>
      </c>
      <c r="Y201" s="173" t="str">
        <f t="shared" si="47"/>
        <v/>
      </c>
      <c r="AA201" s="173" t="str">
        <f t="shared" si="48"/>
        <v/>
      </c>
      <c r="AC201" s="173" t="str">
        <f t="shared" si="49"/>
        <v/>
      </c>
      <c r="AE201" s="173" t="str">
        <f t="shared" si="50"/>
        <v/>
      </c>
      <c r="AG201" s="173" t="str">
        <f t="shared" si="51"/>
        <v/>
      </c>
      <c r="AI201" s="173" t="str">
        <f t="shared" si="52"/>
        <v/>
      </c>
      <c r="AK201" s="173" t="str">
        <f t="shared" si="53"/>
        <v/>
      </c>
      <c r="AM201" s="173" t="str">
        <f t="shared" si="54"/>
        <v/>
      </c>
      <c r="AO201" s="173" t="str">
        <f t="shared" si="55"/>
        <v/>
      </c>
      <c r="AQ201" s="173" t="str">
        <f t="shared" si="56"/>
        <v/>
      </c>
    </row>
    <row r="202" spans="5:43" x14ac:dyDescent="0.25">
      <c r="E202" s="173" t="str">
        <f t="shared" si="38"/>
        <v/>
      </c>
      <c r="G202" s="173" t="str">
        <f t="shared" si="38"/>
        <v/>
      </c>
      <c r="I202" s="173" t="str">
        <f t="shared" si="39"/>
        <v/>
      </c>
      <c r="K202" s="173" t="str">
        <f t="shared" si="40"/>
        <v/>
      </c>
      <c r="M202" s="173" t="str">
        <f t="shared" si="41"/>
        <v/>
      </c>
      <c r="O202" s="173" t="str">
        <f t="shared" si="42"/>
        <v/>
      </c>
      <c r="Q202" s="173" t="str">
        <f t="shared" si="43"/>
        <v/>
      </c>
      <c r="S202" s="173" t="str">
        <f t="shared" si="44"/>
        <v/>
      </c>
      <c r="U202" s="173" t="str">
        <f t="shared" si="45"/>
        <v/>
      </c>
      <c r="W202" s="173" t="str">
        <f t="shared" si="46"/>
        <v/>
      </c>
      <c r="Y202" s="173" t="str">
        <f t="shared" si="47"/>
        <v/>
      </c>
      <c r="AA202" s="173" t="str">
        <f t="shared" si="48"/>
        <v/>
      </c>
      <c r="AC202" s="173" t="str">
        <f t="shared" si="49"/>
        <v/>
      </c>
      <c r="AE202" s="173" t="str">
        <f t="shared" si="50"/>
        <v/>
      </c>
      <c r="AG202" s="173" t="str">
        <f t="shared" si="51"/>
        <v/>
      </c>
      <c r="AI202" s="173" t="str">
        <f t="shared" si="52"/>
        <v/>
      </c>
      <c r="AK202" s="173" t="str">
        <f t="shared" si="53"/>
        <v/>
      </c>
      <c r="AM202" s="173" t="str">
        <f t="shared" si="54"/>
        <v/>
      </c>
      <c r="AO202" s="173" t="str">
        <f t="shared" si="55"/>
        <v/>
      </c>
      <c r="AQ202" s="173" t="str">
        <f t="shared" si="56"/>
        <v/>
      </c>
    </row>
    <row r="203" spans="5:43" x14ac:dyDescent="0.25">
      <c r="E203" s="173" t="str">
        <f t="shared" si="38"/>
        <v/>
      </c>
      <c r="G203" s="173" t="str">
        <f t="shared" si="38"/>
        <v/>
      </c>
      <c r="I203" s="173" t="str">
        <f t="shared" si="39"/>
        <v/>
      </c>
      <c r="K203" s="173" t="str">
        <f t="shared" si="40"/>
        <v/>
      </c>
      <c r="M203" s="173" t="str">
        <f t="shared" si="41"/>
        <v/>
      </c>
      <c r="O203" s="173" t="str">
        <f t="shared" si="42"/>
        <v/>
      </c>
      <c r="Q203" s="173" t="str">
        <f t="shared" si="43"/>
        <v/>
      </c>
      <c r="S203" s="173" t="str">
        <f t="shared" si="44"/>
        <v/>
      </c>
      <c r="U203" s="173" t="str">
        <f t="shared" si="45"/>
        <v/>
      </c>
      <c r="W203" s="173" t="str">
        <f t="shared" si="46"/>
        <v/>
      </c>
      <c r="Y203" s="173" t="str">
        <f t="shared" si="47"/>
        <v/>
      </c>
      <c r="AA203" s="173" t="str">
        <f t="shared" si="48"/>
        <v/>
      </c>
      <c r="AC203" s="173" t="str">
        <f t="shared" si="49"/>
        <v/>
      </c>
      <c r="AE203" s="173" t="str">
        <f t="shared" si="50"/>
        <v/>
      </c>
      <c r="AG203" s="173" t="str">
        <f t="shared" si="51"/>
        <v/>
      </c>
      <c r="AI203" s="173" t="str">
        <f t="shared" si="52"/>
        <v/>
      </c>
      <c r="AK203" s="173" t="str">
        <f t="shared" si="53"/>
        <v/>
      </c>
      <c r="AM203" s="173" t="str">
        <f t="shared" si="54"/>
        <v/>
      </c>
      <c r="AO203" s="173" t="str">
        <f t="shared" si="55"/>
        <v/>
      </c>
      <c r="AQ203" s="173" t="str">
        <f t="shared" si="56"/>
        <v/>
      </c>
    </row>
    <row r="204" spans="5:43" x14ac:dyDescent="0.25">
      <c r="E204" s="173" t="str">
        <f t="shared" si="38"/>
        <v/>
      </c>
      <c r="G204" s="173" t="str">
        <f t="shared" si="38"/>
        <v/>
      </c>
      <c r="I204" s="173" t="str">
        <f t="shared" si="39"/>
        <v/>
      </c>
      <c r="K204" s="173" t="str">
        <f t="shared" si="40"/>
        <v/>
      </c>
      <c r="M204" s="173" t="str">
        <f t="shared" si="41"/>
        <v/>
      </c>
      <c r="O204" s="173" t="str">
        <f t="shared" si="42"/>
        <v/>
      </c>
      <c r="Q204" s="173" t="str">
        <f t="shared" si="43"/>
        <v/>
      </c>
      <c r="S204" s="173" t="str">
        <f t="shared" si="44"/>
        <v/>
      </c>
      <c r="U204" s="173" t="str">
        <f t="shared" si="45"/>
        <v/>
      </c>
      <c r="W204" s="173" t="str">
        <f t="shared" si="46"/>
        <v/>
      </c>
      <c r="Y204" s="173" t="str">
        <f t="shared" si="47"/>
        <v/>
      </c>
      <c r="AA204" s="173" t="str">
        <f t="shared" si="48"/>
        <v/>
      </c>
      <c r="AC204" s="173" t="str">
        <f t="shared" si="49"/>
        <v/>
      </c>
      <c r="AE204" s="173" t="str">
        <f t="shared" si="50"/>
        <v/>
      </c>
      <c r="AG204" s="173" t="str">
        <f t="shared" si="51"/>
        <v/>
      </c>
      <c r="AI204" s="173" t="str">
        <f t="shared" si="52"/>
        <v/>
      </c>
      <c r="AK204" s="173" t="str">
        <f t="shared" si="53"/>
        <v/>
      </c>
      <c r="AM204" s="173" t="str">
        <f t="shared" si="54"/>
        <v/>
      </c>
      <c r="AO204" s="173" t="str">
        <f t="shared" si="55"/>
        <v/>
      </c>
      <c r="AQ204" s="173" t="str">
        <f t="shared" si="56"/>
        <v/>
      </c>
    </row>
    <row r="205" spans="5:43" x14ac:dyDescent="0.25">
      <c r="E205" s="173" t="str">
        <f t="shared" ref="E205:G268" si="57">IF(OR($B205=0,D205=0),"",D205/$B205)</f>
        <v/>
      </c>
      <c r="G205" s="173" t="str">
        <f t="shared" si="57"/>
        <v/>
      </c>
      <c r="I205" s="173" t="str">
        <f t="shared" ref="I205:I268" si="58">IF(OR($B205=0,H205=0),"",H205/$B205)</f>
        <v/>
      </c>
      <c r="K205" s="173" t="str">
        <f t="shared" ref="K205:K268" si="59">IF(OR($B205=0,J205=0),"",J205/$B205)</f>
        <v/>
      </c>
      <c r="M205" s="173" t="str">
        <f t="shared" ref="M205:M268" si="60">IF(OR($B205=0,L205=0),"",L205/$B205)</f>
        <v/>
      </c>
      <c r="O205" s="173" t="str">
        <f t="shared" ref="O205:O268" si="61">IF(OR($B205=0,N205=0),"",N205/$B205)</f>
        <v/>
      </c>
      <c r="Q205" s="173" t="str">
        <f t="shared" ref="Q205:Q268" si="62">IF(OR($B205=0,P205=0),"",P205/$B205)</f>
        <v/>
      </c>
      <c r="S205" s="173" t="str">
        <f t="shared" ref="S205:S268" si="63">IF(OR($B205=0,R205=0),"",R205/$B205)</f>
        <v/>
      </c>
      <c r="U205" s="173" t="str">
        <f t="shared" ref="U205:U268" si="64">IF(OR($B205=0,T205=0),"",T205/$B205)</f>
        <v/>
      </c>
      <c r="W205" s="173" t="str">
        <f t="shared" ref="W205:W268" si="65">IF(OR($B205=0,V205=0),"",V205/$B205)</f>
        <v/>
      </c>
      <c r="Y205" s="173" t="str">
        <f t="shared" ref="Y205:Y268" si="66">IF(OR($B205=0,X205=0),"",X205/$B205)</f>
        <v/>
      </c>
      <c r="AA205" s="173" t="str">
        <f t="shared" ref="AA205:AA268" si="67">IF(OR($B205=0,Z205=0),"",Z205/$B205)</f>
        <v/>
      </c>
      <c r="AC205" s="173" t="str">
        <f t="shared" ref="AC205:AC268" si="68">IF(OR($B205=0,AB205=0),"",AB205/$B205)</f>
        <v/>
      </c>
      <c r="AE205" s="173" t="str">
        <f t="shared" ref="AE205:AE268" si="69">IF(OR($B205=0,AD205=0),"",AD205/$B205)</f>
        <v/>
      </c>
      <c r="AG205" s="173" t="str">
        <f t="shared" ref="AG205:AG268" si="70">IF(OR($B205=0,AF205=0),"",AF205/$B205)</f>
        <v/>
      </c>
      <c r="AI205" s="173" t="str">
        <f t="shared" ref="AI205:AI268" si="71">IF(OR($B205=0,AH205=0),"",AH205/$B205)</f>
        <v/>
      </c>
      <c r="AK205" s="173" t="str">
        <f t="shared" ref="AK205:AK268" si="72">IF(OR($B205=0,AJ205=0),"",AJ205/$B205)</f>
        <v/>
      </c>
      <c r="AM205" s="173" t="str">
        <f t="shared" ref="AM205:AM268" si="73">IF(OR($B205=0,AL205=0),"",AL205/$B205)</f>
        <v/>
      </c>
      <c r="AO205" s="173" t="str">
        <f t="shared" ref="AO205:AO268" si="74">IF(OR($B205=0,AN205=0),"",AN205/$B205)</f>
        <v/>
      </c>
      <c r="AQ205" s="173" t="str">
        <f t="shared" ref="AQ205:AQ268" si="75">IF(OR($B205=0,AP205=0),"",AP205/$B205)</f>
        <v/>
      </c>
    </row>
    <row r="206" spans="5:43" x14ac:dyDescent="0.25">
      <c r="E206" s="173" t="str">
        <f t="shared" si="57"/>
        <v/>
      </c>
      <c r="G206" s="173" t="str">
        <f t="shared" si="57"/>
        <v/>
      </c>
      <c r="I206" s="173" t="str">
        <f t="shared" si="58"/>
        <v/>
      </c>
      <c r="K206" s="173" t="str">
        <f t="shared" si="59"/>
        <v/>
      </c>
      <c r="M206" s="173" t="str">
        <f t="shared" si="60"/>
        <v/>
      </c>
      <c r="O206" s="173" t="str">
        <f t="shared" si="61"/>
        <v/>
      </c>
      <c r="Q206" s="173" t="str">
        <f t="shared" si="62"/>
        <v/>
      </c>
      <c r="S206" s="173" t="str">
        <f t="shared" si="63"/>
        <v/>
      </c>
      <c r="U206" s="173" t="str">
        <f t="shared" si="64"/>
        <v/>
      </c>
      <c r="W206" s="173" t="str">
        <f t="shared" si="65"/>
        <v/>
      </c>
      <c r="Y206" s="173" t="str">
        <f t="shared" si="66"/>
        <v/>
      </c>
      <c r="AA206" s="173" t="str">
        <f t="shared" si="67"/>
        <v/>
      </c>
      <c r="AC206" s="173" t="str">
        <f t="shared" si="68"/>
        <v/>
      </c>
      <c r="AE206" s="173" t="str">
        <f t="shared" si="69"/>
        <v/>
      </c>
      <c r="AG206" s="173" t="str">
        <f t="shared" si="70"/>
        <v/>
      </c>
      <c r="AI206" s="173" t="str">
        <f t="shared" si="71"/>
        <v/>
      </c>
      <c r="AK206" s="173" t="str">
        <f t="shared" si="72"/>
        <v/>
      </c>
      <c r="AM206" s="173" t="str">
        <f t="shared" si="73"/>
        <v/>
      </c>
      <c r="AO206" s="173" t="str">
        <f t="shared" si="74"/>
        <v/>
      </c>
      <c r="AQ206" s="173" t="str">
        <f t="shared" si="75"/>
        <v/>
      </c>
    </row>
    <row r="207" spans="5:43" x14ac:dyDescent="0.25">
      <c r="E207" s="173" t="str">
        <f t="shared" si="57"/>
        <v/>
      </c>
      <c r="G207" s="173" t="str">
        <f t="shared" si="57"/>
        <v/>
      </c>
      <c r="I207" s="173" t="str">
        <f t="shared" si="58"/>
        <v/>
      </c>
      <c r="K207" s="173" t="str">
        <f t="shared" si="59"/>
        <v/>
      </c>
      <c r="M207" s="173" t="str">
        <f t="shared" si="60"/>
        <v/>
      </c>
      <c r="O207" s="173" t="str">
        <f t="shared" si="61"/>
        <v/>
      </c>
      <c r="Q207" s="173" t="str">
        <f t="shared" si="62"/>
        <v/>
      </c>
      <c r="S207" s="173" t="str">
        <f t="shared" si="63"/>
        <v/>
      </c>
      <c r="U207" s="173" t="str">
        <f t="shared" si="64"/>
        <v/>
      </c>
      <c r="W207" s="173" t="str">
        <f t="shared" si="65"/>
        <v/>
      </c>
      <c r="Y207" s="173" t="str">
        <f t="shared" si="66"/>
        <v/>
      </c>
      <c r="AA207" s="173" t="str">
        <f t="shared" si="67"/>
        <v/>
      </c>
      <c r="AC207" s="173" t="str">
        <f t="shared" si="68"/>
        <v/>
      </c>
      <c r="AE207" s="173" t="str">
        <f t="shared" si="69"/>
        <v/>
      </c>
      <c r="AG207" s="173" t="str">
        <f t="shared" si="70"/>
        <v/>
      </c>
      <c r="AI207" s="173" t="str">
        <f t="shared" si="71"/>
        <v/>
      </c>
      <c r="AK207" s="173" t="str">
        <f t="shared" si="72"/>
        <v/>
      </c>
      <c r="AM207" s="173" t="str">
        <f t="shared" si="73"/>
        <v/>
      </c>
      <c r="AO207" s="173" t="str">
        <f t="shared" si="74"/>
        <v/>
      </c>
      <c r="AQ207" s="173" t="str">
        <f t="shared" si="75"/>
        <v/>
      </c>
    </row>
    <row r="208" spans="5:43" x14ac:dyDescent="0.25">
      <c r="E208" s="173" t="str">
        <f t="shared" si="57"/>
        <v/>
      </c>
      <c r="G208" s="173" t="str">
        <f t="shared" si="57"/>
        <v/>
      </c>
      <c r="I208" s="173" t="str">
        <f t="shared" si="58"/>
        <v/>
      </c>
      <c r="K208" s="173" t="str">
        <f t="shared" si="59"/>
        <v/>
      </c>
      <c r="M208" s="173" t="str">
        <f t="shared" si="60"/>
        <v/>
      </c>
      <c r="O208" s="173" t="str">
        <f t="shared" si="61"/>
        <v/>
      </c>
      <c r="Q208" s="173" t="str">
        <f t="shared" si="62"/>
        <v/>
      </c>
      <c r="S208" s="173" t="str">
        <f t="shared" si="63"/>
        <v/>
      </c>
      <c r="U208" s="173" t="str">
        <f t="shared" si="64"/>
        <v/>
      </c>
      <c r="W208" s="173" t="str">
        <f t="shared" si="65"/>
        <v/>
      </c>
      <c r="Y208" s="173" t="str">
        <f t="shared" si="66"/>
        <v/>
      </c>
      <c r="AA208" s="173" t="str">
        <f t="shared" si="67"/>
        <v/>
      </c>
      <c r="AC208" s="173" t="str">
        <f t="shared" si="68"/>
        <v/>
      </c>
      <c r="AE208" s="173" t="str">
        <f t="shared" si="69"/>
        <v/>
      </c>
      <c r="AG208" s="173" t="str">
        <f t="shared" si="70"/>
        <v/>
      </c>
      <c r="AI208" s="173" t="str">
        <f t="shared" si="71"/>
        <v/>
      </c>
      <c r="AK208" s="173" t="str">
        <f t="shared" si="72"/>
        <v/>
      </c>
      <c r="AM208" s="173" t="str">
        <f t="shared" si="73"/>
        <v/>
      </c>
      <c r="AO208" s="173" t="str">
        <f t="shared" si="74"/>
        <v/>
      </c>
      <c r="AQ208" s="173" t="str">
        <f t="shared" si="75"/>
        <v/>
      </c>
    </row>
    <row r="209" spans="5:43" x14ac:dyDescent="0.25">
      <c r="E209" s="173" t="str">
        <f t="shared" si="57"/>
        <v/>
      </c>
      <c r="G209" s="173" t="str">
        <f t="shared" si="57"/>
        <v/>
      </c>
      <c r="I209" s="173" t="str">
        <f t="shared" si="58"/>
        <v/>
      </c>
      <c r="K209" s="173" t="str">
        <f t="shared" si="59"/>
        <v/>
      </c>
      <c r="M209" s="173" t="str">
        <f t="shared" si="60"/>
        <v/>
      </c>
      <c r="O209" s="173" t="str">
        <f t="shared" si="61"/>
        <v/>
      </c>
      <c r="Q209" s="173" t="str">
        <f t="shared" si="62"/>
        <v/>
      </c>
      <c r="S209" s="173" t="str">
        <f t="shared" si="63"/>
        <v/>
      </c>
      <c r="U209" s="173" t="str">
        <f t="shared" si="64"/>
        <v/>
      </c>
      <c r="W209" s="173" t="str">
        <f t="shared" si="65"/>
        <v/>
      </c>
      <c r="Y209" s="173" t="str">
        <f t="shared" si="66"/>
        <v/>
      </c>
      <c r="AA209" s="173" t="str">
        <f t="shared" si="67"/>
        <v/>
      </c>
      <c r="AC209" s="173" t="str">
        <f t="shared" si="68"/>
        <v/>
      </c>
      <c r="AE209" s="173" t="str">
        <f t="shared" si="69"/>
        <v/>
      </c>
      <c r="AG209" s="173" t="str">
        <f t="shared" si="70"/>
        <v/>
      </c>
      <c r="AI209" s="173" t="str">
        <f t="shared" si="71"/>
        <v/>
      </c>
      <c r="AK209" s="173" t="str">
        <f t="shared" si="72"/>
        <v/>
      </c>
      <c r="AM209" s="173" t="str">
        <f t="shared" si="73"/>
        <v/>
      </c>
      <c r="AO209" s="173" t="str">
        <f t="shared" si="74"/>
        <v/>
      </c>
      <c r="AQ209" s="173" t="str">
        <f t="shared" si="75"/>
        <v/>
      </c>
    </row>
    <row r="210" spans="5:43" x14ac:dyDescent="0.25">
      <c r="E210" s="173" t="str">
        <f t="shared" si="57"/>
        <v/>
      </c>
      <c r="G210" s="173" t="str">
        <f t="shared" si="57"/>
        <v/>
      </c>
      <c r="I210" s="173" t="str">
        <f t="shared" si="58"/>
        <v/>
      </c>
      <c r="K210" s="173" t="str">
        <f t="shared" si="59"/>
        <v/>
      </c>
      <c r="M210" s="173" t="str">
        <f t="shared" si="60"/>
        <v/>
      </c>
      <c r="O210" s="173" t="str">
        <f t="shared" si="61"/>
        <v/>
      </c>
      <c r="Q210" s="173" t="str">
        <f t="shared" si="62"/>
        <v/>
      </c>
      <c r="S210" s="173" t="str">
        <f t="shared" si="63"/>
        <v/>
      </c>
      <c r="U210" s="173" t="str">
        <f t="shared" si="64"/>
        <v/>
      </c>
      <c r="W210" s="173" t="str">
        <f t="shared" si="65"/>
        <v/>
      </c>
      <c r="Y210" s="173" t="str">
        <f t="shared" si="66"/>
        <v/>
      </c>
      <c r="AA210" s="173" t="str">
        <f t="shared" si="67"/>
        <v/>
      </c>
      <c r="AC210" s="173" t="str">
        <f t="shared" si="68"/>
        <v/>
      </c>
      <c r="AE210" s="173" t="str">
        <f t="shared" si="69"/>
        <v/>
      </c>
      <c r="AG210" s="173" t="str">
        <f t="shared" si="70"/>
        <v/>
      </c>
      <c r="AI210" s="173" t="str">
        <f t="shared" si="71"/>
        <v/>
      </c>
      <c r="AK210" s="173" t="str">
        <f t="shared" si="72"/>
        <v/>
      </c>
      <c r="AM210" s="173" t="str">
        <f t="shared" si="73"/>
        <v/>
      </c>
      <c r="AO210" s="173" t="str">
        <f t="shared" si="74"/>
        <v/>
      </c>
      <c r="AQ210" s="173" t="str">
        <f t="shared" si="75"/>
        <v/>
      </c>
    </row>
    <row r="211" spans="5:43" x14ac:dyDescent="0.25">
      <c r="E211" s="173" t="str">
        <f t="shared" si="57"/>
        <v/>
      </c>
      <c r="G211" s="173" t="str">
        <f t="shared" si="57"/>
        <v/>
      </c>
      <c r="I211" s="173" t="str">
        <f t="shared" si="58"/>
        <v/>
      </c>
      <c r="K211" s="173" t="str">
        <f t="shared" si="59"/>
        <v/>
      </c>
      <c r="M211" s="173" t="str">
        <f t="shared" si="60"/>
        <v/>
      </c>
      <c r="O211" s="173" t="str">
        <f t="shared" si="61"/>
        <v/>
      </c>
      <c r="Q211" s="173" t="str">
        <f t="shared" si="62"/>
        <v/>
      </c>
      <c r="S211" s="173" t="str">
        <f t="shared" si="63"/>
        <v/>
      </c>
      <c r="U211" s="173" t="str">
        <f t="shared" si="64"/>
        <v/>
      </c>
      <c r="W211" s="173" t="str">
        <f t="shared" si="65"/>
        <v/>
      </c>
      <c r="Y211" s="173" t="str">
        <f t="shared" si="66"/>
        <v/>
      </c>
      <c r="AA211" s="173" t="str">
        <f t="shared" si="67"/>
        <v/>
      </c>
      <c r="AC211" s="173" t="str">
        <f t="shared" si="68"/>
        <v/>
      </c>
      <c r="AE211" s="173" t="str">
        <f t="shared" si="69"/>
        <v/>
      </c>
      <c r="AG211" s="173" t="str">
        <f t="shared" si="70"/>
        <v/>
      </c>
      <c r="AI211" s="173" t="str">
        <f t="shared" si="71"/>
        <v/>
      </c>
      <c r="AK211" s="173" t="str">
        <f t="shared" si="72"/>
        <v/>
      </c>
      <c r="AM211" s="173" t="str">
        <f t="shared" si="73"/>
        <v/>
      </c>
      <c r="AO211" s="173" t="str">
        <f t="shared" si="74"/>
        <v/>
      </c>
      <c r="AQ211" s="173" t="str">
        <f t="shared" si="75"/>
        <v/>
      </c>
    </row>
    <row r="212" spans="5:43" x14ac:dyDescent="0.25">
      <c r="E212" s="173" t="str">
        <f t="shared" si="57"/>
        <v/>
      </c>
      <c r="G212" s="173" t="str">
        <f t="shared" si="57"/>
        <v/>
      </c>
      <c r="I212" s="173" t="str">
        <f t="shared" si="58"/>
        <v/>
      </c>
      <c r="K212" s="173" t="str">
        <f t="shared" si="59"/>
        <v/>
      </c>
      <c r="M212" s="173" t="str">
        <f t="shared" si="60"/>
        <v/>
      </c>
      <c r="O212" s="173" t="str">
        <f t="shared" si="61"/>
        <v/>
      </c>
      <c r="Q212" s="173" t="str">
        <f t="shared" si="62"/>
        <v/>
      </c>
      <c r="S212" s="173" t="str">
        <f t="shared" si="63"/>
        <v/>
      </c>
      <c r="U212" s="173" t="str">
        <f t="shared" si="64"/>
        <v/>
      </c>
      <c r="W212" s="173" t="str">
        <f t="shared" si="65"/>
        <v/>
      </c>
      <c r="Y212" s="173" t="str">
        <f t="shared" si="66"/>
        <v/>
      </c>
      <c r="AA212" s="173" t="str">
        <f t="shared" si="67"/>
        <v/>
      </c>
      <c r="AC212" s="173" t="str">
        <f t="shared" si="68"/>
        <v/>
      </c>
      <c r="AE212" s="173" t="str">
        <f t="shared" si="69"/>
        <v/>
      </c>
      <c r="AG212" s="173" t="str">
        <f t="shared" si="70"/>
        <v/>
      </c>
      <c r="AI212" s="173" t="str">
        <f t="shared" si="71"/>
        <v/>
      </c>
      <c r="AK212" s="173" t="str">
        <f t="shared" si="72"/>
        <v/>
      </c>
      <c r="AM212" s="173" t="str">
        <f t="shared" si="73"/>
        <v/>
      </c>
      <c r="AO212" s="173" t="str">
        <f t="shared" si="74"/>
        <v/>
      </c>
      <c r="AQ212" s="173" t="str">
        <f t="shared" si="75"/>
        <v/>
      </c>
    </row>
    <row r="213" spans="5:43" x14ac:dyDescent="0.25">
      <c r="E213" s="173" t="str">
        <f t="shared" si="57"/>
        <v/>
      </c>
      <c r="G213" s="173" t="str">
        <f t="shared" si="57"/>
        <v/>
      </c>
      <c r="I213" s="173" t="str">
        <f t="shared" si="58"/>
        <v/>
      </c>
      <c r="K213" s="173" t="str">
        <f t="shared" si="59"/>
        <v/>
      </c>
      <c r="M213" s="173" t="str">
        <f t="shared" si="60"/>
        <v/>
      </c>
      <c r="O213" s="173" t="str">
        <f t="shared" si="61"/>
        <v/>
      </c>
      <c r="Q213" s="173" t="str">
        <f t="shared" si="62"/>
        <v/>
      </c>
      <c r="S213" s="173" t="str">
        <f t="shared" si="63"/>
        <v/>
      </c>
      <c r="U213" s="173" t="str">
        <f t="shared" si="64"/>
        <v/>
      </c>
      <c r="W213" s="173" t="str">
        <f t="shared" si="65"/>
        <v/>
      </c>
      <c r="Y213" s="173" t="str">
        <f t="shared" si="66"/>
        <v/>
      </c>
      <c r="AA213" s="173" t="str">
        <f t="shared" si="67"/>
        <v/>
      </c>
      <c r="AC213" s="173" t="str">
        <f t="shared" si="68"/>
        <v/>
      </c>
      <c r="AE213" s="173" t="str">
        <f t="shared" si="69"/>
        <v/>
      </c>
      <c r="AG213" s="173" t="str">
        <f t="shared" si="70"/>
        <v/>
      </c>
      <c r="AI213" s="173" t="str">
        <f t="shared" si="71"/>
        <v/>
      </c>
      <c r="AK213" s="173" t="str">
        <f t="shared" si="72"/>
        <v/>
      </c>
      <c r="AM213" s="173" t="str">
        <f t="shared" si="73"/>
        <v/>
      </c>
      <c r="AO213" s="173" t="str">
        <f t="shared" si="74"/>
        <v/>
      </c>
      <c r="AQ213" s="173" t="str">
        <f t="shared" si="75"/>
        <v/>
      </c>
    </row>
    <row r="214" spans="5:43" x14ac:dyDescent="0.25">
      <c r="E214" s="173" t="str">
        <f t="shared" si="57"/>
        <v/>
      </c>
      <c r="G214" s="173" t="str">
        <f t="shared" si="57"/>
        <v/>
      </c>
      <c r="I214" s="173" t="str">
        <f t="shared" si="58"/>
        <v/>
      </c>
      <c r="K214" s="173" t="str">
        <f t="shared" si="59"/>
        <v/>
      </c>
      <c r="M214" s="173" t="str">
        <f t="shared" si="60"/>
        <v/>
      </c>
      <c r="O214" s="173" t="str">
        <f t="shared" si="61"/>
        <v/>
      </c>
      <c r="Q214" s="173" t="str">
        <f t="shared" si="62"/>
        <v/>
      </c>
      <c r="S214" s="173" t="str">
        <f t="shared" si="63"/>
        <v/>
      </c>
      <c r="U214" s="173" t="str">
        <f t="shared" si="64"/>
        <v/>
      </c>
      <c r="W214" s="173" t="str">
        <f t="shared" si="65"/>
        <v/>
      </c>
      <c r="Y214" s="173" t="str">
        <f t="shared" si="66"/>
        <v/>
      </c>
      <c r="AA214" s="173" t="str">
        <f t="shared" si="67"/>
        <v/>
      </c>
      <c r="AC214" s="173" t="str">
        <f t="shared" si="68"/>
        <v/>
      </c>
      <c r="AE214" s="173" t="str">
        <f t="shared" si="69"/>
        <v/>
      </c>
      <c r="AG214" s="173" t="str">
        <f t="shared" si="70"/>
        <v/>
      </c>
      <c r="AI214" s="173" t="str">
        <f t="shared" si="71"/>
        <v/>
      </c>
      <c r="AK214" s="173" t="str">
        <f t="shared" si="72"/>
        <v/>
      </c>
      <c r="AM214" s="173" t="str">
        <f t="shared" si="73"/>
        <v/>
      </c>
      <c r="AO214" s="173" t="str">
        <f t="shared" si="74"/>
        <v/>
      </c>
      <c r="AQ214" s="173" t="str">
        <f t="shared" si="75"/>
        <v/>
      </c>
    </row>
    <row r="215" spans="5:43" x14ac:dyDescent="0.25">
      <c r="E215" s="173" t="str">
        <f t="shared" si="57"/>
        <v/>
      </c>
      <c r="G215" s="173" t="str">
        <f t="shared" si="57"/>
        <v/>
      </c>
      <c r="I215" s="173" t="str">
        <f t="shared" si="58"/>
        <v/>
      </c>
      <c r="K215" s="173" t="str">
        <f t="shared" si="59"/>
        <v/>
      </c>
      <c r="M215" s="173" t="str">
        <f t="shared" si="60"/>
        <v/>
      </c>
      <c r="O215" s="173" t="str">
        <f t="shared" si="61"/>
        <v/>
      </c>
      <c r="Q215" s="173" t="str">
        <f t="shared" si="62"/>
        <v/>
      </c>
      <c r="S215" s="173" t="str">
        <f t="shared" si="63"/>
        <v/>
      </c>
      <c r="U215" s="173" t="str">
        <f t="shared" si="64"/>
        <v/>
      </c>
      <c r="W215" s="173" t="str">
        <f t="shared" si="65"/>
        <v/>
      </c>
      <c r="Y215" s="173" t="str">
        <f t="shared" si="66"/>
        <v/>
      </c>
      <c r="AA215" s="173" t="str">
        <f t="shared" si="67"/>
        <v/>
      </c>
      <c r="AC215" s="173" t="str">
        <f t="shared" si="68"/>
        <v/>
      </c>
      <c r="AE215" s="173" t="str">
        <f t="shared" si="69"/>
        <v/>
      </c>
      <c r="AG215" s="173" t="str">
        <f t="shared" si="70"/>
        <v/>
      </c>
      <c r="AI215" s="173" t="str">
        <f t="shared" si="71"/>
        <v/>
      </c>
      <c r="AK215" s="173" t="str">
        <f t="shared" si="72"/>
        <v/>
      </c>
      <c r="AM215" s="173" t="str">
        <f t="shared" si="73"/>
        <v/>
      </c>
      <c r="AO215" s="173" t="str">
        <f t="shared" si="74"/>
        <v/>
      </c>
      <c r="AQ215" s="173" t="str">
        <f t="shared" si="75"/>
        <v/>
      </c>
    </row>
    <row r="216" spans="5:43" x14ac:dyDescent="0.25">
      <c r="E216" s="173" t="str">
        <f t="shared" si="57"/>
        <v/>
      </c>
      <c r="G216" s="173" t="str">
        <f t="shared" si="57"/>
        <v/>
      </c>
      <c r="I216" s="173" t="str">
        <f t="shared" si="58"/>
        <v/>
      </c>
      <c r="K216" s="173" t="str">
        <f t="shared" si="59"/>
        <v/>
      </c>
      <c r="M216" s="173" t="str">
        <f t="shared" si="60"/>
        <v/>
      </c>
      <c r="O216" s="173" t="str">
        <f t="shared" si="61"/>
        <v/>
      </c>
      <c r="Q216" s="173" t="str">
        <f t="shared" si="62"/>
        <v/>
      </c>
      <c r="S216" s="173" t="str">
        <f t="shared" si="63"/>
        <v/>
      </c>
      <c r="U216" s="173" t="str">
        <f t="shared" si="64"/>
        <v/>
      </c>
      <c r="W216" s="173" t="str">
        <f t="shared" si="65"/>
        <v/>
      </c>
      <c r="Y216" s="173" t="str">
        <f t="shared" si="66"/>
        <v/>
      </c>
      <c r="AA216" s="173" t="str">
        <f t="shared" si="67"/>
        <v/>
      </c>
      <c r="AC216" s="173" t="str">
        <f t="shared" si="68"/>
        <v/>
      </c>
      <c r="AE216" s="173" t="str">
        <f t="shared" si="69"/>
        <v/>
      </c>
      <c r="AG216" s="173" t="str">
        <f t="shared" si="70"/>
        <v/>
      </c>
      <c r="AI216" s="173" t="str">
        <f t="shared" si="71"/>
        <v/>
      </c>
      <c r="AK216" s="173" t="str">
        <f t="shared" si="72"/>
        <v/>
      </c>
      <c r="AM216" s="173" t="str">
        <f t="shared" si="73"/>
        <v/>
      </c>
      <c r="AO216" s="173" t="str">
        <f t="shared" si="74"/>
        <v/>
      </c>
      <c r="AQ216" s="173" t="str">
        <f t="shared" si="75"/>
        <v/>
      </c>
    </row>
    <row r="217" spans="5:43" x14ac:dyDescent="0.25">
      <c r="E217" s="173" t="str">
        <f t="shared" si="57"/>
        <v/>
      </c>
      <c r="G217" s="173" t="str">
        <f t="shared" si="57"/>
        <v/>
      </c>
      <c r="I217" s="173" t="str">
        <f t="shared" si="58"/>
        <v/>
      </c>
      <c r="K217" s="173" t="str">
        <f t="shared" si="59"/>
        <v/>
      </c>
      <c r="M217" s="173" t="str">
        <f t="shared" si="60"/>
        <v/>
      </c>
      <c r="O217" s="173" t="str">
        <f t="shared" si="61"/>
        <v/>
      </c>
      <c r="Q217" s="173" t="str">
        <f t="shared" si="62"/>
        <v/>
      </c>
      <c r="S217" s="173" t="str">
        <f t="shared" si="63"/>
        <v/>
      </c>
      <c r="U217" s="173" t="str">
        <f t="shared" si="64"/>
        <v/>
      </c>
      <c r="W217" s="173" t="str">
        <f t="shared" si="65"/>
        <v/>
      </c>
      <c r="Y217" s="173" t="str">
        <f t="shared" si="66"/>
        <v/>
      </c>
      <c r="AA217" s="173" t="str">
        <f t="shared" si="67"/>
        <v/>
      </c>
      <c r="AC217" s="173" t="str">
        <f t="shared" si="68"/>
        <v/>
      </c>
      <c r="AE217" s="173" t="str">
        <f t="shared" si="69"/>
        <v/>
      </c>
      <c r="AG217" s="173" t="str">
        <f t="shared" si="70"/>
        <v/>
      </c>
      <c r="AI217" s="173" t="str">
        <f t="shared" si="71"/>
        <v/>
      </c>
      <c r="AK217" s="173" t="str">
        <f t="shared" si="72"/>
        <v/>
      </c>
      <c r="AM217" s="173" t="str">
        <f t="shared" si="73"/>
        <v/>
      </c>
      <c r="AO217" s="173" t="str">
        <f t="shared" si="74"/>
        <v/>
      </c>
      <c r="AQ217" s="173" t="str">
        <f t="shared" si="75"/>
        <v/>
      </c>
    </row>
    <row r="218" spans="5:43" x14ac:dyDescent="0.25">
      <c r="E218" s="173" t="str">
        <f t="shared" si="57"/>
        <v/>
      </c>
      <c r="G218" s="173" t="str">
        <f t="shared" si="57"/>
        <v/>
      </c>
      <c r="I218" s="173" t="str">
        <f t="shared" si="58"/>
        <v/>
      </c>
      <c r="K218" s="173" t="str">
        <f t="shared" si="59"/>
        <v/>
      </c>
      <c r="M218" s="173" t="str">
        <f t="shared" si="60"/>
        <v/>
      </c>
      <c r="O218" s="173" t="str">
        <f t="shared" si="61"/>
        <v/>
      </c>
      <c r="Q218" s="173" t="str">
        <f t="shared" si="62"/>
        <v/>
      </c>
      <c r="S218" s="173" t="str">
        <f t="shared" si="63"/>
        <v/>
      </c>
      <c r="U218" s="173" t="str">
        <f t="shared" si="64"/>
        <v/>
      </c>
      <c r="W218" s="173" t="str">
        <f t="shared" si="65"/>
        <v/>
      </c>
      <c r="Y218" s="173" t="str">
        <f t="shared" si="66"/>
        <v/>
      </c>
      <c r="AA218" s="173" t="str">
        <f t="shared" si="67"/>
        <v/>
      </c>
      <c r="AC218" s="173" t="str">
        <f t="shared" si="68"/>
        <v/>
      </c>
      <c r="AE218" s="173" t="str">
        <f t="shared" si="69"/>
        <v/>
      </c>
      <c r="AG218" s="173" t="str">
        <f t="shared" si="70"/>
        <v/>
      </c>
      <c r="AI218" s="173" t="str">
        <f t="shared" si="71"/>
        <v/>
      </c>
      <c r="AK218" s="173" t="str">
        <f t="shared" si="72"/>
        <v/>
      </c>
      <c r="AM218" s="173" t="str">
        <f t="shared" si="73"/>
        <v/>
      </c>
      <c r="AO218" s="173" t="str">
        <f t="shared" si="74"/>
        <v/>
      </c>
      <c r="AQ218" s="173" t="str">
        <f t="shared" si="75"/>
        <v/>
      </c>
    </row>
    <row r="219" spans="5:43" x14ac:dyDescent="0.25">
      <c r="E219" s="173" t="str">
        <f t="shared" si="57"/>
        <v/>
      </c>
      <c r="G219" s="173" t="str">
        <f t="shared" si="57"/>
        <v/>
      </c>
      <c r="I219" s="173" t="str">
        <f t="shared" si="58"/>
        <v/>
      </c>
      <c r="K219" s="173" t="str">
        <f t="shared" si="59"/>
        <v/>
      </c>
      <c r="M219" s="173" t="str">
        <f t="shared" si="60"/>
        <v/>
      </c>
      <c r="O219" s="173" t="str">
        <f t="shared" si="61"/>
        <v/>
      </c>
      <c r="Q219" s="173" t="str">
        <f t="shared" si="62"/>
        <v/>
      </c>
      <c r="S219" s="173" t="str">
        <f t="shared" si="63"/>
        <v/>
      </c>
      <c r="U219" s="173" t="str">
        <f t="shared" si="64"/>
        <v/>
      </c>
      <c r="W219" s="173" t="str">
        <f t="shared" si="65"/>
        <v/>
      </c>
      <c r="Y219" s="173" t="str">
        <f t="shared" si="66"/>
        <v/>
      </c>
      <c r="AA219" s="173" t="str">
        <f t="shared" si="67"/>
        <v/>
      </c>
      <c r="AC219" s="173" t="str">
        <f t="shared" si="68"/>
        <v/>
      </c>
      <c r="AE219" s="173" t="str">
        <f t="shared" si="69"/>
        <v/>
      </c>
      <c r="AG219" s="173" t="str">
        <f t="shared" si="70"/>
        <v/>
      </c>
      <c r="AI219" s="173" t="str">
        <f t="shared" si="71"/>
        <v/>
      </c>
      <c r="AK219" s="173" t="str">
        <f t="shared" si="72"/>
        <v/>
      </c>
      <c r="AM219" s="173" t="str">
        <f t="shared" si="73"/>
        <v/>
      </c>
      <c r="AO219" s="173" t="str">
        <f t="shared" si="74"/>
        <v/>
      </c>
      <c r="AQ219" s="173" t="str">
        <f t="shared" si="75"/>
        <v/>
      </c>
    </row>
    <row r="220" spans="5:43" x14ac:dyDescent="0.25">
      <c r="E220" s="173" t="str">
        <f t="shared" si="57"/>
        <v/>
      </c>
      <c r="G220" s="173" t="str">
        <f t="shared" si="57"/>
        <v/>
      </c>
      <c r="I220" s="173" t="str">
        <f t="shared" si="58"/>
        <v/>
      </c>
      <c r="K220" s="173" t="str">
        <f t="shared" si="59"/>
        <v/>
      </c>
      <c r="M220" s="173" t="str">
        <f t="shared" si="60"/>
        <v/>
      </c>
      <c r="O220" s="173" t="str">
        <f t="shared" si="61"/>
        <v/>
      </c>
      <c r="Q220" s="173" t="str">
        <f t="shared" si="62"/>
        <v/>
      </c>
      <c r="S220" s="173" t="str">
        <f t="shared" si="63"/>
        <v/>
      </c>
      <c r="U220" s="173" t="str">
        <f t="shared" si="64"/>
        <v/>
      </c>
      <c r="W220" s="173" t="str">
        <f t="shared" si="65"/>
        <v/>
      </c>
      <c r="Y220" s="173" t="str">
        <f t="shared" si="66"/>
        <v/>
      </c>
      <c r="AA220" s="173" t="str">
        <f t="shared" si="67"/>
        <v/>
      </c>
      <c r="AC220" s="173" t="str">
        <f t="shared" si="68"/>
        <v/>
      </c>
      <c r="AE220" s="173" t="str">
        <f t="shared" si="69"/>
        <v/>
      </c>
      <c r="AG220" s="173" t="str">
        <f t="shared" si="70"/>
        <v/>
      </c>
      <c r="AI220" s="173" t="str">
        <f t="shared" si="71"/>
        <v/>
      </c>
      <c r="AK220" s="173" t="str">
        <f t="shared" si="72"/>
        <v/>
      </c>
      <c r="AM220" s="173" t="str">
        <f t="shared" si="73"/>
        <v/>
      </c>
      <c r="AO220" s="173" t="str">
        <f t="shared" si="74"/>
        <v/>
      </c>
      <c r="AQ220" s="173" t="str">
        <f t="shared" si="75"/>
        <v/>
      </c>
    </row>
    <row r="221" spans="5:43" x14ac:dyDescent="0.25">
      <c r="E221" s="173" t="str">
        <f t="shared" si="57"/>
        <v/>
      </c>
      <c r="G221" s="173" t="str">
        <f t="shared" si="57"/>
        <v/>
      </c>
      <c r="I221" s="173" t="str">
        <f t="shared" si="58"/>
        <v/>
      </c>
      <c r="K221" s="173" t="str">
        <f t="shared" si="59"/>
        <v/>
      </c>
      <c r="M221" s="173" t="str">
        <f t="shared" si="60"/>
        <v/>
      </c>
      <c r="O221" s="173" t="str">
        <f t="shared" si="61"/>
        <v/>
      </c>
      <c r="Q221" s="173" t="str">
        <f t="shared" si="62"/>
        <v/>
      </c>
      <c r="S221" s="173" t="str">
        <f t="shared" si="63"/>
        <v/>
      </c>
      <c r="U221" s="173" t="str">
        <f t="shared" si="64"/>
        <v/>
      </c>
      <c r="W221" s="173" t="str">
        <f t="shared" si="65"/>
        <v/>
      </c>
      <c r="Y221" s="173" t="str">
        <f t="shared" si="66"/>
        <v/>
      </c>
      <c r="AA221" s="173" t="str">
        <f t="shared" si="67"/>
        <v/>
      </c>
      <c r="AC221" s="173" t="str">
        <f t="shared" si="68"/>
        <v/>
      </c>
      <c r="AE221" s="173" t="str">
        <f t="shared" si="69"/>
        <v/>
      </c>
      <c r="AG221" s="173" t="str">
        <f t="shared" si="70"/>
        <v/>
      </c>
      <c r="AI221" s="173" t="str">
        <f t="shared" si="71"/>
        <v/>
      </c>
      <c r="AK221" s="173" t="str">
        <f t="shared" si="72"/>
        <v/>
      </c>
      <c r="AM221" s="173" t="str">
        <f t="shared" si="73"/>
        <v/>
      </c>
      <c r="AO221" s="173" t="str">
        <f t="shared" si="74"/>
        <v/>
      </c>
      <c r="AQ221" s="173" t="str">
        <f t="shared" si="75"/>
        <v/>
      </c>
    </row>
    <row r="222" spans="5:43" x14ac:dyDescent="0.25">
      <c r="E222" s="173" t="str">
        <f t="shared" si="57"/>
        <v/>
      </c>
      <c r="G222" s="173" t="str">
        <f t="shared" si="57"/>
        <v/>
      </c>
      <c r="I222" s="173" t="str">
        <f t="shared" si="58"/>
        <v/>
      </c>
      <c r="K222" s="173" t="str">
        <f t="shared" si="59"/>
        <v/>
      </c>
      <c r="M222" s="173" t="str">
        <f t="shared" si="60"/>
        <v/>
      </c>
      <c r="O222" s="173" t="str">
        <f t="shared" si="61"/>
        <v/>
      </c>
      <c r="Q222" s="173" t="str">
        <f t="shared" si="62"/>
        <v/>
      </c>
      <c r="S222" s="173" t="str">
        <f t="shared" si="63"/>
        <v/>
      </c>
      <c r="U222" s="173" t="str">
        <f t="shared" si="64"/>
        <v/>
      </c>
      <c r="W222" s="173" t="str">
        <f t="shared" si="65"/>
        <v/>
      </c>
      <c r="Y222" s="173" t="str">
        <f t="shared" si="66"/>
        <v/>
      </c>
      <c r="AA222" s="173" t="str">
        <f t="shared" si="67"/>
        <v/>
      </c>
      <c r="AC222" s="173" t="str">
        <f t="shared" si="68"/>
        <v/>
      </c>
      <c r="AE222" s="173" t="str">
        <f t="shared" si="69"/>
        <v/>
      </c>
      <c r="AG222" s="173" t="str">
        <f t="shared" si="70"/>
        <v/>
      </c>
      <c r="AI222" s="173" t="str">
        <f t="shared" si="71"/>
        <v/>
      </c>
      <c r="AK222" s="173" t="str">
        <f t="shared" si="72"/>
        <v/>
      </c>
      <c r="AM222" s="173" t="str">
        <f t="shared" si="73"/>
        <v/>
      </c>
      <c r="AO222" s="173" t="str">
        <f t="shared" si="74"/>
        <v/>
      </c>
      <c r="AQ222" s="173" t="str">
        <f t="shared" si="75"/>
        <v/>
      </c>
    </row>
    <row r="223" spans="5:43" x14ac:dyDescent="0.25">
      <c r="E223" s="173" t="str">
        <f t="shared" si="57"/>
        <v/>
      </c>
      <c r="G223" s="173" t="str">
        <f t="shared" si="57"/>
        <v/>
      </c>
      <c r="I223" s="173" t="str">
        <f t="shared" si="58"/>
        <v/>
      </c>
      <c r="K223" s="173" t="str">
        <f t="shared" si="59"/>
        <v/>
      </c>
      <c r="M223" s="173" t="str">
        <f t="shared" si="60"/>
        <v/>
      </c>
      <c r="O223" s="173" t="str">
        <f t="shared" si="61"/>
        <v/>
      </c>
      <c r="Q223" s="173" t="str">
        <f t="shared" si="62"/>
        <v/>
      </c>
      <c r="S223" s="173" t="str">
        <f t="shared" si="63"/>
        <v/>
      </c>
      <c r="U223" s="173" t="str">
        <f t="shared" si="64"/>
        <v/>
      </c>
      <c r="W223" s="173" t="str">
        <f t="shared" si="65"/>
        <v/>
      </c>
      <c r="Y223" s="173" t="str">
        <f t="shared" si="66"/>
        <v/>
      </c>
      <c r="AA223" s="173" t="str">
        <f t="shared" si="67"/>
        <v/>
      </c>
      <c r="AC223" s="173" t="str">
        <f t="shared" si="68"/>
        <v/>
      </c>
      <c r="AE223" s="173" t="str">
        <f t="shared" si="69"/>
        <v/>
      </c>
      <c r="AG223" s="173" t="str">
        <f t="shared" si="70"/>
        <v/>
      </c>
      <c r="AI223" s="173" t="str">
        <f t="shared" si="71"/>
        <v/>
      </c>
      <c r="AK223" s="173" t="str">
        <f t="shared" si="72"/>
        <v/>
      </c>
      <c r="AM223" s="173" t="str">
        <f t="shared" si="73"/>
        <v/>
      </c>
      <c r="AO223" s="173" t="str">
        <f t="shared" si="74"/>
        <v/>
      </c>
      <c r="AQ223" s="173" t="str">
        <f t="shared" si="75"/>
        <v/>
      </c>
    </row>
    <row r="224" spans="5:43" x14ac:dyDescent="0.25">
      <c r="E224" s="173" t="str">
        <f t="shared" si="57"/>
        <v/>
      </c>
      <c r="G224" s="173" t="str">
        <f t="shared" si="57"/>
        <v/>
      </c>
      <c r="I224" s="173" t="str">
        <f t="shared" si="58"/>
        <v/>
      </c>
      <c r="K224" s="173" t="str">
        <f t="shared" si="59"/>
        <v/>
      </c>
      <c r="M224" s="173" t="str">
        <f t="shared" si="60"/>
        <v/>
      </c>
      <c r="O224" s="173" t="str">
        <f t="shared" si="61"/>
        <v/>
      </c>
      <c r="Q224" s="173" t="str">
        <f t="shared" si="62"/>
        <v/>
      </c>
      <c r="S224" s="173" t="str">
        <f t="shared" si="63"/>
        <v/>
      </c>
      <c r="U224" s="173" t="str">
        <f t="shared" si="64"/>
        <v/>
      </c>
      <c r="W224" s="173" t="str">
        <f t="shared" si="65"/>
        <v/>
      </c>
      <c r="Y224" s="173" t="str">
        <f t="shared" si="66"/>
        <v/>
      </c>
      <c r="AA224" s="173" t="str">
        <f t="shared" si="67"/>
        <v/>
      </c>
      <c r="AC224" s="173" t="str">
        <f t="shared" si="68"/>
        <v/>
      </c>
      <c r="AE224" s="173" t="str">
        <f t="shared" si="69"/>
        <v/>
      </c>
      <c r="AG224" s="173" t="str">
        <f t="shared" si="70"/>
        <v/>
      </c>
      <c r="AI224" s="173" t="str">
        <f t="shared" si="71"/>
        <v/>
      </c>
      <c r="AK224" s="173" t="str">
        <f t="shared" si="72"/>
        <v/>
      </c>
      <c r="AM224" s="173" t="str">
        <f t="shared" si="73"/>
        <v/>
      </c>
      <c r="AO224" s="173" t="str">
        <f t="shared" si="74"/>
        <v/>
      </c>
      <c r="AQ224" s="173" t="str">
        <f t="shared" si="75"/>
        <v/>
      </c>
    </row>
    <row r="225" spans="5:43" x14ac:dyDescent="0.25">
      <c r="E225" s="173" t="str">
        <f t="shared" si="57"/>
        <v/>
      </c>
      <c r="G225" s="173" t="str">
        <f t="shared" si="57"/>
        <v/>
      </c>
      <c r="I225" s="173" t="str">
        <f t="shared" si="58"/>
        <v/>
      </c>
      <c r="K225" s="173" t="str">
        <f t="shared" si="59"/>
        <v/>
      </c>
      <c r="M225" s="173" t="str">
        <f t="shared" si="60"/>
        <v/>
      </c>
      <c r="O225" s="173" t="str">
        <f t="shared" si="61"/>
        <v/>
      </c>
      <c r="Q225" s="173" t="str">
        <f t="shared" si="62"/>
        <v/>
      </c>
      <c r="S225" s="173" t="str">
        <f t="shared" si="63"/>
        <v/>
      </c>
      <c r="U225" s="173" t="str">
        <f t="shared" si="64"/>
        <v/>
      </c>
      <c r="W225" s="173" t="str">
        <f t="shared" si="65"/>
        <v/>
      </c>
      <c r="Y225" s="173" t="str">
        <f t="shared" si="66"/>
        <v/>
      </c>
      <c r="AA225" s="173" t="str">
        <f t="shared" si="67"/>
        <v/>
      </c>
      <c r="AC225" s="173" t="str">
        <f t="shared" si="68"/>
        <v/>
      </c>
      <c r="AE225" s="173" t="str">
        <f t="shared" si="69"/>
        <v/>
      </c>
      <c r="AG225" s="173" t="str">
        <f t="shared" si="70"/>
        <v/>
      </c>
      <c r="AI225" s="173" t="str">
        <f t="shared" si="71"/>
        <v/>
      </c>
      <c r="AK225" s="173" t="str">
        <f t="shared" si="72"/>
        <v/>
      </c>
      <c r="AM225" s="173" t="str">
        <f t="shared" si="73"/>
        <v/>
      </c>
      <c r="AO225" s="173" t="str">
        <f t="shared" si="74"/>
        <v/>
      </c>
      <c r="AQ225" s="173" t="str">
        <f t="shared" si="75"/>
        <v/>
      </c>
    </row>
    <row r="226" spans="5:43" x14ac:dyDescent="0.25">
      <c r="E226" s="173" t="str">
        <f t="shared" si="57"/>
        <v/>
      </c>
      <c r="G226" s="173" t="str">
        <f t="shared" si="57"/>
        <v/>
      </c>
      <c r="I226" s="173" t="str">
        <f t="shared" si="58"/>
        <v/>
      </c>
      <c r="K226" s="173" t="str">
        <f t="shared" si="59"/>
        <v/>
      </c>
      <c r="M226" s="173" t="str">
        <f t="shared" si="60"/>
        <v/>
      </c>
      <c r="O226" s="173" t="str">
        <f t="shared" si="61"/>
        <v/>
      </c>
      <c r="Q226" s="173" t="str">
        <f t="shared" si="62"/>
        <v/>
      </c>
      <c r="S226" s="173" t="str">
        <f t="shared" si="63"/>
        <v/>
      </c>
      <c r="U226" s="173" t="str">
        <f t="shared" si="64"/>
        <v/>
      </c>
      <c r="W226" s="173" t="str">
        <f t="shared" si="65"/>
        <v/>
      </c>
      <c r="Y226" s="173" t="str">
        <f t="shared" si="66"/>
        <v/>
      </c>
      <c r="AA226" s="173" t="str">
        <f t="shared" si="67"/>
        <v/>
      </c>
      <c r="AC226" s="173" t="str">
        <f t="shared" si="68"/>
        <v/>
      </c>
      <c r="AE226" s="173" t="str">
        <f t="shared" si="69"/>
        <v/>
      </c>
      <c r="AG226" s="173" t="str">
        <f t="shared" si="70"/>
        <v/>
      </c>
      <c r="AI226" s="173" t="str">
        <f t="shared" si="71"/>
        <v/>
      </c>
      <c r="AK226" s="173" t="str">
        <f t="shared" si="72"/>
        <v/>
      </c>
      <c r="AM226" s="173" t="str">
        <f t="shared" si="73"/>
        <v/>
      </c>
      <c r="AO226" s="173" t="str">
        <f t="shared" si="74"/>
        <v/>
      </c>
      <c r="AQ226" s="173" t="str">
        <f t="shared" si="75"/>
        <v/>
      </c>
    </row>
    <row r="227" spans="5:43" x14ac:dyDescent="0.25">
      <c r="E227" s="173" t="str">
        <f t="shared" si="57"/>
        <v/>
      </c>
      <c r="G227" s="173" t="str">
        <f t="shared" si="57"/>
        <v/>
      </c>
      <c r="I227" s="173" t="str">
        <f t="shared" si="58"/>
        <v/>
      </c>
      <c r="K227" s="173" t="str">
        <f t="shared" si="59"/>
        <v/>
      </c>
      <c r="M227" s="173" t="str">
        <f t="shared" si="60"/>
        <v/>
      </c>
      <c r="O227" s="173" t="str">
        <f t="shared" si="61"/>
        <v/>
      </c>
      <c r="Q227" s="173" t="str">
        <f t="shared" si="62"/>
        <v/>
      </c>
      <c r="S227" s="173" t="str">
        <f t="shared" si="63"/>
        <v/>
      </c>
      <c r="U227" s="173" t="str">
        <f t="shared" si="64"/>
        <v/>
      </c>
      <c r="W227" s="173" t="str">
        <f t="shared" si="65"/>
        <v/>
      </c>
      <c r="Y227" s="173" t="str">
        <f t="shared" si="66"/>
        <v/>
      </c>
      <c r="AA227" s="173" t="str">
        <f t="shared" si="67"/>
        <v/>
      </c>
      <c r="AC227" s="173" t="str">
        <f t="shared" si="68"/>
        <v/>
      </c>
      <c r="AE227" s="173" t="str">
        <f t="shared" si="69"/>
        <v/>
      </c>
      <c r="AG227" s="173" t="str">
        <f t="shared" si="70"/>
        <v/>
      </c>
      <c r="AI227" s="173" t="str">
        <f t="shared" si="71"/>
        <v/>
      </c>
      <c r="AK227" s="173" t="str">
        <f t="shared" si="72"/>
        <v/>
      </c>
      <c r="AM227" s="173" t="str">
        <f t="shared" si="73"/>
        <v/>
      </c>
      <c r="AO227" s="173" t="str">
        <f t="shared" si="74"/>
        <v/>
      </c>
      <c r="AQ227" s="173" t="str">
        <f t="shared" si="75"/>
        <v/>
      </c>
    </row>
    <row r="228" spans="5:43" x14ac:dyDescent="0.25">
      <c r="E228" s="173" t="str">
        <f t="shared" si="57"/>
        <v/>
      </c>
      <c r="G228" s="173" t="str">
        <f t="shared" si="57"/>
        <v/>
      </c>
      <c r="I228" s="173" t="str">
        <f t="shared" si="58"/>
        <v/>
      </c>
      <c r="K228" s="173" t="str">
        <f t="shared" si="59"/>
        <v/>
      </c>
      <c r="M228" s="173" t="str">
        <f t="shared" si="60"/>
        <v/>
      </c>
      <c r="O228" s="173" t="str">
        <f t="shared" si="61"/>
        <v/>
      </c>
      <c r="Q228" s="173" t="str">
        <f t="shared" si="62"/>
        <v/>
      </c>
      <c r="S228" s="173" t="str">
        <f t="shared" si="63"/>
        <v/>
      </c>
      <c r="U228" s="173" t="str">
        <f t="shared" si="64"/>
        <v/>
      </c>
      <c r="W228" s="173" t="str">
        <f t="shared" si="65"/>
        <v/>
      </c>
      <c r="Y228" s="173" t="str">
        <f t="shared" si="66"/>
        <v/>
      </c>
      <c r="AA228" s="173" t="str">
        <f t="shared" si="67"/>
        <v/>
      </c>
      <c r="AC228" s="173" t="str">
        <f t="shared" si="68"/>
        <v/>
      </c>
      <c r="AE228" s="173" t="str">
        <f t="shared" si="69"/>
        <v/>
      </c>
      <c r="AG228" s="173" t="str">
        <f t="shared" si="70"/>
        <v/>
      </c>
      <c r="AI228" s="173" t="str">
        <f t="shared" si="71"/>
        <v/>
      </c>
      <c r="AK228" s="173" t="str">
        <f t="shared" si="72"/>
        <v/>
      </c>
      <c r="AM228" s="173" t="str">
        <f t="shared" si="73"/>
        <v/>
      </c>
      <c r="AO228" s="173" t="str">
        <f t="shared" si="74"/>
        <v/>
      </c>
      <c r="AQ228" s="173" t="str">
        <f t="shared" si="75"/>
        <v/>
      </c>
    </row>
    <row r="229" spans="5:43" x14ac:dyDescent="0.25">
      <c r="E229" s="173" t="str">
        <f t="shared" si="57"/>
        <v/>
      </c>
      <c r="G229" s="173" t="str">
        <f t="shared" si="57"/>
        <v/>
      </c>
      <c r="I229" s="173" t="str">
        <f t="shared" si="58"/>
        <v/>
      </c>
      <c r="K229" s="173" t="str">
        <f t="shared" si="59"/>
        <v/>
      </c>
      <c r="M229" s="173" t="str">
        <f t="shared" si="60"/>
        <v/>
      </c>
      <c r="O229" s="173" t="str">
        <f t="shared" si="61"/>
        <v/>
      </c>
      <c r="Q229" s="173" t="str">
        <f t="shared" si="62"/>
        <v/>
      </c>
      <c r="S229" s="173" t="str">
        <f t="shared" si="63"/>
        <v/>
      </c>
      <c r="U229" s="173" t="str">
        <f t="shared" si="64"/>
        <v/>
      </c>
      <c r="W229" s="173" t="str">
        <f t="shared" si="65"/>
        <v/>
      </c>
      <c r="Y229" s="173" t="str">
        <f t="shared" si="66"/>
        <v/>
      </c>
      <c r="AA229" s="173" t="str">
        <f t="shared" si="67"/>
        <v/>
      </c>
      <c r="AC229" s="173" t="str">
        <f t="shared" si="68"/>
        <v/>
      </c>
      <c r="AE229" s="173" t="str">
        <f t="shared" si="69"/>
        <v/>
      </c>
      <c r="AG229" s="173" t="str">
        <f t="shared" si="70"/>
        <v/>
      </c>
      <c r="AI229" s="173" t="str">
        <f t="shared" si="71"/>
        <v/>
      </c>
      <c r="AK229" s="173" t="str">
        <f t="shared" si="72"/>
        <v/>
      </c>
      <c r="AM229" s="173" t="str">
        <f t="shared" si="73"/>
        <v/>
      </c>
      <c r="AO229" s="173" t="str">
        <f t="shared" si="74"/>
        <v/>
      </c>
      <c r="AQ229" s="173" t="str">
        <f t="shared" si="75"/>
        <v/>
      </c>
    </row>
    <row r="230" spans="5:43" x14ac:dyDescent="0.25">
      <c r="E230" s="173" t="str">
        <f t="shared" si="57"/>
        <v/>
      </c>
      <c r="G230" s="173" t="str">
        <f t="shared" si="57"/>
        <v/>
      </c>
      <c r="I230" s="173" t="str">
        <f t="shared" si="58"/>
        <v/>
      </c>
      <c r="K230" s="173" t="str">
        <f t="shared" si="59"/>
        <v/>
      </c>
      <c r="M230" s="173" t="str">
        <f t="shared" si="60"/>
        <v/>
      </c>
      <c r="O230" s="173" t="str">
        <f t="shared" si="61"/>
        <v/>
      </c>
      <c r="Q230" s="173" t="str">
        <f t="shared" si="62"/>
        <v/>
      </c>
      <c r="S230" s="173" t="str">
        <f t="shared" si="63"/>
        <v/>
      </c>
      <c r="U230" s="173" t="str">
        <f t="shared" si="64"/>
        <v/>
      </c>
      <c r="W230" s="173" t="str">
        <f t="shared" si="65"/>
        <v/>
      </c>
      <c r="Y230" s="173" t="str">
        <f t="shared" si="66"/>
        <v/>
      </c>
      <c r="AA230" s="173" t="str">
        <f t="shared" si="67"/>
        <v/>
      </c>
      <c r="AC230" s="173" t="str">
        <f t="shared" si="68"/>
        <v/>
      </c>
      <c r="AE230" s="173" t="str">
        <f t="shared" si="69"/>
        <v/>
      </c>
      <c r="AG230" s="173" t="str">
        <f t="shared" si="70"/>
        <v/>
      </c>
      <c r="AI230" s="173" t="str">
        <f t="shared" si="71"/>
        <v/>
      </c>
      <c r="AK230" s="173" t="str">
        <f t="shared" si="72"/>
        <v/>
      </c>
      <c r="AM230" s="173" t="str">
        <f t="shared" si="73"/>
        <v/>
      </c>
      <c r="AO230" s="173" t="str">
        <f t="shared" si="74"/>
        <v/>
      </c>
      <c r="AQ230" s="173" t="str">
        <f t="shared" si="75"/>
        <v/>
      </c>
    </row>
    <row r="231" spans="5:43" x14ac:dyDescent="0.25">
      <c r="E231" s="173" t="str">
        <f t="shared" si="57"/>
        <v/>
      </c>
      <c r="G231" s="173" t="str">
        <f t="shared" si="57"/>
        <v/>
      </c>
      <c r="I231" s="173" t="str">
        <f t="shared" si="58"/>
        <v/>
      </c>
      <c r="K231" s="173" t="str">
        <f t="shared" si="59"/>
        <v/>
      </c>
      <c r="M231" s="173" t="str">
        <f t="shared" si="60"/>
        <v/>
      </c>
      <c r="O231" s="173" t="str">
        <f t="shared" si="61"/>
        <v/>
      </c>
      <c r="Q231" s="173" t="str">
        <f t="shared" si="62"/>
        <v/>
      </c>
      <c r="S231" s="173" t="str">
        <f t="shared" si="63"/>
        <v/>
      </c>
      <c r="U231" s="173" t="str">
        <f t="shared" si="64"/>
        <v/>
      </c>
      <c r="W231" s="173" t="str">
        <f t="shared" si="65"/>
        <v/>
      </c>
      <c r="Y231" s="173" t="str">
        <f t="shared" si="66"/>
        <v/>
      </c>
      <c r="AA231" s="173" t="str">
        <f t="shared" si="67"/>
        <v/>
      </c>
      <c r="AC231" s="173" t="str">
        <f t="shared" si="68"/>
        <v/>
      </c>
      <c r="AE231" s="173" t="str">
        <f t="shared" si="69"/>
        <v/>
      </c>
      <c r="AG231" s="173" t="str">
        <f t="shared" si="70"/>
        <v/>
      </c>
      <c r="AI231" s="173" t="str">
        <f t="shared" si="71"/>
        <v/>
      </c>
      <c r="AK231" s="173" t="str">
        <f t="shared" si="72"/>
        <v/>
      </c>
      <c r="AM231" s="173" t="str">
        <f t="shared" si="73"/>
        <v/>
      </c>
      <c r="AO231" s="173" t="str">
        <f t="shared" si="74"/>
        <v/>
      </c>
      <c r="AQ231" s="173" t="str">
        <f t="shared" si="75"/>
        <v/>
      </c>
    </row>
    <row r="232" spans="5:43" x14ac:dyDescent="0.25">
      <c r="E232" s="173" t="str">
        <f t="shared" si="57"/>
        <v/>
      </c>
      <c r="G232" s="173" t="str">
        <f t="shared" si="57"/>
        <v/>
      </c>
      <c r="I232" s="173" t="str">
        <f t="shared" si="58"/>
        <v/>
      </c>
      <c r="K232" s="173" t="str">
        <f t="shared" si="59"/>
        <v/>
      </c>
      <c r="M232" s="173" t="str">
        <f t="shared" si="60"/>
        <v/>
      </c>
      <c r="O232" s="173" t="str">
        <f t="shared" si="61"/>
        <v/>
      </c>
      <c r="Q232" s="173" t="str">
        <f t="shared" si="62"/>
        <v/>
      </c>
      <c r="S232" s="173" t="str">
        <f t="shared" si="63"/>
        <v/>
      </c>
      <c r="U232" s="173" t="str">
        <f t="shared" si="64"/>
        <v/>
      </c>
      <c r="W232" s="173" t="str">
        <f t="shared" si="65"/>
        <v/>
      </c>
      <c r="Y232" s="173" t="str">
        <f t="shared" si="66"/>
        <v/>
      </c>
      <c r="AA232" s="173" t="str">
        <f t="shared" si="67"/>
        <v/>
      </c>
      <c r="AC232" s="173" t="str">
        <f t="shared" si="68"/>
        <v/>
      </c>
      <c r="AE232" s="173" t="str">
        <f t="shared" si="69"/>
        <v/>
      </c>
      <c r="AG232" s="173" t="str">
        <f t="shared" si="70"/>
        <v/>
      </c>
      <c r="AI232" s="173" t="str">
        <f t="shared" si="71"/>
        <v/>
      </c>
      <c r="AK232" s="173" t="str">
        <f t="shared" si="72"/>
        <v/>
      </c>
      <c r="AM232" s="173" t="str">
        <f t="shared" si="73"/>
        <v/>
      </c>
      <c r="AO232" s="173" t="str">
        <f t="shared" si="74"/>
        <v/>
      </c>
      <c r="AQ232" s="173" t="str">
        <f t="shared" si="75"/>
        <v/>
      </c>
    </row>
    <row r="233" spans="5:43" x14ac:dyDescent="0.25">
      <c r="E233" s="173" t="str">
        <f t="shared" si="57"/>
        <v/>
      </c>
      <c r="G233" s="173" t="str">
        <f t="shared" si="57"/>
        <v/>
      </c>
      <c r="I233" s="173" t="str">
        <f t="shared" si="58"/>
        <v/>
      </c>
      <c r="K233" s="173" t="str">
        <f t="shared" si="59"/>
        <v/>
      </c>
      <c r="M233" s="173" t="str">
        <f t="shared" si="60"/>
        <v/>
      </c>
      <c r="O233" s="173" t="str">
        <f t="shared" si="61"/>
        <v/>
      </c>
      <c r="Q233" s="173" t="str">
        <f t="shared" si="62"/>
        <v/>
      </c>
      <c r="S233" s="173" t="str">
        <f t="shared" si="63"/>
        <v/>
      </c>
      <c r="U233" s="173" t="str">
        <f t="shared" si="64"/>
        <v/>
      </c>
      <c r="W233" s="173" t="str">
        <f t="shared" si="65"/>
        <v/>
      </c>
      <c r="Y233" s="173" t="str">
        <f t="shared" si="66"/>
        <v/>
      </c>
      <c r="AA233" s="173" t="str">
        <f t="shared" si="67"/>
        <v/>
      </c>
      <c r="AC233" s="173" t="str">
        <f t="shared" si="68"/>
        <v/>
      </c>
      <c r="AE233" s="173" t="str">
        <f t="shared" si="69"/>
        <v/>
      </c>
      <c r="AG233" s="173" t="str">
        <f t="shared" si="70"/>
        <v/>
      </c>
      <c r="AI233" s="173" t="str">
        <f t="shared" si="71"/>
        <v/>
      </c>
      <c r="AK233" s="173" t="str">
        <f t="shared" si="72"/>
        <v/>
      </c>
      <c r="AM233" s="173" t="str">
        <f t="shared" si="73"/>
        <v/>
      </c>
      <c r="AO233" s="173" t="str">
        <f t="shared" si="74"/>
        <v/>
      </c>
      <c r="AQ233" s="173" t="str">
        <f t="shared" si="75"/>
        <v/>
      </c>
    </row>
    <row r="234" spans="5:43" x14ac:dyDescent="0.25">
      <c r="E234" s="173" t="str">
        <f t="shared" si="57"/>
        <v/>
      </c>
      <c r="G234" s="173" t="str">
        <f t="shared" si="57"/>
        <v/>
      </c>
      <c r="I234" s="173" t="str">
        <f t="shared" si="58"/>
        <v/>
      </c>
      <c r="K234" s="173" t="str">
        <f t="shared" si="59"/>
        <v/>
      </c>
      <c r="M234" s="173" t="str">
        <f t="shared" si="60"/>
        <v/>
      </c>
      <c r="O234" s="173" t="str">
        <f t="shared" si="61"/>
        <v/>
      </c>
      <c r="Q234" s="173" t="str">
        <f t="shared" si="62"/>
        <v/>
      </c>
      <c r="S234" s="173" t="str">
        <f t="shared" si="63"/>
        <v/>
      </c>
      <c r="U234" s="173" t="str">
        <f t="shared" si="64"/>
        <v/>
      </c>
      <c r="W234" s="173" t="str">
        <f t="shared" si="65"/>
        <v/>
      </c>
      <c r="Y234" s="173" t="str">
        <f t="shared" si="66"/>
        <v/>
      </c>
      <c r="AA234" s="173" t="str">
        <f t="shared" si="67"/>
        <v/>
      </c>
      <c r="AC234" s="173" t="str">
        <f t="shared" si="68"/>
        <v/>
      </c>
      <c r="AE234" s="173" t="str">
        <f t="shared" si="69"/>
        <v/>
      </c>
      <c r="AG234" s="173" t="str">
        <f t="shared" si="70"/>
        <v/>
      </c>
      <c r="AI234" s="173" t="str">
        <f t="shared" si="71"/>
        <v/>
      </c>
      <c r="AK234" s="173" t="str">
        <f t="shared" si="72"/>
        <v/>
      </c>
      <c r="AM234" s="173" t="str">
        <f t="shared" si="73"/>
        <v/>
      </c>
      <c r="AO234" s="173" t="str">
        <f t="shared" si="74"/>
        <v/>
      </c>
      <c r="AQ234" s="173" t="str">
        <f t="shared" si="75"/>
        <v/>
      </c>
    </row>
    <row r="235" spans="5:43" x14ac:dyDescent="0.25">
      <c r="E235" s="173" t="str">
        <f t="shared" si="57"/>
        <v/>
      </c>
      <c r="G235" s="173" t="str">
        <f t="shared" si="57"/>
        <v/>
      </c>
      <c r="I235" s="173" t="str">
        <f t="shared" si="58"/>
        <v/>
      </c>
      <c r="K235" s="173" t="str">
        <f t="shared" si="59"/>
        <v/>
      </c>
      <c r="M235" s="173" t="str">
        <f t="shared" si="60"/>
        <v/>
      </c>
      <c r="O235" s="173" t="str">
        <f t="shared" si="61"/>
        <v/>
      </c>
      <c r="Q235" s="173" t="str">
        <f t="shared" si="62"/>
        <v/>
      </c>
      <c r="S235" s="173" t="str">
        <f t="shared" si="63"/>
        <v/>
      </c>
      <c r="U235" s="173" t="str">
        <f t="shared" si="64"/>
        <v/>
      </c>
      <c r="W235" s="173" t="str">
        <f t="shared" si="65"/>
        <v/>
      </c>
      <c r="Y235" s="173" t="str">
        <f t="shared" si="66"/>
        <v/>
      </c>
      <c r="AA235" s="173" t="str">
        <f t="shared" si="67"/>
        <v/>
      </c>
      <c r="AC235" s="173" t="str">
        <f t="shared" si="68"/>
        <v/>
      </c>
      <c r="AE235" s="173" t="str">
        <f t="shared" si="69"/>
        <v/>
      </c>
      <c r="AG235" s="173" t="str">
        <f t="shared" si="70"/>
        <v/>
      </c>
      <c r="AI235" s="173" t="str">
        <f t="shared" si="71"/>
        <v/>
      </c>
      <c r="AK235" s="173" t="str">
        <f t="shared" si="72"/>
        <v/>
      </c>
      <c r="AM235" s="173" t="str">
        <f t="shared" si="73"/>
        <v/>
      </c>
      <c r="AO235" s="173" t="str">
        <f t="shared" si="74"/>
        <v/>
      </c>
      <c r="AQ235" s="173" t="str">
        <f t="shared" si="75"/>
        <v/>
      </c>
    </row>
    <row r="236" spans="5:43" x14ac:dyDescent="0.25">
      <c r="E236" s="173" t="str">
        <f t="shared" si="57"/>
        <v/>
      </c>
      <c r="G236" s="173" t="str">
        <f t="shared" si="57"/>
        <v/>
      </c>
      <c r="I236" s="173" t="str">
        <f t="shared" si="58"/>
        <v/>
      </c>
      <c r="K236" s="173" t="str">
        <f t="shared" si="59"/>
        <v/>
      </c>
      <c r="M236" s="173" t="str">
        <f t="shared" si="60"/>
        <v/>
      </c>
      <c r="O236" s="173" t="str">
        <f t="shared" si="61"/>
        <v/>
      </c>
      <c r="Q236" s="173" t="str">
        <f t="shared" si="62"/>
        <v/>
      </c>
      <c r="S236" s="173" t="str">
        <f t="shared" si="63"/>
        <v/>
      </c>
      <c r="U236" s="173" t="str">
        <f t="shared" si="64"/>
        <v/>
      </c>
      <c r="W236" s="173" t="str">
        <f t="shared" si="65"/>
        <v/>
      </c>
      <c r="Y236" s="173" t="str">
        <f t="shared" si="66"/>
        <v/>
      </c>
      <c r="AA236" s="173" t="str">
        <f t="shared" si="67"/>
        <v/>
      </c>
      <c r="AC236" s="173" t="str">
        <f t="shared" si="68"/>
        <v/>
      </c>
      <c r="AE236" s="173" t="str">
        <f t="shared" si="69"/>
        <v/>
      </c>
      <c r="AG236" s="173" t="str">
        <f t="shared" si="70"/>
        <v/>
      </c>
      <c r="AI236" s="173" t="str">
        <f t="shared" si="71"/>
        <v/>
      </c>
      <c r="AK236" s="173" t="str">
        <f t="shared" si="72"/>
        <v/>
      </c>
      <c r="AM236" s="173" t="str">
        <f t="shared" si="73"/>
        <v/>
      </c>
      <c r="AO236" s="173" t="str">
        <f t="shared" si="74"/>
        <v/>
      </c>
      <c r="AQ236" s="173" t="str">
        <f t="shared" si="75"/>
        <v/>
      </c>
    </row>
    <row r="237" spans="5:43" x14ac:dyDescent="0.25">
      <c r="E237" s="173" t="str">
        <f t="shared" si="57"/>
        <v/>
      </c>
      <c r="G237" s="173" t="str">
        <f t="shared" si="57"/>
        <v/>
      </c>
      <c r="I237" s="173" t="str">
        <f t="shared" si="58"/>
        <v/>
      </c>
      <c r="K237" s="173" t="str">
        <f t="shared" si="59"/>
        <v/>
      </c>
      <c r="M237" s="173" t="str">
        <f t="shared" si="60"/>
        <v/>
      </c>
      <c r="O237" s="173" t="str">
        <f t="shared" si="61"/>
        <v/>
      </c>
      <c r="Q237" s="173" t="str">
        <f t="shared" si="62"/>
        <v/>
      </c>
      <c r="S237" s="173" t="str">
        <f t="shared" si="63"/>
        <v/>
      </c>
      <c r="U237" s="173" t="str">
        <f t="shared" si="64"/>
        <v/>
      </c>
      <c r="W237" s="173" t="str">
        <f t="shared" si="65"/>
        <v/>
      </c>
      <c r="Y237" s="173" t="str">
        <f t="shared" si="66"/>
        <v/>
      </c>
      <c r="AA237" s="173" t="str">
        <f t="shared" si="67"/>
        <v/>
      </c>
      <c r="AC237" s="173" t="str">
        <f t="shared" si="68"/>
        <v/>
      </c>
      <c r="AE237" s="173" t="str">
        <f t="shared" si="69"/>
        <v/>
      </c>
      <c r="AG237" s="173" t="str">
        <f t="shared" si="70"/>
        <v/>
      </c>
      <c r="AI237" s="173" t="str">
        <f t="shared" si="71"/>
        <v/>
      </c>
      <c r="AK237" s="173" t="str">
        <f t="shared" si="72"/>
        <v/>
      </c>
      <c r="AM237" s="173" t="str">
        <f t="shared" si="73"/>
        <v/>
      </c>
      <c r="AO237" s="173" t="str">
        <f t="shared" si="74"/>
        <v/>
      </c>
      <c r="AQ237" s="173" t="str">
        <f t="shared" si="75"/>
        <v/>
      </c>
    </row>
    <row r="238" spans="5:43" x14ac:dyDescent="0.25">
      <c r="E238" s="173" t="str">
        <f t="shared" si="57"/>
        <v/>
      </c>
      <c r="G238" s="173" t="str">
        <f t="shared" si="57"/>
        <v/>
      </c>
      <c r="I238" s="173" t="str">
        <f t="shared" si="58"/>
        <v/>
      </c>
      <c r="K238" s="173" t="str">
        <f t="shared" si="59"/>
        <v/>
      </c>
      <c r="M238" s="173" t="str">
        <f t="shared" si="60"/>
        <v/>
      </c>
      <c r="O238" s="173" t="str">
        <f t="shared" si="61"/>
        <v/>
      </c>
      <c r="Q238" s="173" t="str">
        <f t="shared" si="62"/>
        <v/>
      </c>
      <c r="S238" s="173" t="str">
        <f t="shared" si="63"/>
        <v/>
      </c>
      <c r="U238" s="173" t="str">
        <f t="shared" si="64"/>
        <v/>
      </c>
      <c r="W238" s="173" t="str">
        <f t="shared" si="65"/>
        <v/>
      </c>
      <c r="Y238" s="173" t="str">
        <f t="shared" si="66"/>
        <v/>
      </c>
      <c r="AA238" s="173" t="str">
        <f t="shared" si="67"/>
        <v/>
      </c>
      <c r="AC238" s="173" t="str">
        <f t="shared" si="68"/>
        <v/>
      </c>
      <c r="AE238" s="173" t="str">
        <f t="shared" si="69"/>
        <v/>
      </c>
      <c r="AG238" s="173" t="str">
        <f t="shared" si="70"/>
        <v/>
      </c>
      <c r="AI238" s="173" t="str">
        <f t="shared" si="71"/>
        <v/>
      </c>
      <c r="AK238" s="173" t="str">
        <f t="shared" si="72"/>
        <v/>
      </c>
      <c r="AM238" s="173" t="str">
        <f t="shared" si="73"/>
        <v/>
      </c>
      <c r="AO238" s="173" t="str">
        <f t="shared" si="74"/>
        <v/>
      </c>
      <c r="AQ238" s="173" t="str">
        <f t="shared" si="75"/>
        <v/>
      </c>
    </row>
    <row r="239" spans="5:43" x14ac:dyDescent="0.25">
      <c r="E239" s="173" t="str">
        <f t="shared" si="57"/>
        <v/>
      </c>
      <c r="G239" s="173" t="str">
        <f t="shared" si="57"/>
        <v/>
      </c>
      <c r="I239" s="173" t="str">
        <f t="shared" si="58"/>
        <v/>
      </c>
      <c r="K239" s="173" t="str">
        <f t="shared" si="59"/>
        <v/>
      </c>
      <c r="M239" s="173" t="str">
        <f t="shared" si="60"/>
        <v/>
      </c>
      <c r="O239" s="173" t="str">
        <f t="shared" si="61"/>
        <v/>
      </c>
      <c r="Q239" s="173" t="str">
        <f t="shared" si="62"/>
        <v/>
      </c>
      <c r="S239" s="173" t="str">
        <f t="shared" si="63"/>
        <v/>
      </c>
      <c r="U239" s="173" t="str">
        <f t="shared" si="64"/>
        <v/>
      </c>
      <c r="W239" s="173" t="str">
        <f t="shared" si="65"/>
        <v/>
      </c>
      <c r="Y239" s="173" t="str">
        <f t="shared" si="66"/>
        <v/>
      </c>
      <c r="AA239" s="173" t="str">
        <f t="shared" si="67"/>
        <v/>
      </c>
      <c r="AC239" s="173" t="str">
        <f t="shared" si="68"/>
        <v/>
      </c>
      <c r="AE239" s="173" t="str">
        <f t="shared" si="69"/>
        <v/>
      </c>
      <c r="AG239" s="173" t="str">
        <f t="shared" si="70"/>
        <v/>
      </c>
      <c r="AI239" s="173" t="str">
        <f t="shared" si="71"/>
        <v/>
      </c>
      <c r="AK239" s="173" t="str">
        <f t="shared" si="72"/>
        <v/>
      </c>
      <c r="AM239" s="173" t="str">
        <f t="shared" si="73"/>
        <v/>
      </c>
      <c r="AO239" s="173" t="str">
        <f t="shared" si="74"/>
        <v/>
      </c>
      <c r="AQ239" s="173" t="str">
        <f t="shared" si="75"/>
        <v/>
      </c>
    </row>
    <row r="240" spans="5:43" x14ac:dyDescent="0.25">
      <c r="E240" s="173" t="str">
        <f t="shared" si="57"/>
        <v/>
      </c>
      <c r="G240" s="173" t="str">
        <f t="shared" si="57"/>
        <v/>
      </c>
      <c r="I240" s="173" t="str">
        <f t="shared" si="58"/>
        <v/>
      </c>
      <c r="K240" s="173" t="str">
        <f t="shared" si="59"/>
        <v/>
      </c>
      <c r="M240" s="173" t="str">
        <f t="shared" si="60"/>
        <v/>
      </c>
      <c r="O240" s="173" t="str">
        <f t="shared" si="61"/>
        <v/>
      </c>
      <c r="Q240" s="173" t="str">
        <f t="shared" si="62"/>
        <v/>
      </c>
      <c r="S240" s="173" t="str">
        <f t="shared" si="63"/>
        <v/>
      </c>
      <c r="U240" s="173" t="str">
        <f t="shared" si="64"/>
        <v/>
      </c>
      <c r="W240" s="173" t="str">
        <f t="shared" si="65"/>
        <v/>
      </c>
      <c r="Y240" s="173" t="str">
        <f t="shared" si="66"/>
        <v/>
      </c>
      <c r="AA240" s="173" t="str">
        <f t="shared" si="67"/>
        <v/>
      </c>
      <c r="AC240" s="173" t="str">
        <f t="shared" si="68"/>
        <v/>
      </c>
      <c r="AE240" s="173" t="str">
        <f t="shared" si="69"/>
        <v/>
      </c>
      <c r="AG240" s="173" t="str">
        <f t="shared" si="70"/>
        <v/>
      </c>
      <c r="AI240" s="173" t="str">
        <f t="shared" si="71"/>
        <v/>
      </c>
      <c r="AK240" s="173" t="str">
        <f t="shared" si="72"/>
        <v/>
      </c>
      <c r="AM240" s="173" t="str">
        <f t="shared" si="73"/>
        <v/>
      </c>
      <c r="AO240" s="173" t="str">
        <f t="shared" si="74"/>
        <v/>
      </c>
      <c r="AQ240" s="173" t="str">
        <f t="shared" si="75"/>
        <v/>
      </c>
    </row>
    <row r="241" spans="5:43" x14ac:dyDescent="0.25">
      <c r="E241" s="173" t="str">
        <f t="shared" si="57"/>
        <v/>
      </c>
      <c r="G241" s="173" t="str">
        <f t="shared" si="57"/>
        <v/>
      </c>
      <c r="I241" s="173" t="str">
        <f t="shared" si="58"/>
        <v/>
      </c>
      <c r="K241" s="173" t="str">
        <f t="shared" si="59"/>
        <v/>
      </c>
      <c r="M241" s="173" t="str">
        <f t="shared" si="60"/>
        <v/>
      </c>
      <c r="O241" s="173" t="str">
        <f t="shared" si="61"/>
        <v/>
      </c>
      <c r="Q241" s="173" t="str">
        <f t="shared" si="62"/>
        <v/>
      </c>
      <c r="S241" s="173" t="str">
        <f t="shared" si="63"/>
        <v/>
      </c>
      <c r="U241" s="173" t="str">
        <f t="shared" si="64"/>
        <v/>
      </c>
      <c r="W241" s="173" t="str">
        <f t="shared" si="65"/>
        <v/>
      </c>
      <c r="Y241" s="173" t="str">
        <f t="shared" si="66"/>
        <v/>
      </c>
      <c r="AA241" s="173" t="str">
        <f t="shared" si="67"/>
        <v/>
      </c>
      <c r="AC241" s="173" t="str">
        <f t="shared" si="68"/>
        <v/>
      </c>
      <c r="AE241" s="173" t="str">
        <f t="shared" si="69"/>
        <v/>
      </c>
      <c r="AG241" s="173" t="str">
        <f t="shared" si="70"/>
        <v/>
      </c>
      <c r="AI241" s="173" t="str">
        <f t="shared" si="71"/>
        <v/>
      </c>
      <c r="AK241" s="173" t="str">
        <f t="shared" si="72"/>
        <v/>
      </c>
      <c r="AM241" s="173" t="str">
        <f t="shared" si="73"/>
        <v/>
      </c>
      <c r="AO241" s="173" t="str">
        <f t="shared" si="74"/>
        <v/>
      </c>
      <c r="AQ241" s="173" t="str">
        <f t="shared" si="75"/>
        <v/>
      </c>
    </row>
    <row r="242" spans="5:43" x14ac:dyDescent="0.25">
      <c r="E242" s="173" t="str">
        <f t="shared" si="57"/>
        <v/>
      </c>
      <c r="G242" s="173" t="str">
        <f t="shared" si="57"/>
        <v/>
      </c>
      <c r="I242" s="173" t="str">
        <f t="shared" si="58"/>
        <v/>
      </c>
      <c r="K242" s="173" t="str">
        <f t="shared" si="59"/>
        <v/>
      </c>
      <c r="M242" s="173" t="str">
        <f t="shared" si="60"/>
        <v/>
      </c>
      <c r="O242" s="173" t="str">
        <f t="shared" si="61"/>
        <v/>
      </c>
      <c r="Q242" s="173" t="str">
        <f t="shared" si="62"/>
        <v/>
      </c>
      <c r="S242" s="173" t="str">
        <f t="shared" si="63"/>
        <v/>
      </c>
      <c r="U242" s="173" t="str">
        <f t="shared" si="64"/>
        <v/>
      </c>
      <c r="W242" s="173" t="str">
        <f t="shared" si="65"/>
        <v/>
      </c>
      <c r="Y242" s="173" t="str">
        <f t="shared" si="66"/>
        <v/>
      </c>
      <c r="AA242" s="173" t="str">
        <f t="shared" si="67"/>
        <v/>
      </c>
      <c r="AC242" s="173" t="str">
        <f t="shared" si="68"/>
        <v/>
      </c>
      <c r="AE242" s="173" t="str">
        <f t="shared" si="69"/>
        <v/>
      </c>
      <c r="AG242" s="173" t="str">
        <f t="shared" si="70"/>
        <v/>
      </c>
      <c r="AI242" s="173" t="str">
        <f t="shared" si="71"/>
        <v/>
      </c>
      <c r="AK242" s="173" t="str">
        <f t="shared" si="72"/>
        <v/>
      </c>
      <c r="AM242" s="173" t="str">
        <f t="shared" si="73"/>
        <v/>
      </c>
      <c r="AO242" s="173" t="str">
        <f t="shared" si="74"/>
        <v/>
      </c>
      <c r="AQ242" s="173" t="str">
        <f t="shared" si="75"/>
        <v/>
      </c>
    </row>
    <row r="243" spans="5:43" x14ac:dyDescent="0.25">
      <c r="E243" s="173" t="str">
        <f t="shared" si="57"/>
        <v/>
      </c>
      <c r="G243" s="173" t="str">
        <f t="shared" si="57"/>
        <v/>
      </c>
      <c r="I243" s="173" t="str">
        <f t="shared" si="58"/>
        <v/>
      </c>
      <c r="K243" s="173" t="str">
        <f t="shared" si="59"/>
        <v/>
      </c>
      <c r="M243" s="173" t="str">
        <f t="shared" si="60"/>
        <v/>
      </c>
      <c r="O243" s="173" t="str">
        <f t="shared" si="61"/>
        <v/>
      </c>
      <c r="Q243" s="173" t="str">
        <f t="shared" si="62"/>
        <v/>
      </c>
      <c r="S243" s="173" t="str">
        <f t="shared" si="63"/>
        <v/>
      </c>
      <c r="U243" s="173" t="str">
        <f t="shared" si="64"/>
        <v/>
      </c>
      <c r="W243" s="173" t="str">
        <f t="shared" si="65"/>
        <v/>
      </c>
      <c r="Y243" s="173" t="str">
        <f t="shared" si="66"/>
        <v/>
      </c>
      <c r="AA243" s="173" t="str">
        <f t="shared" si="67"/>
        <v/>
      </c>
      <c r="AC243" s="173" t="str">
        <f t="shared" si="68"/>
        <v/>
      </c>
      <c r="AE243" s="173" t="str">
        <f t="shared" si="69"/>
        <v/>
      </c>
      <c r="AG243" s="173" t="str">
        <f t="shared" si="70"/>
        <v/>
      </c>
      <c r="AI243" s="173" t="str">
        <f t="shared" si="71"/>
        <v/>
      </c>
      <c r="AK243" s="173" t="str">
        <f t="shared" si="72"/>
        <v/>
      </c>
      <c r="AM243" s="173" t="str">
        <f t="shared" si="73"/>
        <v/>
      </c>
      <c r="AO243" s="173" t="str">
        <f t="shared" si="74"/>
        <v/>
      </c>
      <c r="AQ243" s="173" t="str">
        <f t="shared" si="75"/>
        <v/>
      </c>
    </row>
    <row r="244" spans="5:43" x14ac:dyDescent="0.25">
      <c r="E244" s="173" t="str">
        <f t="shared" si="57"/>
        <v/>
      </c>
      <c r="G244" s="173" t="str">
        <f t="shared" si="57"/>
        <v/>
      </c>
      <c r="I244" s="173" t="str">
        <f t="shared" si="58"/>
        <v/>
      </c>
      <c r="K244" s="173" t="str">
        <f t="shared" si="59"/>
        <v/>
      </c>
      <c r="M244" s="173" t="str">
        <f t="shared" si="60"/>
        <v/>
      </c>
      <c r="O244" s="173" t="str">
        <f t="shared" si="61"/>
        <v/>
      </c>
      <c r="Q244" s="173" t="str">
        <f t="shared" si="62"/>
        <v/>
      </c>
      <c r="S244" s="173" t="str">
        <f t="shared" si="63"/>
        <v/>
      </c>
      <c r="U244" s="173" t="str">
        <f t="shared" si="64"/>
        <v/>
      </c>
      <c r="W244" s="173" t="str">
        <f t="shared" si="65"/>
        <v/>
      </c>
      <c r="Y244" s="173" t="str">
        <f t="shared" si="66"/>
        <v/>
      </c>
      <c r="AA244" s="173" t="str">
        <f t="shared" si="67"/>
        <v/>
      </c>
      <c r="AC244" s="173" t="str">
        <f t="shared" si="68"/>
        <v/>
      </c>
      <c r="AE244" s="173" t="str">
        <f t="shared" si="69"/>
        <v/>
      </c>
      <c r="AG244" s="173" t="str">
        <f t="shared" si="70"/>
        <v/>
      </c>
      <c r="AI244" s="173" t="str">
        <f t="shared" si="71"/>
        <v/>
      </c>
      <c r="AK244" s="173" t="str">
        <f t="shared" si="72"/>
        <v/>
      </c>
      <c r="AM244" s="173" t="str">
        <f t="shared" si="73"/>
        <v/>
      </c>
      <c r="AO244" s="173" t="str">
        <f t="shared" si="74"/>
        <v/>
      </c>
      <c r="AQ244" s="173" t="str">
        <f t="shared" si="75"/>
        <v/>
      </c>
    </row>
    <row r="245" spans="5:43" x14ac:dyDescent="0.25">
      <c r="E245" s="173" t="str">
        <f t="shared" si="57"/>
        <v/>
      </c>
      <c r="G245" s="173" t="str">
        <f t="shared" si="57"/>
        <v/>
      </c>
      <c r="I245" s="173" t="str">
        <f t="shared" si="58"/>
        <v/>
      </c>
      <c r="K245" s="173" t="str">
        <f t="shared" si="59"/>
        <v/>
      </c>
      <c r="M245" s="173" t="str">
        <f t="shared" si="60"/>
        <v/>
      </c>
      <c r="O245" s="173" t="str">
        <f t="shared" si="61"/>
        <v/>
      </c>
      <c r="Q245" s="173" t="str">
        <f t="shared" si="62"/>
        <v/>
      </c>
      <c r="S245" s="173" t="str">
        <f t="shared" si="63"/>
        <v/>
      </c>
      <c r="U245" s="173" t="str">
        <f t="shared" si="64"/>
        <v/>
      </c>
      <c r="W245" s="173" t="str">
        <f t="shared" si="65"/>
        <v/>
      </c>
      <c r="Y245" s="173" t="str">
        <f t="shared" si="66"/>
        <v/>
      </c>
      <c r="AA245" s="173" t="str">
        <f t="shared" si="67"/>
        <v/>
      </c>
      <c r="AC245" s="173" t="str">
        <f t="shared" si="68"/>
        <v/>
      </c>
      <c r="AE245" s="173" t="str">
        <f t="shared" si="69"/>
        <v/>
      </c>
      <c r="AG245" s="173" t="str">
        <f t="shared" si="70"/>
        <v/>
      </c>
      <c r="AI245" s="173" t="str">
        <f t="shared" si="71"/>
        <v/>
      </c>
      <c r="AK245" s="173" t="str">
        <f t="shared" si="72"/>
        <v/>
      </c>
      <c r="AM245" s="173" t="str">
        <f t="shared" si="73"/>
        <v/>
      </c>
      <c r="AO245" s="173" t="str">
        <f t="shared" si="74"/>
        <v/>
      </c>
      <c r="AQ245" s="173" t="str">
        <f t="shared" si="75"/>
        <v/>
      </c>
    </row>
    <row r="246" spans="5:43" x14ac:dyDescent="0.25">
      <c r="E246" s="173" t="str">
        <f t="shared" si="57"/>
        <v/>
      </c>
      <c r="G246" s="173" t="str">
        <f t="shared" si="57"/>
        <v/>
      </c>
      <c r="I246" s="173" t="str">
        <f t="shared" si="58"/>
        <v/>
      </c>
      <c r="K246" s="173" t="str">
        <f t="shared" si="59"/>
        <v/>
      </c>
      <c r="M246" s="173" t="str">
        <f t="shared" si="60"/>
        <v/>
      </c>
      <c r="O246" s="173" t="str">
        <f t="shared" si="61"/>
        <v/>
      </c>
      <c r="Q246" s="173" t="str">
        <f t="shared" si="62"/>
        <v/>
      </c>
      <c r="S246" s="173" t="str">
        <f t="shared" si="63"/>
        <v/>
      </c>
      <c r="U246" s="173" t="str">
        <f t="shared" si="64"/>
        <v/>
      </c>
      <c r="W246" s="173" t="str">
        <f t="shared" si="65"/>
        <v/>
      </c>
      <c r="Y246" s="173" t="str">
        <f t="shared" si="66"/>
        <v/>
      </c>
      <c r="AA246" s="173" t="str">
        <f t="shared" si="67"/>
        <v/>
      </c>
      <c r="AC246" s="173" t="str">
        <f t="shared" si="68"/>
        <v/>
      </c>
      <c r="AE246" s="173" t="str">
        <f t="shared" si="69"/>
        <v/>
      </c>
      <c r="AG246" s="173" t="str">
        <f t="shared" si="70"/>
        <v/>
      </c>
      <c r="AI246" s="173" t="str">
        <f t="shared" si="71"/>
        <v/>
      </c>
      <c r="AK246" s="173" t="str">
        <f t="shared" si="72"/>
        <v/>
      </c>
      <c r="AM246" s="173" t="str">
        <f t="shared" si="73"/>
        <v/>
      </c>
      <c r="AO246" s="173" t="str">
        <f t="shared" si="74"/>
        <v/>
      </c>
      <c r="AQ246" s="173" t="str">
        <f t="shared" si="75"/>
        <v/>
      </c>
    </row>
    <row r="247" spans="5:43" x14ac:dyDescent="0.25">
      <c r="E247" s="173" t="str">
        <f t="shared" si="57"/>
        <v/>
      </c>
      <c r="G247" s="173" t="str">
        <f t="shared" si="57"/>
        <v/>
      </c>
      <c r="I247" s="173" t="str">
        <f t="shared" si="58"/>
        <v/>
      </c>
      <c r="K247" s="173" t="str">
        <f t="shared" si="59"/>
        <v/>
      </c>
      <c r="M247" s="173" t="str">
        <f t="shared" si="60"/>
        <v/>
      </c>
      <c r="O247" s="173" t="str">
        <f t="shared" si="61"/>
        <v/>
      </c>
      <c r="Q247" s="173" t="str">
        <f t="shared" si="62"/>
        <v/>
      </c>
      <c r="S247" s="173" t="str">
        <f t="shared" si="63"/>
        <v/>
      </c>
      <c r="U247" s="173" t="str">
        <f t="shared" si="64"/>
        <v/>
      </c>
      <c r="W247" s="173" t="str">
        <f t="shared" si="65"/>
        <v/>
      </c>
      <c r="Y247" s="173" t="str">
        <f t="shared" si="66"/>
        <v/>
      </c>
      <c r="AA247" s="173" t="str">
        <f t="shared" si="67"/>
        <v/>
      </c>
      <c r="AC247" s="173" t="str">
        <f t="shared" si="68"/>
        <v/>
      </c>
      <c r="AE247" s="173" t="str">
        <f t="shared" si="69"/>
        <v/>
      </c>
      <c r="AG247" s="173" t="str">
        <f t="shared" si="70"/>
        <v/>
      </c>
      <c r="AI247" s="173" t="str">
        <f t="shared" si="71"/>
        <v/>
      </c>
      <c r="AK247" s="173" t="str">
        <f t="shared" si="72"/>
        <v/>
      </c>
      <c r="AM247" s="173" t="str">
        <f t="shared" si="73"/>
        <v/>
      </c>
      <c r="AO247" s="173" t="str">
        <f t="shared" si="74"/>
        <v/>
      </c>
      <c r="AQ247" s="173" t="str">
        <f t="shared" si="75"/>
        <v/>
      </c>
    </row>
    <row r="248" spans="5:43" x14ac:dyDescent="0.25">
      <c r="E248" s="173" t="str">
        <f t="shared" si="57"/>
        <v/>
      </c>
      <c r="G248" s="173" t="str">
        <f t="shared" si="57"/>
        <v/>
      </c>
      <c r="I248" s="173" t="str">
        <f t="shared" si="58"/>
        <v/>
      </c>
      <c r="K248" s="173" t="str">
        <f t="shared" si="59"/>
        <v/>
      </c>
      <c r="M248" s="173" t="str">
        <f t="shared" si="60"/>
        <v/>
      </c>
      <c r="O248" s="173" t="str">
        <f t="shared" si="61"/>
        <v/>
      </c>
      <c r="Q248" s="173" t="str">
        <f t="shared" si="62"/>
        <v/>
      </c>
      <c r="S248" s="173" t="str">
        <f t="shared" si="63"/>
        <v/>
      </c>
      <c r="U248" s="173" t="str">
        <f t="shared" si="64"/>
        <v/>
      </c>
      <c r="W248" s="173" t="str">
        <f t="shared" si="65"/>
        <v/>
      </c>
      <c r="Y248" s="173" t="str">
        <f t="shared" si="66"/>
        <v/>
      </c>
      <c r="AA248" s="173" t="str">
        <f t="shared" si="67"/>
        <v/>
      </c>
      <c r="AC248" s="173" t="str">
        <f t="shared" si="68"/>
        <v/>
      </c>
      <c r="AE248" s="173" t="str">
        <f t="shared" si="69"/>
        <v/>
      </c>
      <c r="AG248" s="173" t="str">
        <f t="shared" si="70"/>
        <v/>
      </c>
      <c r="AI248" s="173" t="str">
        <f t="shared" si="71"/>
        <v/>
      </c>
      <c r="AK248" s="173" t="str">
        <f t="shared" si="72"/>
        <v/>
      </c>
      <c r="AM248" s="173" t="str">
        <f t="shared" si="73"/>
        <v/>
      </c>
      <c r="AO248" s="173" t="str">
        <f t="shared" si="74"/>
        <v/>
      </c>
      <c r="AQ248" s="173" t="str">
        <f t="shared" si="75"/>
        <v/>
      </c>
    </row>
    <row r="249" spans="5:43" x14ac:dyDescent="0.25">
      <c r="E249" s="173" t="str">
        <f t="shared" si="57"/>
        <v/>
      </c>
      <c r="G249" s="173" t="str">
        <f t="shared" si="57"/>
        <v/>
      </c>
      <c r="I249" s="173" t="str">
        <f t="shared" si="58"/>
        <v/>
      </c>
      <c r="K249" s="173" t="str">
        <f t="shared" si="59"/>
        <v/>
      </c>
      <c r="M249" s="173" t="str">
        <f t="shared" si="60"/>
        <v/>
      </c>
      <c r="O249" s="173" t="str">
        <f t="shared" si="61"/>
        <v/>
      </c>
      <c r="Q249" s="173" t="str">
        <f t="shared" si="62"/>
        <v/>
      </c>
      <c r="S249" s="173" t="str">
        <f t="shared" si="63"/>
        <v/>
      </c>
      <c r="U249" s="173" t="str">
        <f t="shared" si="64"/>
        <v/>
      </c>
      <c r="W249" s="173" t="str">
        <f t="shared" si="65"/>
        <v/>
      </c>
      <c r="Y249" s="173" t="str">
        <f t="shared" si="66"/>
        <v/>
      </c>
      <c r="AA249" s="173" t="str">
        <f t="shared" si="67"/>
        <v/>
      </c>
      <c r="AC249" s="173" t="str">
        <f t="shared" si="68"/>
        <v/>
      </c>
      <c r="AE249" s="173" t="str">
        <f t="shared" si="69"/>
        <v/>
      </c>
      <c r="AG249" s="173" t="str">
        <f t="shared" si="70"/>
        <v/>
      </c>
      <c r="AI249" s="173" t="str">
        <f t="shared" si="71"/>
        <v/>
      </c>
      <c r="AK249" s="173" t="str">
        <f t="shared" si="72"/>
        <v/>
      </c>
      <c r="AM249" s="173" t="str">
        <f t="shared" si="73"/>
        <v/>
      </c>
      <c r="AO249" s="173" t="str">
        <f t="shared" si="74"/>
        <v/>
      </c>
      <c r="AQ249" s="173" t="str">
        <f t="shared" si="75"/>
        <v/>
      </c>
    </row>
    <row r="250" spans="5:43" x14ac:dyDescent="0.25">
      <c r="E250" s="173" t="str">
        <f t="shared" si="57"/>
        <v/>
      </c>
      <c r="G250" s="173" t="str">
        <f t="shared" si="57"/>
        <v/>
      </c>
      <c r="I250" s="173" t="str">
        <f t="shared" si="58"/>
        <v/>
      </c>
      <c r="K250" s="173" t="str">
        <f t="shared" si="59"/>
        <v/>
      </c>
      <c r="M250" s="173" t="str">
        <f t="shared" si="60"/>
        <v/>
      </c>
      <c r="O250" s="173" t="str">
        <f t="shared" si="61"/>
        <v/>
      </c>
      <c r="Q250" s="173" t="str">
        <f t="shared" si="62"/>
        <v/>
      </c>
      <c r="S250" s="173" t="str">
        <f t="shared" si="63"/>
        <v/>
      </c>
      <c r="U250" s="173" t="str">
        <f t="shared" si="64"/>
        <v/>
      </c>
      <c r="W250" s="173" t="str">
        <f t="shared" si="65"/>
        <v/>
      </c>
      <c r="Y250" s="173" t="str">
        <f t="shared" si="66"/>
        <v/>
      </c>
      <c r="AA250" s="173" t="str">
        <f t="shared" si="67"/>
        <v/>
      </c>
      <c r="AC250" s="173" t="str">
        <f t="shared" si="68"/>
        <v/>
      </c>
      <c r="AE250" s="173" t="str">
        <f t="shared" si="69"/>
        <v/>
      </c>
      <c r="AG250" s="173" t="str">
        <f t="shared" si="70"/>
        <v/>
      </c>
      <c r="AI250" s="173" t="str">
        <f t="shared" si="71"/>
        <v/>
      </c>
      <c r="AK250" s="173" t="str">
        <f t="shared" si="72"/>
        <v/>
      </c>
      <c r="AM250" s="173" t="str">
        <f t="shared" si="73"/>
        <v/>
      </c>
      <c r="AO250" s="173" t="str">
        <f t="shared" si="74"/>
        <v/>
      </c>
      <c r="AQ250" s="173" t="str">
        <f t="shared" si="75"/>
        <v/>
      </c>
    </row>
    <row r="251" spans="5:43" x14ac:dyDescent="0.25">
      <c r="E251" s="173" t="str">
        <f t="shared" si="57"/>
        <v/>
      </c>
      <c r="G251" s="173" t="str">
        <f t="shared" si="57"/>
        <v/>
      </c>
      <c r="I251" s="173" t="str">
        <f t="shared" si="58"/>
        <v/>
      </c>
      <c r="K251" s="173" t="str">
        <f t="shared" si="59"/>
        <v/>
      </c>
      <c r="M251" s="173" t="str">
        <f t="shared" si="60"/>
        <v/>
      </c>
      <c r="O251" s="173" t="str">
        <f t="shared" si="61"/>
        <v/>
      </c>
      <c r="Q251" s="173" t="str">
        <f t="shared" si="62"/>
        <v/>
      </c>
      <c r="S251" s="173" t="str">
        <f t="shared" si="63"/>
        <v/>
      </c>
      <c r="U251" s="173" t="str">
        <f t="shared" si="64"/>
        <v/>
      </c>
      <c r="W251" s="173" t="str">
        <f t="shared" si="65"/>
        <v/>
      </c>
      <c r="Y251" s="173" t="str">
        <f t="shared" si="66"/>
        <v/>
      </c>
      <c r="AA251" s="173" t="str">
        <f t="shared" si="67"/>
        <v/>
      </c>
      <c r="AC251" s="173" t="str">
        <f t="shared" si="68"/>
        <v/>
      </c>
      <c r="AE251" s="173" t="str">
        <f t="shared" si="69"/>
        <v/>
      </c>
      <c r="AG251" s="173" t="str">
        <f t="shared" si="70"/>
        <v/>
      </c>
      <c r="AI251" s="173" t="str">
        <f t="shared" si="71"/>
        <v/>
      </c>
      <c r="AK251" s="173" t="str">
        <f t="shared" si="72"/>
        <v/>
      </c>
      <c r="AM251" s="173" t="str">
        <f t="shared" si="73"/>
        <v/>
      </c>
      <c r="AO251" s="173" t="str">
        <f t="shared" si="74"/>
        <v/>
      </c>
      <c r="AQ251" s="173" t="str">
        <f t="shared" si="75"/>
        <v/>
      </c>
    </row>
    <row r="252" spans="5:43" x14ac:dyDescent="0.25">
      <c r="E252" s="173" t="str">
        <f t="shared" si="57"/>
        <v/>
      </c>
      <c r="G252" s="173" t="str">
        <f t="shared" si="57"/>
        <v/>
      </c>
      <c r="I252" s="173" t="str">
        <f t="shared" si="58"/>
        <v/>
      </c>
      <c r="K252" s="173" t="str">
        <f t="shared" si="59"/>
        <v/>
      </c>
      <c r="M252" s="173" t="str">
        <f t="shared" si="60"/>
        <v/>
      </c>
      <c r="O252" s="173" t="str">
        <f t="shared" si="61"/>
        <v/>
      </c>
      <c r="Q252" s="173" t="str">
        <f t="shared" si="62"/>
        <v/>
      </c>
      <c r="S252" s="173" t="str">
        <f t="shared" si="63"/>
        <v/>
      </c>
      <c r="U252" s="173" t="str">
        <f t="shared" si="64"/>
        <v/>
      </c>
      <c r="W252" s="173" t="str">
        <f t="shared" si="65"/>
        <v/>
      </c>
      <c r="Y252" s="173" t="str">
        <f t="shared" si="66"/>
        <v/>
      </c>
      <c r="AA252" s="173" t="str">
        <f t="shared" si="67"/>
        <v/>
      </c>
      <c r="AC252" s="173" t="str">
        <f t="shared" si="68"/>
        <v/>
      </c>
      <c r="AE252" s="173" t="str">
        <f t="shared" si="69"/>
        <v/>
      </c>
      <c r="AG252" s="173" t="str">
        <f t="shared" si="70"/>
        <v/>
      </c>
      <c r="AI252" s="173" t="str">
        <f t="shared" si="71"/>
        <v/>
      </c>
      <c r="AK252" s="173" t="str">
        <f t="shared" si="72"/>
        <v/>
      </c>
      <c r="AM252" s="173" t="str">
        <f t="shared" si="73"/>
        <v/>
      </c>
      <c r="AO252" s="173" t="str">
        <f t="shared" si="74"/>
        <v/>
      </c>
      <c r="AQ252" s="173" t="str">
        <f t="shared" si="75"/>
        <v/>
      </c>
    </row>
    <row r="253" spans="5:43" x14ac:dyDescent="0.25">
      <c r="E253" s="173" t="str">
        <f t="shared" si="57"/>
        <v/>
      </c>
      <c r="G253" s="173" t="str">
        <f t="shared" si="57"/>
        <v/>
      </c>
      <c r="I253" s="173" t="str">
        <f t="shared" si="58"/>
        <v/>
      </c>
      <c r="K253" s="173" t="str">
        <f t="shared" si="59"/>
        <v/>
      </c>
      <c r="M253" s="173" t="str">
        <f t="shared" si="60"/>
        <v/>
      </c>
      <c r="O253" s="173" t="str">
        <f t="shared" si="61"/>
        <v/>
      </c>
      <c r="Q253" s="173" t="str">
        <f t="shared" si="62"/>
        <v/>
      </c>
      <c r="S253" s="173" t="str">
        <f t="shared" si="63"/>
        <v/>
      </c>
      <c r="U253" s="173" t="str">
        <f t="shared" si="64"/>
        <v/>
      </c>
      <c r="W253" s="173" t="str">
        <f t="shared" si="65"/>
        <v/>
      </c>
      <c r="Y253" s="173" t="str">
        <f t="shared" si="66"/>
        <v/>
      </c>
      <c r="AA253" s="173" t="str">
        <f t="shared" si="67"/>
        <v/>
      </c>
      <c r="AC253" s="173" t="str">
        <f t="shared" si="68"/>
        <v/>
      </c>
      <c r="AE253" s="173" t="str">
        <f t="shared" si="69"/>
        <v/>
      </c>
      <c r="AG253" s="173" t="str">
        <f t="shared" si="70"/>
        <v/>
      </c>
      <c r="AI253" s="173" t="str">
        <f t="shared" si="71"/>
        <v/>
      </c>
      <c r="AK253" s="173" t="str">
        <f t="shared" si="72"/>
        <v/>
      </c>
      <c r="AM253" s="173" t="str">
        <f t="shared" si="73"/>
        <v/>
      </c>
      <c r="AO253" s="173" t="str">
        <f t="shared" si="74"/>
        <v/>
      </c>
      <c r="AQ253" s="173" t="str">
        <f t="shared" si="75"/>
        <v/>
      </c>
    </row>
    <row r="254" spans="5:43" x14ac:dyDescent="0.25">
      <c r="E254" s="173" t="str">
        <f t="shared" si="57"/>
        <v/>
      </c>
      <c r="G254" s="173" t="str">
        <f t="shared" si="57"/>
        <v/>
      </c>
      <c r="I254" s="173" t="str">
        <f t="shared" si="58"/>
        <v/>
      </c>
      <c r="K254" s="173" t="str">
        <f t="shared" si="59"/>
        <v/>
      </c>
      <c r="M254" s="173" t="str">
        <f t="shared" si="60"/>
        <v/>
      </c>
      <c r="O254" s="173" t="str">
        <f t="shared" si="61"/>
        <v/>
      </c>
      <c r="Q254" s="173" t="str">
        <f t="shared" si="62"/>
        <v/>
      </c>
      <c r="S254" s="173" t="str">
        <f t="shared" si="63"/>
        <v/>
      </c>
      <c r="U254" s="173" t="str">
        <f t="shared" si="64"/>
        <v/>
      </c>
      <c r="W254" s="173" t="str">
        <f t="shared" si="65"/>
        <v/>
      </c>
      <c r="Y254" s="173" t="str">
        <f t="shared" si="66"/>
        <v/>
      </c>
      <c r="AA254" s="173" t="str">
        <f t="shared" si="67"/>
        <v/>
      </c>
      <c r="AC254" s="173" t="str">
        <f t="shared" si="68"/>
        <v/>
      </c>
      <c r="AE254" s="173" t="str">
        <f t="shared" si="69"/>
        <v/>
      </c>
      <c r="AG254" s="173" t="str">
        <f t="shared" si="70"/>
        <v/>
      </c>
      <c r="AI254" s="173" t="str">
        <f t="shared" si="71"/>
        <v/>
      </c>
      <c r="AK254" s="173" t="str">
        <f t="shared" si="72"/>
        <v/>
      </c>
      <c r="AM254" s="173" t="str">
        <f t="shared" si="73"/>
        <v/>
      </c>
      <c r="AO254" s="173" t="str">
        <f t="shared" si="74"/>
        <v/>
      </c>
      <c r="AQ254" s="173" t="str">
        <f t="shared" si="75"/>
        <v/>
      </c>
    </row>
    <row r="255" spans="5:43" x14ac:dyDescent="0.25">
      <c r="E255" s="173" t="str">
        <f t="shared" si="57"/>
        <v/>
      </c>
      <c r="G255" s="173" t="str">
        <f t="shared" si="57"/>
        <v/>
      </c>
      <c r="I255" s="173" t="str">
        <f t="shared" si="58"/>
        <v/>
      </c>
      <c r="K255" s="173" t="str">
        <f t="shared" si="59"/>
        <v/>
      </c>
      <c r="M255" s="173" t="str">
        <f t="shared" si="60"/>
        <v/>
      </c>
      <c r="O255" s="173" t="str">
        <f t="shared" si="61"/>
        <v/>
      </c>
      <c r="Q255" s="173" t="str">
        <f t="shared" si="62"/>
        <v/>
      </c>
      <c r="S255" s="173" t="str">
        <f t="shared" si="63"/>
        <v/>
      </c>
      <c r="U255" s="173" t="str">
        <f t="shared" si="64"/>
        <v/>
      </c>
      <c r="W255" s="173" t="str">
        <f t="shared" si="65"/>
        <v/>
      </c>
      <c r="Y255" s="173" t="str">
        <f t="shared" si="66"/>
        <v/>
      </c>
      <c r="AA255" s="173" t="str">
        <f t="shared" si="67"/>
        <v/>
      </c>
      <c r="AC255" s="173" t="str">
        <f t="shared" si="68"/>
        <v/>
      </c>
      <c r="AE255" s="173" t="str">
        <f t="shared" si="69"/>
        <v/>
      </c>
      <c r="AG255" s="173" t="str">
        <f t="shared" si="70"/>
        <v/>
      </c>
      <c r="AI255" s="173" t="str">
        <f t="shared" si="71"/>
        <v/>
      </c>
      <c r="AK255" s="173" t="str">
        <f t="shared" si="72"/>
        <v/>
      </c>
      <c r="AM255" s="173" t="str">
        <f t="shared" si="73"/>
        <v/>
      </c>
      <c r="AO255" s="173" t="str">
        <f t="shared" si="74"/>
        <v/>
      </c>
      <c r="AQ255" s="173" t="str">
        <f t="shared" si="75"/>
        <v/>
      </c>
    </row>
    <row r="256" spans="5:43" x14ac:dyDescent="0.25">
      <c r="E256" s="173" t="str">
        <f t="shared" si="57"/>
        <v/>
      </c>
      <c r="G256" s="173" t="str">
        <f t="shared" si="57"/>
        <v/>
      </c>
      <c r="I256" s="173" t="str">
        <f t="shared" si="58"/>
        <v/>
      </c>
      <c r="K256" s="173" t="str">
        <f t="shared" si="59"/>
        <v/>
      </c>
      <c r="M256" s="173" t="str">
        <f t="shared" si="60"/>
        <v/>
      </c>
      <c r="O256" s="173" t="str">
        <f t="shared" si="61"/>
        <v/>
      </c>
      <c r="Q256" s="173" t="str">
        <f t="shared" si="62"/>
        <v/>
      </c>
      <c r="S256" s="173" t="str">
        <f t="shared" si="63"/>
        <v/>
      </c>
      <c r="U256" s="173" t="str">
        <f t="shared" si="64"/>
        <v/>
      </c>
      <c r="W256" s="173" t="str">
        <f t="shared" si="65"/>
        <v/>
      </c>
      <c r="Y256" s="173" t="str">
        <f t="shared" si="66"/>
        <v/>
      </c>
      <c r="AA256" s="173" t="str">
        <f t="shared" si="67"/>
        <v/>
      </c>
      <c r="AC256" s="173" t="str">
        <f t="shared" si="68"/>
        <v/>
      </c>
      <c r="AE256" s="173" t="str">
        <f t="shared" si="69"/>
        <v/>
      </c>
      <c r="AG256" s="173" t="str">
        <f t="shared" si="70"/>
        <v/>
      </c>
      <c r="AI256" s="173" t="str">
        <f t="shared" si="71"/>
        <v/>
      </c>
      <c r="AK256" s="173" t="str">
        <f t="shared" si="72"/>
        <v/>
      </c>
      <c r="AM256" s="173" t="str">
        <f t="shared" si="73"/>
        <v/>
      </c>
      <c r="AO256" s="173" t="str">
        <f t="shared" si="74"/>
        <v/>
      </c>
      <c r="AQ256" s="173" t="str">
        <f t="shared" si="75"/>
        <v/>
      </c>
    </row>
    <row r="257" spans="5:43" x14ac:dyDescent="0.25">
      <c r="E257" s="173" t="str">
        <f t="shared" si="57"/>
        <v/>
      </c>
      <c r="G257" s="173" t="str">
        <f t="shared" si="57"/>
        <v/>
      </c>
      <c r="I257" s="173" t="str">
        <f t="shared" si="58"/>
        <v/>
      </c>
      <c r="K257" s="173" t="str">
        <f t="shared" si="59"/>
        <v/>
      </c>
      <c r="M257" s="173" t="str">
        <f t="shared" si="60"/>
        <v/>
      </c>
      <c r="O257" s="173" t="str">
        <f t="shared" si="61"/>
        <v/>
      </c>
      <c r="Q257" s="173" t="str">
        <f t="shared" si="62"/>
        <v/>
      </c>
      <c r="S257" s="173" t="str">
        <f t="shared" si="63"/>
        <v/>
      </c>
      <c r="U257" s="173" t="str">
        <f t="shared" si="64"/>
        <v/>
      </c>
      <c r="W257" s="173" t="str">
        <f t="shared" si="65"/>
        <v/>
      </c>
      <c r="Y257" s="173" t="str">
        <f t="shared" si="66"/>
        <v/>
      </c>
      <c r="AA257" s="173" t="str">
        <f t="shared" si="67"/>
        <v/>
      </c>
      <c r="AC257" s="173" t="str">
        <f t="shared" si="68"/>
        <v/>
      </c>
      <c r="AE257" s="173" t="str">
        <f t="shared" si="69"/>
        <v/>
      </c>
      <c r="AG257" s="173" t="str">
        <f t="shared" si="70"/>
        <v/>
      </c>
      <c r="AI257" s="173" t="str">
        <f t="shared" si="71"/>
        <v/>
      </c>
      <c r="AK257" s="173" t="str">
        <f t="shared" si="72"/>
        <v/>
      </c>
      <c r="AM257" s="173" t="str">
        <f t="shared" si="73"/>
        <v/>
      </c>
      <c r="AO257" s="173" t="str">
        <f t="shared" si="74"/>
        <v/>
      </c>
      <c r="AQ257" s="173" t="str">
        <f t="shared" si="75"/>
        <v/>
      </c>
    </row>
    <row r="258" spans="5:43" x14ac:dyDescent="0.25">
      <c r="E258" s="173" t="str">
        <f t="shared" si="57"/>
        <v/>
      </c>
      <c r="G258" s="173" t="str">
        <f t="shared" si="57"/>
        <v/>
      </c>
      <c r="I258" s="173" t="str">
        <f t="shared" si="58"/>
        <v/>
      </c>
      <c r="K258" s="173" t="str">
        <f t="shared" si="59"/>
        <v/>
      </c>
      <c r="M258" s="173" t="str">
        <f t="shared" si="60"/>
        <v/>
      </c>
      <c r="O258" s="173" t="str">
        <f t="shared" si="61"/>
        <v/>
      </c>
      <c r="Q258" s="173" t="str">
        <f t="shared" si="62"/>
        <v/>
      </c>
      <c r="S258" s="173" t="str">
        <f t="shared" si="63"/>
        <v/>
      </c>
      <c r="U258" s="173" t="str">
        <f t="shared" si="64"/>
        <v/>
      </c>
      <c r="W258" s="173" t="str">
        <f t="shared" si="65"/>
        <v/>
      </c>
      <c r="Y258" s="173" t="str">
        <f t="shared" si="66"/>
        <v/>
      </c>
      <c r="AA258" s="173" t="str">
        <f t="shared" si="67"/>
        <v/>
      </c>
      <c r="AC258" s="173" t="str">
        <f t="shared" si="68"/>
        <v/>
      </c>
      <c r="AE258" s="173" t="str">
        <f t="shared" si="69"/>
        <v/>
      </c>
      <c r="AG258" s="173" t="str">
        <f t="shared" si="70"/>
        <v/>
      </c>
      <c r="AI258" s="173" t="str">
        <f t="shared" si="71"/>
        <v/>
      </c>
      <c r="AK258" s="173" t="str">
        <f t="shared" si="72"/>
        <v/>
      </c>
      <c r="AM258" s="173" t="str">
        <f t="shared" si="73"/>
        <v/>
      </c>
      <c r="AO258" s="173" t="str">
        <f t="shared" si="74"/>
        <v/>
      </c>
      <c r="AQ258" s="173" t="str">
        <f t="shared" si="75"/>
        <v/>
      </c>
    </row>
    <row r="259" spans="5:43" x14ac:dyDescent="0.25">
      <c r="E259" s="173" t="str">
        <f t="shared" si="57"/>
        <v/>
      </c>
      <c r="G259" s="173" t="str">
        <f t="shared" si="57"/>
        <v/>
      </c>
      <c r="I259" s="173" t="str">
        <f t="shared" si="58"/>
        <v/>
      </c>
      <c r="K259" s="173" t="str">
        <f t="shared" si="59"/>
        <v/>
      </c>
      <c r="M259" s="173" t="str">
        <f t="shared" si="60"/>
        <v/>
      </c>
      <c r="O259" s="173" t="str">
        <f t="shared" si="61"/>
        <v/>
      </c>
      <c r="Q259" s="173" t="str">
        <f t="shared" si="62"/>
        <v/>
      </c>
      <c r="S259" s="173" t="str">
        <f t="shared" si="63"/>
        <v/>
      </c>
      <c r="U259" s="173" t="str">
        <f t="shared" si="64"/>
        <v/>
      </c>
      <c r="W259" s="173" t="str">
        <f t="shared" si="65"/>
        <v/>
      </c>
      <c r="Y259" s="173" t="str">
        <f t="shared" si="66"/>
        <v/>
      </c>
      <c r="AA259" s="173" t="str">
        <f t="shared" si="67"/>
        <v/>
      </c>
      <c r="AC259" s="173" t="str">
        <f t="shared" si="68"/>
        <v/>
      </c>
      <c r="AE259" s="173" t="str">
        <f t="shared" si="69"/>
        <v/>
      </c>
      <c r="AG259" s="173" t="str">
        <f t="shared" si="70"/>
        <v/>
      </c>
      <c r="AI259" s="173" t="str">
        <f t="shared" si="71"/>
        <v/>
      </c>
      <c r="AK259" s="173" t="str">
        <f t="shared" si="72"/>
        <v/>
      </c>
      <c r="AM259" s="173" t="str">
        <f t="shared" si="73"/>
        <v/>
      </c>
      <c r="AO259" s="173" t="str">
        <f t="shared" si="74"/>
        <v/>
      </c>
      <c r="AQ259" s="173" t="str">
        <f t="shared" si="75"/>
        <v/>
      </c>
    </row>
    <row r="260" spans="5:43" x14ac:dyDescent="0.25">
      <c r="E260" s="173" t="str">
        <f t="shared" si="57"/>
        <v/>
      </c>
      <c r="G260" s="173" t="str">
        <f t="shared" si="57"/>
        <v/>
      </c>
      <c r="I260" s="173" t="str">
        <f t="shared" si="58"/>
        <v/>
      </c>
      <c r="K260" s="173" t="str">
        <f t="shared" si="59"/>
        <v/>
      </c>
      <c r="M260" s="173" t="str">
        <f t="shared" si="60"/>
        <v/>
      </c>
      <c r="O260" s="173" t="str">
        <f t="shared" si="61"/>
        <v/>
      </c>
      <c r="Q260" s="173" t="str">
        <f t="shared" si="62"/>
        <v/>
      </c>
      <c r="S260" s="173" t="str">
        <f t="shared" si="63"/>
        <v/>
      </c>
      <c r="U260" s="173" t="str">
        <f t="shared" si="64"/>
        <v/>
      </c>
      <c r="W260" s="173" t="str">
        <f t="shared" si="65"/>
        <v/>
      </c>
      <c r="Y260" s="173" t="str">
        <f t="shared" si="66"/>
        <v/>
      </c>
      <c r="AA260" s="173" t="str">
        <f t="shared" si="67"/>
        <v/>
      </c>
      <c r="AC260" s="173" t="str">
        <f t="shared" si="68"/>
        <v/>
      </c>
      <c r="AE260" s="173" t="str">
        <f t="shared" si="69"/>
        <v/>
      </c>
      <c r="AG260" s="173" t="str">
        <f t="shared" si="70"/>
        <v/>
      </c>
      <c r="AI260" s="173" t="str">
        <f t="shared" si="71"/>
        <v/>
      </c>
      <c r="AK260" s="173" t="str">
        <f t="shared" si="72"/>
        <v/>
      </c>
      <c r="AM260" s="173" t="str">
        <f t="shared" si="73"/>
        <v/>
      </c>
      <c r="AO260" s="173" t="str">
        <f t="shared" si="74"/>
        <v/>
      </c>
      <c r="AQ260" s="173" t="str">
        <f t="shared" si="75"/>
        <v/>
      </c>
    </row>
    <row r="261" spans="5:43" x14ac:dyDescent="0.25">
      <c r="E261" s="173" t="str">
        <f t="shared" si="57"/>
        <v/>
      </c>
      <c r="G261" s="173" t="str">
        <f t="shared" si="57"/>
        <v/>
      </c>
      <c r="I261" s="173" t="str">
        <f t="shared" si="58"/>
        <v/>
      </c>
      <c r="K261" s="173" t="str">
        <f t="shared" si="59"/>
        <v/>
      </c>
      <c r="M261" s="173" t="str">
        <f t="shared" si="60"/>
        <v/>
      </c>
      <c r="O261" s="173" t="str">
        <f t="shared" si="61"/>
        <v/>
      </c>
      <c r="Q261" s="173" t="str">
        <f t="shared" si="62"/>
        <v/>
      </c>
      <c r="S261" s="173" t="str">
        <f t="shared" si="63"/>
        <v/>
      </c>
      <c r="U261" s="173" t="str">
        <f t="shared" si="64"/>
        <v/>
      </c>
      <c r="W261" s="173" t="str">
        <f t="shared" si="65"/>
        <v/>
      </c>
      <c r="Y261" s="173" t="str">
        <f t="shared" si="66"/>
        <v/>
      </c>
      <c r="AA261" s="173" t="str">
        <f t="shared" si="67"/>
        <v/>
      </c>
      <c r="AC261" s="173" t="str">
        <f t="shared" si="68"/>
        <v/>
      </c>
      <c r="AE261" s="173" t="str">
        <f t="shared" si="69"/>
        <v/>
      </c>
      <c r="AG261" s="173" t="str">
        <f t="shared" si="70"/>
        <v/>
      </c>
      <c r="AI261" s="173" t="str">
        <f t="shared" si="71"/>
        <v/>
      </c>
      <c r="AK261" s="173" t="str">
        <f t="shared" si="72"/>
        <v/>
      </c>
      <c r="AM261" s="173" t="str">
        <f t="shared" si="73"/>
        <v/>
      </c>
      <c r="AO261" s="173" t="str">
        <f t="shared" si="74"/>
        <v/>
      </c>
      <c r="AQ261" s="173" t="str">
        <f t="shared" si="75"/>
        <v/>
      </c>
    </row>
    <row r="262" spans="5:43" x14ac:dyDescent="0.25">
      <c r="E262" s="173" t="str">
        <f t="shared" si="57"/>
        <v/>
      </c>
      <c r="G262" s="173" t="str">
        <f t="shared" si="57"/>
        <v/>
      </c>
      <c r="I262" s="173" t="str">
        <f t="shared" si="58"/>
        <v/>
      </c>
      <c r="K262" s="173" t="str">
        <f t="shared" si="59"/>
        <v/>
      </c>
      <c r="M262" s="173" t="str">
        <f t="shared" si="60"/>
        <v/>
      </c>
      <c r="O262" s="173" t="str">
        <f t="shared" si="61"/>
        <v/>
      </c>
      <c r="Q262" s="173" t="str">
        <f t="shared" si="62"/>
        <v/>
      </c>
      <c r="S262" s="173" t="str">
        <f t="shared" si="63"/>
        <v/>
      </c>
      <c r="U262" s="173" t="str">
        <f t="shared" si="64"/>
        <v/>
      </c>
      <c r="W262" s="173" t="str">
        <f t="shared" si="65"/>
        <v/>
      </c>
      <c r="Y262" s="173" t="str">
        <f t="shared" si="66"/>
        <v/>
      </c>
      <c r="AA262" s="173" t="str">
        <f t="shared" si="67"/>
        <v/>
      </c>
      <c r="AC262" s="173" t="str">
        <f t="shared" si="68"/>
        <v/>
      </c>
      <c r="AE262" s="173" t="str">
        <f t="shared" si="69"/>
        <v/>
      </c>
      <c r="AG262" s="173" t="str">
        <f t="shared" si="70"/>
        <v/>
      </c>
      <c r="AI262" s="173" t="str">
        <f t="shared" si="71"/>
        <v/>
      </c>
      <c r="AK262" s="173" t="str">
        <f t="shared" si="72"/>
        <v/>
      </c>
      <c r="AM262" s="173" t="str">
        <f t="shared" si="73"/>
        <v/>
      </c>
      <c r="AO262" s="173" t="str">
        <f t="shared" si="74"/>
        <v/>
      </c>
      <c r="AQ262" s="173" t="str">
        <f t="shared" si="75"/>
        <v/>
      </c>
    </row>
    <row r="263" spans="5:43" x14ac:dyDescent="0.25">
      <c r="E263" s="173" t="str">
        <f t="shared" si="57"/>
        <v/>
      </c>
      <c r="G263" s="173" t="str">
        <f t="shared" si="57"/>
        <v/>
      </c>
      <c r="I263" s="173" t="str">
        <f t="shared" si="58"/>
        <v/>
      </c>
      <c r="K263" s="173" t="str">
        <f t="shared" si="59"/>
        <v/>
      </c>
      <c r="M263" s="173" t="str">
        <f t="shared" si="60"/>
        <v/>
      </c>
      <c r="O263" s="173" t="str">
        <f t="shared" si="61"/>
        <v/>
      </c>
      <c r="Q263" s="173" t="str">
        <f t="shared" si="62"/>
        <v/>
      </c>
      <c r="S263" s="173" t="str">
        <f t="shared" si="63"/>
        <v/>
      </c>
      <c r="U263" s="173" t="str">
        <f t="shared" si="64"/>
        <v/>
      </c>
      <c r="W263" s="173" t="str">
        <f t="shared" si="65"/>
        <v/>
      </c>
      <c r="Y263" s="173" t="str">
        <f t="shared" si="66"/>
        <v/>
      </c>
      <c r="AA263" s="173" t="str">
        <f t="shared" si="67"/>
        <v/>
      </c>
      <c r="AC263" s="173" t="str">
        <f t="shared" si="68"/>
        <v/>
      </c>
      <c r="AE263" s="173" t="str">
        <f t="shared" si="69"/>
        <v/>
      </c>
      <c r="AG263" s="173" t="str">
        <f t="shared" si="70"/>
        <v/>
      </c>
      <c r="AI263" s="173" t="str">
        <f t="shared" si="71"/>
        <v/>
      </c>
      <c r="AK263" s="173" t="str">
        <f t="shared" si="72"/>
        <v/>
      </c>
      <c r="AM263" s="173" t="str">
        <f t="shared" si="73"/>
        <v/>
      </c>
      <c r="AO263" s="173" t="str">
        <f t="shared" si="74"/>
        <v/>
      </c>
      <c r="AQ263" s="173" t="str">
        <f t="shared" si="75"/>
        <v/>
      </c>
    </row>
    <row r="264" spans="5:43" x14ac:dyDescent="0.25">
      <c r="E264" s="173" t="str">
        <f t="shared" si="57"/>
        <v/>
      </c>
      <c r="G264" s="173" t="str">
        <f t="shared" si="57"/>
        <v/>
      </c>
      <c r="I264" s="173" t="str">
        <f t="shared" si="58"/>
        <v/>
      </c>
      <c r="K264" s="173" t="str">
        <f t="shared" si="59"/>
        <v/>
      </c>
      <c r="M264" s="173" t="str">
        <f t="shared" si="60"/>
        <v/>
      </c>
      <c r="O264" s="173" t="str">
        <f t="shared" si="61"/>
        <v/>
      </c>
      <c r="Q264" s="173" t="str">
        <f t="shared" si="62"/>
        <v/>
      </c>
      <c r="S264" s="173" t="str">
        <f t="shared" si="63"/>
        <v/>
      </c>
      <c r="U264" s="173" t="str">
        <f t="shared" si="64"/>
        <v/>
      </c>
      <c r="W264" s="173" t="str">
        <f t="shared" si="65"/>
        <v/>
      </c>
      <c r="Y264" s="173" t="str">
        <f t="shared" si="66"/>
        <v/>
      </c>
      <c r="AA264" s="173" t="str">
        <f t="shared" si="67"/>
        <v/>
      </c>
      <c r="AC264" s="173" t="str">
        <f t="shared" si="68"/>
        <v/>
      </c>
      <c r="AE264" s="173" t="str">
        <f t="shared" si="69"/>
        <v/>
      </c>
      <c r="AG264" s="173" t="str">
        <f t="shared" si="70"/>
        <v/>
      </c>
      <c r="AI264" s="173" t="str">
        <f t="shared" si="71"/>
        <v/>
      </c>
      <c r="AK264" s="173" t="str">
        <f t="shared" si="72"/>
        <v/>
      </c>
      <c r="AM264" s="173" t="str">
        <f t="shared" si="73"/>
        <v/>
      </c>
      <c r="AO264" s="173" t="str">
        <f t="shared" si="74"/>
        <v/>
      </c>
      <c r="AQ264" s="173" t="str">
        <f t="shared" si="75"/>
        <v/>
      </c>
    </row>
    <row r="265" spans="5:43" x14ac:dyDescent="0.25">
      <c r="E265" s="173" t="str">
        <f t="shared" si="57"/>
        <v/>
      </c>
      <c r="G265" s="173" t="str">
        <f t="shared" si="57"/>
        <v/>
      </c>
      <c r="I265" s="173" t="str">
        <f t="shared" si="58"/>
        <v/>
      </c>
      <c r="K265" s="173" t="str">
        <f t="shared" si="59"/>
        <v/>
      </c>
      <c r="M265" s="173" t="str">
        <f t="shared" si="60"/>
        <v/>
      </c>
      <c r="O265" s="173" t="str">
        <f t="shared" si="61"/>
        <v/>
      </c>
      <c r="Q265" s="173" t="str">
        <f t="shared" si="62"/>
        <v/>
      </c>
      <c r="S265" s="173" t="str">
        <f t="shared" si="63"/>
        <v/>
      </c>
      <c r="U265" s="173" t="str">
        <f t="shared" si="64"/>
        <v/>
      </c>
      <c r="W265" s="173" t="str">
        <f t="shared" si="65"/>
        <v/>
      </c>
      <c r="Y265" s="173" t="str">
        <f t="shared" si="66"/>
        <v/>
      </c>
      <c r="AA265" s="173" t="str">
        <f t="shared" si="67"/>
        <v/>
      </c>
      <c r="AC265" s="173" t="str">
        <f t="shared" si="68"/>
        <v/>
      </c>
      <c r="AE265" s="173" t="str">
        <f t="shared" si="69"/>
        <v/>
      </c>
      <c r="AG265" s="173" t="str">
        <f t="shared" si="70"/>
        <v/>
      </c>
      <c r="AI265" s="173" t="str">
        <f t="shared" si="71"/>
        <v/>
      </c>
      <c r="AK265" s="173" t="str">
        <f t="shared" si="72"/>
        <v/>
      </c>
      <c r="AM265" s="173" t="str">
        <f t="shared" si="73"/>
        <v/>
      </c>
      <c r="AO265" s="173" t="str">
        <f t="shared" si="74"/>
        <v/>
      </c>
      <c r="AQ265" s="173" t="str">
        <f t="shared" si="75"/>
        <v/>
      </c>
    </row>
    <row r="266" spans="5:43" x14ac:dyDescent="0.25">
      <c r="E266" s="173" t="str">
        <f t="shared" si="57"/>
        <v/>
      </c>
      <c r="G266" s="173" t="str">
        <f t="shared" si="57"/>
        <v/>
      </c>
      <c r="I266" s="173" t="str">
        <f t="shared" si="58"/>
        <v/>
      </c>
      <c r="K266" s="173" t="str">
        <f t="shared" si="59"/>
        <v/>
      </c>
      <c r="M266" s="173" t="str">
        <f t="shared" si="60"/>
        <v/>
      </c>
      <c r="O266" s="173" t="str">
        <f t="shared" si="61"/>
        <v/>
      </c>
      <c r="Q266" s="173" t="str">
        <f t="shared" si="62"/>
        <v/>
      </c>
      <c r="S266" s="173" t="str">
        <f t="shared" si="63"/>
        <v/>
      </c>
      <c r="U266" s="173" t="str">
        <f t="shared" si="64"/>
        <v/>
      </c>
      <c r="W266" s="173" t="str">
        <f t="shared" si="65"/>
        <v/>
      </c>
      <c r="Y266" s="173" t="str">
        <f t="shared" si="66"/>
        <v/>
      </c>
      <c r="AA266" s="173" t="str">
        <f t="shared" si="67"/>
        <v/>
      </c>
      <c r="AC266" s="173" t="str">
        <f t="shared" si="68"/>
        <v/>
      </c>
      <c r="AE266" s="173" t="str">
        <f t="shared" si="69"/>
        <v/>
      </c>
      <c r="AG266" s="173" t="str">
        <f t="shared" si="70"/>
        <v/>
      </c>
      <c r="AI266" s="173" t="str">
        <f t="shared" si="71"/>
        <v/>
      </c>
      <c r="AK266" s="173" t="str">
        <f t="shared" si="72"/>
        <v/>
      </c>
      <c r="AM266" s="173" t="str">
        <f t="shared" si="73"/>
        <v/>
      </c>
      <c r="AO266" s="173" t="str">
        <f t="shared" si="74"/>
        <v/>
      </c>
      <c r="AQ266" s="173" t="str">
        <f t="shared" si="75"/>
        <v/>
      </c>
    </row>
    <row r="267" spans="5:43" x14ac:dyDescent="0.25">
      <c r="E267" s="173" t="str">
        <f t="shared" si="57"/>
        <v/>
      </c>
      <c r="G267" s="173" t="str">
        <f t="shared" si="57"/>
        <v/>
      </c>
      <c r="I267" s="173" t="str">
        <f t="shared" si="58"/>
        <v/>
      </c>
      <c r="K267" s="173" t="str">
        <f t="shared" si="59"/>
        <v/>
      </c>
      <c r="M267" s="173" t="str">
        <f t="shared" si="60"/>
        <v/>
      </c>
      <c r="O267" s="173" t="str">
        <f t="shared" si="61"/>
        <v/>
      </c>
      <c r="Q267" s="173" t="str">
        <f t="shared" si="62"/>
        <v/>
      </c>
      <c r="S267" s="173" t="str">
        <f t="shared" si="63"/>
        <v/>
      </c>
      <c r="U267" s="173" t="str">
        <f t="shared" si="64"/>
        <v/>
      </c>
      <c r="W267" s="173" t="str">
        <f t="shared" si="65"/>
        <v/>
      </c>
      <c r="Y267" s="173" t="str">
        <f t="shared" si="66"/>
        <v/>
      </c>
      <c r="AA267" s="173" t="str">
        <f t="shared" si="67"/>
        <v/>
      </c>
      <c r="AC267" s="173" t="str">
        <f t="shared" si="68"/>
        <v/>
      </c>
      <c r="AE267" s="173" t="str">
        <f t="shared" si="69"/>
        <v/>
      </c>
      <c r="AG267" s="173" t="str">
        <f t="shared" si="70"/>
        <v/>
      </c>
      <c r="AI267" s="173" t="str">
        <f t="shared" si="71"/>
        <v/>
      </c>
      <c r="AK267" s="173" t="str">
        <f t="shared" si="72"/>
        <v/>
      </c>
      <c r="AM267" s="173" t="str">
        <f t="shared" si="73"/>
        <v/>
      </c>
      <c r="AO267" s="173" t="str">
        <f t="shared" si="74"/>
        <v/>
      </c>
      <c r="AQ267" s="173" t="str">
        <f t="shared" si="75"/>
        <v/>
      </c>
    </row>
    <row r="268" spans="5:43" x14ac:dyDescent="0.25">
      <c r="E268" s="173" t="str">
        <f t="shared" si="57"/>
        <v/>
      </c>
      <c r="G268" s="173" t="str">
        <f t="shared" si="57"/>
        <v/>
      </c>
      <c r="I268" s="173" t="str">
        <f t="shared" si="58"/>
        <v/>
      </c>
      <c r="K268" s="173" t="str">
        <f t="shared" si="59"/>
        <v/>
      </c>
      <c r="M268" s="173" t="str">
        <f t="shared" si="60"/>
        <v/>
      </c>
      <c r="O268" s="173" t="str">
        <f t="shared" si="61"/>
        <v/>
      </c>
      <c r="Q268" s="173" t="str">
        <f t="shared" si="62"/>
        <v/>
      </c>
      <c r="S268" s="173" t="str">
        <f t="shared" si="63"/>
        <v/>
      </c>
      <c r="U268" s="173" t="str">
        <f t="shared" si="64"/>
        <v/>
      </c>
      <c r="W268" s="173" t="str">
        <f t="shared" si="65"/>
        <v/>
      </c>
      <c r="Y268" s="173" t="str">
        <f t="shared" si="66"/>
        <v/>
      </c>
      <c r="AA268" s="173" t="str">
        <f t="shared" si="67"/>
        <v/>
      </c>
      <c r="AC268" s="173" t="str">
        <f t="shared" si="68"/>
        <v/>
      </c>
      <c r="AE268" s="173" t="str">
        <f t="shared" si="69"/>
        <v/>
      </c>
      <c r="AG268" s="173" t="str">
        <f t="shared" si="70"/>
        <v/>
      </c>
      <c r="AI268" s="173" t="str">
        <f t="shared" si="71"/>
        <v/>
      </c>
      <c r="AK268" s="173" t="str">
        <f t="shared" si="72"/>
        <v/>
      </c>
      <c r="AM268" s="173" t="str">
        <f t="shared" si="73"/>
        <v/>
      </c>
      <c r="AO268" s="173" t="str">
        <f t="shared" si="74"/>
        <v/>
      </c>
      <c r="AQ268" s="173" t="str">
        <f t="shared" si="75"/>
        <v/>
      </c>
    </row>
    <row r="269" spans="5:43" x14ac:dyDescent="0.25">
      <c r="E269" s="173" t="str">
        <f t="shared" ref="E269:G300" si="76">IF(OR($B269=0,D269=0),"",D269/$B269)</f>
        <v/>
      </c>
      <c r="G269" s="173" t="str">
        <f t="shared" si="76"/>
        <v/>
      </c>
      <c r="I269" s="173" t="str">
        <f t="shared" ref="I269:I300" si="77">IF(OR($B269=0,H269=0),"",H269/$B269)</f>
        <v/>
      </c>
      <c r="K269" s="173" t="str">
        <f t="shared" ref="K269:K300" si="78">IF(OR($B269=0,J269=0),"",J269/$B269)</f>
        <v/>
      </c>
      <c r="M269" s="173" t="str">
        <f t="shared" ref="M269:M300" si="79">IF(OR($B269=0,L269=0),"",L269/$B269)</f>
        <v/>
      </c>
      <c r="O269" s="173" t="str">
        <f t="shared" ref="O269:O300" si="80">IF(OR($B269=0,N269=0),"",N269/$B269)</f>
        <v/>
      </c>
      <c r="Q269" s="173" t="str">
        <f t="shared" ref="Q269:Q300" si="81">IF(OR($B269=0,P269=0),"",P269/$B269)</f>
        <v/>
      </c>
      <c r="S269" s="173" t="str">
        <f t="shared" ref="S269:S300" si="82">IF(OR($B269=0,R269=0),"",R269/$B269)</f>
        <v/>
      </c>
      <c r="U269" s="173" t="str">
        <f t="shared" ref="U269:U300" si="83">IF(OR($B269=0,T269=0),"",T269/$B269)</f>
        <v/>
      </c>
      <c r="W269" s="173" t="str">
        <f t="shared" ref="W269:W300" si="84">IF(OR($B269=0,V269=0),"",V269/$B269)</f>
        <v/>
      </c>
      <c r="Y269" s="173" t="str">
        <f t="shared" ref="Y269:Y300" si="85">IF(OR($B269=0,X269=0),"",X269/$B269)</f>
        <v/>
      </c>
      <c r="AA269" s="173" t="str">
        <f t="shared" ref="AA269:AA300" si="86">IF(OR($B269=0,Z269=0),"",Z269/$B269)</f>
        <v/>
      </c>
      <c r="AC269" s="173" t="str">
        <f t="shared" ref="AC269:AC300" si="87">IF(OR($B269=0,AB269=0),"",AB269/$B269)</f>
        <v/>
      </c>
      <c r="AE269" s="173" t="str">
        <f t="shared" ref="AE269:AE300" si="88">IF(OR($B269=0,AD269=0),"",AD269/$B269)</f>
        <v/>
      </c>
      <c r="AG269" s="173" t="str">
        <f t="shared" ref="AG269:AG300" si="89">IF(OR($B269=0,AF269=0),"",AF269/$B269)</f>
        <v/>
      </c>
      <c r="AI269" s="173" t="str">
        <f t="shared" ref="AI269:AI300" si="90">IF(OR($B269=0,AH269=0),"",AH269/$B269)</f>
        <v/>
      </c>
      <c r="AK269" s="173" t="str">
        <f t="shared" ref="AK269:AK300" si="91">IF(OR($B269=0,AJ269=0),"",AJ269/$B269)</f>
        <v/>
      </c>
      <c r="AM269" s="173" t="str">
        <f t="shared" ref="AM269:AM300" si="92">IF(OR($B269=0,AL269=0),"",AL269/$B269)</f>
        <v/>
      </c>
      <c r="AO269" s="173" t="str">
        <f t="shared" ref="AO269:AO300" si="93">IF(OR($B269=0,AN269=0),"",AN269/$B269)</f>
        <v/>
      </c>
      <c r="AQ269" s="173" t="str">
        <f t="shared" ref="AQ269:AQ300" si="94">IF(OR($B269=0,AP269=0),"",AP269/$B269)</f>
        <v/>
      </c>
    </row>
    <row r="270" spans="5:43" x14ac:dyDescent="0.25">
      <c r="E270" s="173" t="str">
        <f t="shared" si="76"/>
        <v/>
      </c>
      <c r="G270" s="173" t="str">
        <f t="shared" si="76"/>
        <v/>
      </c>
      <c r="I270" s="173" t="str">
        <f t="shared" si="77"/>
        <v/>
      </c>
      <c r="K270" s="173" t="str">
        <f t="shared" si="78"/>
        <v/>
      </c>
      <c r="M270" s="173" t="str">
        <f t="shared" si="79"/>
        <v/>
      </c>
      <c r="O270" s="173" t="str">
        <f t="shared" si="80"/>
        <v/>
      </c>
      <c r="Q270" s="173" t="str">
        <f t="shared" si="81"/>
        <v/>
      </c>
      <c r="S270" s="173" t="str">
        <f t="shared" si="82"/>
        <v/>
      </c>
      <c r="U270" s="173" t="str">
        <f t="shared" si="83"/>
        <v/>
      </c>
      <c r="W270" s="173" t="str">
        <f t="shared" si="84"/>
        <v/>
      </c>
      <c r="Y270" s="173" t="str">
        <f t="shared" si="85"/>
        <v/>
      </c>
      <c r="AA270" s="173" t="str">
        <f t="shared" si="86"/>
        <v/>
      </c>
      <c r="AC270" s="173" t="str">
        <f t="shared" si="87"/>
        <v/>
      </c>
      <c r="AE270" s="173" t="str">
        <f t="shared" si="88"/>
        <v/>
      </c>
      <c r="AG270" s="173" t="str">
        <f t="shared" si="89"/>
        <v/>
      </c>
      <c r="AI270" s="173" t="str">
        <f t="shared" si="90"/>
        <v/>
      </c>
      <c r="AK270" s="173" t="str">
        <f t="shared" si="91"/>
        <v/>
      </c>
      <c r="AM270" s="173" t="str">
        <f t="shared" si="92"/>
        <v/>
      </c>
      <c r="AO270" s="173" t="str">
        <f t="shared" si="93"/>
        <v/>
      </c>
      <c r="AQ270" s="173" t="str">
        <f t="shared" si="94"/>
        <v/>
      </c>
    </row>
    <row r="271" spans="5:43" x14ac:dyDescent="0.25">
      <c r="E271" s="173" t="str">
        <f t="shared" si="76"/>
        <v/>
      </c>
      <c r="G271" s="173" t="str">
        <f t="shared" si="76"/>
        <v/>
      </c>
      <c r="I271" s="173" t="str">
        <f t="shared" si="77"/>
        <v/>
      </c>
      <c r="K271" s="173" t="str">
        <f t="shared" si="78"/>
        <v/>
      </c>
      <c r="M271" s="173" t="str">
        <f t="shared" si="79"/>
        <v/>
      </c>
      <c r="O271" s="173" t="str">
        <f t="shared" si="80"/>
        <v/>
      </c>
      <c r="Q271" s="173" t="str">
        <f t="shared" si="81"/>
        <v/>
      </c>
      <c r="S271" s="173" t="str">
        <f t="shared" si="82"/>
        <v/>
      </c>
      <c r="U271" s="173" t="str">
        <f t="shared" si="83"/>
        <v/>
      </c>
      <c r="W271" s="173" t="str">
        <f t="shared" si="84"/>
        <v/>
      </c>
      <c r="Y271" s="173" t="str">
        <f t="shared" si="85"/>
        <v/>
      </c>
      <c r="AA271" s="173" t="str">
        <f t="shared" si="86"/>
        <v/>
      </c>
      <c r="AC271" s="173" t="str">
        <f t="shared" si="87"/>
        <v/>
      </c>
      <c r="AE271" s="173" t="str">
        <f t="shared" si="88"/>
        <v/>
      </c>
      <c r="AG271" s="173" t="str">
        <f t="shared" si="89"/>
        <v/>
      </c>
      <c r="AI271" s="173" t="str">
        <f t="shared" si="90"/>
        <v/>
      </c>
      <c r="AK271" s="173" t="str">
        <f t="shared" si="91"/>
        <v/>
      </c>
      <c r="AM271" s="173" t="str">
        <f t="shared" si="92"/>
        <v/>
      </c>
      <c r="AO271" s="173" t="str">
        <f t="shared" si="93"/>
        <v/>
      </c>
      <c r="AQ271" s="173" t="str">
        <f t="shared" si="94"/>
        <v/>
      </c>
    </row>
    <row r="272" spans="5:43" x14ac:dyDescent="0.25">
      <c r="E272" s="173" t="str">
        <f t="shared" si="76"/>
        <v/>
      </c>
      <c r="G272" s="173" t="str">
        <f t="shared" si="76"/>
        <v/>
      </c>
      <c r="I272" s="173" t="str">
        <f t="shared" si="77"/>
        <v/>
      </c>
      <c r="K272" s="173" t="str">
        <f t="shared" si="78"/>
        <v/>
      </c>
      <c r="M272" s="173" t="str">
        <f t="shared" si="79"/>
        <v/>
      </c>
      <c r="O272" s="173" t="str">
        <f t="shared" si="80"/>
        <v/>
      </c>
      <c r="Q272" s="173" t="str">
        <f t="shared" si="81"/>
        <v/>
      </c>
      <c r="S272" s="173" t="str">
        <f t="shared" si="82"/>
        <v/>
      </c>
      <c r="U272" s="173" t="str">
        <f t="shared" si="83"/>
        <v/>
      </c>
      <c r="W272" s="173" t="str">
        <f t="shared" si="84"/>
        <v/>
      </c>
      <c r="Y272" s="173" t="str">
        <f t="shared" si="85"/>
        <v/>
      </c>
      <c r="AA272" s="173" t="str">
        <f t="shared" si="86"/>
        <v/>
      </c>
      <c r="AC272" s="173" t="str">
        <f t="shared" si="87"/>
        <v/>
      </c>
      <c r="AE272" s="173" t="str">
        <f t="shared" si="88"/>
        <v/>
      </c>
      <c r="AG272" s="173" t="str">
        <f t="shared" si="89"/>
        <v/>
      </c>
      <c r="AI272" s="173" t="str">
        <f t="shared" si="90"/>
        <v/>
      </c>
      <c r="AK272" s="173" t="str">
        <f t="shared" si="91"/>
        <v/>
      </c>
      <c r="AM272" s="173" t="str">
        <f t="shared" si="92"/>
        <v/>
      </c>
      <c r="AO272" s="173" t="str">
        <f t="shared" si="93"/>
        <v/>
      </c>
      <c r="AQ272" s="173" t="str">
        <f t="shared" si="94"/>
        <v/>
      </c>
    </row>
    <row r="273" spans="5:43" x14ac:dyDescent="0.25">
      <c r="E273" s="173" t="str">
        <f t="shared" si="76"/>
        <v/>
      </c>
      <c r="G273" s="173" t="str">
        <f t="shared" si="76"/>
        <v/>
      </c>
      <c r="I273" s="173" t="str">
        <f t="shared" si="77"/>
        <v/>
      </c>
      <c r="K273" s="173" t="str">
        <f t="shared" si="78"/>
        <v/>
      </c>
      <c r="M273" s="173" t="str">
        <f t="shared" si="79"/>
        <v/>
      </c>
      <c r="O273" s="173" t="str">
        <f t="shared" si="80"/>
        <v/>
      </c>
      <c r="Q273" s="173" t="str">
        <f t="shared" si="81"/>
        <v/>
      </c>
      <c r="S273" s="173" t="str">
        <f t="shared" si="82"/>
        <v/>
      </c>
      <c r="U273" s="173" t="str">
        <f t="shared" si="83"/>
        <v/>
      </c>
      <c r="W273" s="173" t="str">
        <f t="shared" si="84"/>
        <v/>
      </c>
      <c r="Y273" s="173" t="str">
        <f t="shared" si="85"/>
        <v/>
      </c>
      <c r="AA273" s="173" t="str">
        <f t="shared" si="86"/>
        <v/>
      </c>
      <c r="AC273" s="173" t="str">
        <f t="shared" si="87"/>
        <v/>
      </c>
      <c r="AE273" s="173" t="str">
        <f t="shared" si="88"/>
        <v/>
      </c>
      <c r="AG273" s="173" t="str">
        <f t="shared" si="89"/>
        <v/>
      </c>
      <c r="AI273" s="173" t="str">
        <f t="shared" si="90"/>
        <v/>
      </c>
      <c r="AK273" s="173" t="str">
        <f t="shared" si="91"/>
        <v/>
      </c>
      <c r="AM273" s="173" t="str">
        <f t="shared" si="92"/>
        <v/>
      </c>
      <c r="AO273" s="173" t="str">
        <f t="shared" si="93"/>
        <v/>
      </c>
      <c r="AQ273" s="173" t="str">
        <f t="shared" si="94"/>
        <v/>
      </c>
    </row>
    <row r="274" spans="5:43" x14ac:dyDescent="0.25">
      <c r="E274" s="173" t="str">
        <f t="shared" si="76"/>
        <v/>
      </c>
      <c r="G274" s="173" t="str">
        <f t="shared" si="76"/>
        <v/>
      </c>
      <c r="I274" s="173" t="str">
        <f t="shared" si="77"/>
        <v/>
      </c>
      <c r="K274" s="173" t="str">
        <f t="shared" si="78"/>
        <v/>
      </c>
      <c r="M274" s="173" t="str">
        <f t="shared" si="79"/>
        <v/>
      </c>
      <c r="O274" s="173" t="str">
        <f t="shared" si="80"/>
        <v/>
      </c>
      <c r="Q274" s="173" t="str">
        <f t="shared" si="81"/>
        <v/>
      </c>
      <c r="S274" s="173" t="str">
        <f t="shared" si="82"/>
        <v/>
      </c>
      <c r="U274" s="173" t="str">
        <f t="shared" si="83"/>
        <v/>
      </c>
      <c r="W274" s="173" t="str">
        <f t="shared" si="84"/>
        <v/>
      </c>
      <c r="Y274" s="173" t="str">
        <f t="shared" si="85"/>
        <v/>
      </c>
      <c r="AA274" s="173" t="str">
        <f t="shared" si="86"/>
        <v/>
      </c>
      <c r="AC274" s="173" t="str">
        <f t="shared" si="87"/>
        <v/>
      </c>
      <c r="AE274" s="173" t="str">
        <f t="shared" si="88"/>
        <v/>
      </c>
      <c r="AG274" s="173" t="str">
        <f t="shared" si="89"/>
        <v/>
      </c>
      <c r="AI274" s="173" t="str">
        <f t="shared" si="90"/>
        <v/>
      </c>
      <c r="AK274" s="173" t="str">
        <f t="shared" si="91"/>
        <v/>
      </c>
      <c r="AM274" s="173" t="str">
        <f t="shared" si="92"/>
        <v/>
      </c>
      <c r="AO274" s="173" t="str">
        <f t="shared" si="93"/>
        <v/>
      </c>
      <c r="AQ274" s="173" t="str">
        <f t="shared" si="94"/>
        <v/>
      </c>
    </row>
    <row r="275" spans="5:43" x14ac:dyDescent="0.25">
      <c r="E275" s="173" t="str">
        <f t="shared" si="76"/>
        <v/>
      </c>
      <c r="G275" s="173" t="str">
        <f t="shared" si="76"/>
        <v/>
      </c>
      <c r="I275" s="173" t="str">
        <f t="shared" si="77"/>
        <v/>
      </c>
      <c r="K275" s="173" t="str">
        <f t="shared" si="78"/>
        <v/>
      </c>
      <c r="M275" s="173" t="str">
        <f t="shared" si="79"/>
        <v/>
      </c>
      <c r="O275" s="173" t="str">
        <f t="shared" si="80"/>
        <v/>
      </c>
      <c r="Q275" s="173" t="str">
        <f t="shared" si="81"/>
        <v/>
      </c>
      <c r="S275" s="173" t="str">
        <f t="shared" si="82"/>
        <v/>
      </c>
      <c r="U275" s="173" t="str">
        <f t="shared" si="83"/>
        <v/>
      </c>
      <c r="W275" s="173" t="str">
        <f t="shared" si="84"/>
        <v/>
      </c>
      <c r="Y275" s="173" t="str">
        <f t="shared" si="85"/>
        <v/>
      </c>
      <c r="AA275" s="173" t="str">
        <f t="shared" si="86"/>
        <v/>
      </c>
      <c r="AC275" s="173" t="str">
        <f t="shared" si="87"/>
        <v/>
      </c>
      <c r="AE275" s="173" t="str">
        <f t="shared" si="88"/>
        <v/>
      </c>
      <c r="AG275" s="173" t="str">
        <f t="shared" si="89"/>
        <v/>
      </c>
      <c r="AI275" s="173" t="str">
        <f t="shared" si="90"/>
        <v/>
      </c>
      <c r="AK275" s="173" t="str">
        <f t="shared" si="91"/>
        <v/>
      </c>
      <c r="AM275" s="173" t="str">
        <f t="shared" si="92"/>
        <v/>
      </c>
      <c r="AO275" s="173" t="str">
        <f t="shared" si="93"/>
        <v/>
      </c>
      <c r="AQ275" s="173" t="str">
        <f t="shared" si="94"/>
        <v/>
      </c>
    </row>
    <row r="276" spans="5:43" x14ac:dyDescent="0.25">
      <c r="E276" s="173" t="str">
        <f t="shared" si="76"/>
        <v/>
      </c>
      <c r="G276" s="173" t="str">
        <f t="shared" si="76"/>
        <v/>
      </c>
      <c r="I276" s="173" t="str">
        <f t="shared" si="77"/>
        <v/>
      </c>
      <c r="K276" s="173" t="str">
        <f t="shared" si="78"/>
        <v/>
      </c>
      <c r="M276" s="173" t="str">
        <f t="shared" si="79"/>
        <v/>
      </c>
      <c r="O276" s="173" t="str">
        <f t="shared" si="80"/>
        <v/>
      </c>
      <c r="Q276" s="173" t="str">
        <f t="shared" si="81"/>
        <v/>
      </c>
      <c r="S276" s="173" t="str">
        <f t="shared" si="82"/>
        <v/>
      </c>
      <c r="U276" s="173" t="str">
        <f t="shared" si="83"/>
        <v/>
      </c>
      <c r="W276" s="173" t="str">
        <f t="shared" si="84"/>
        <v/>
      </c>
      <c r="Y276" s="173" t="str">
        <f t="shared" si="85"/>
        <v/>
      </c>
      <c r="AA276" s="173" t="str">
        <f t="shared" si="86"/>
        <v/>
      </c>
      <c r="AC276" s="173" t="str">
        <f t="shared" si="87"/>
        <v/>
      </c>
      <c r="AE276" s="173" t="str">
        <f t="shared" si="88"/>
        <v/>
      </c>
      <c r="AG276" s="173" t="str">
        <f t="shared" si="89"/>
        <v/>
      </c>
      <c r="AI276" s="173" t="str">
        <f t="shared" si="90"/>
        <v/>
      </c>
      <c r="AK276" s="173" t="str">
        <f t="shared" si="91"/>
        <v/>
      </c>
      <c r="AM276" s="173" t="str">
        <f t="shared" si="92"/>
        <v/>
      </c>
      <c r="AO276" s="173" t="str">
        <f t="shared" si="93"/>
        <v/>
      </c>
      <c r="AQ276" s="173" t="str">
        <f t="shared" si="94"/>
        <v/>
      </c>
    </row>
    <row r="277" spans="5:43" x14ac:dyDescent="0.25">
      <c r="E277" s="173" t="str">
        <f t="shared" si="76"/>
        <v/>
      </c>
      <c r="G277" s="173" t="str">
        <f t="shared" si="76"/>
        <v/>
      </c>
      <c r="I277" s="173" t="str">
        <f t="shared" si="77"/>
        <v/>
      </c>
      <c r="K277" s="173" t="str">
        <f t="shared" si="78"/>
        <v/>
      </c>
      <c r="M277" s="173" t="str">
        <f t="shared" si="79"/>
        <v/>
      </c>
      <c r="O277" s="173" t="str">
        <f t="shared" si="80"/>
        <v/>
      </c>
      <c r="Q277" s="173" t="str">
        <f t="shared" si="81"/>
        <v/>
      </c>
      <c r="S277" s="173" t="str">
        <f t="shared" si="82"/>
        <v/>
      </c>
      <c r="U277" s="173" t="str">
        <f t="shared" si="83"/>
        <v/>
      </c>
      <c r="W277" s="173" t="str">
        <f t="shared" si="84"/>
        <v/>
      </c>
      <c r="Y277" s="173" t="str">
        <f t="shared" si="85"/>
        <v/>
      </c>
      <c r="AA277" s="173" t="str">
        <f t="shared" si="86"/>
        <v/>
      </c>
      <c r="AC277" s="173" t="str">
        <f t="shared" si="87"/>
        <v/>
      </c>
      <c r="AE277" s="173" t="str">
        <f t="shared" si="88"/>
        <v/>
      </c>
      <c r="AG277" s="173" t="str">
        <f t="shared" si="89"/>
        <v/>
      </c>
      <c r="AI277" s="173" t="str">
        <f t="shared" si="90"/>
        <v/>
      </c>
      <c r="AK277" s="173" t="str">
        <f t="shared" si="91"/>
        <v/>
      </c>
      <c r="AM277" s="173" t="str">
        <f t="shared" si="92"/>
        <v/>
      </c>
      <c r="AO277" s="173" t="str">
        <f t="shared" si="93"/>
        <v/>
      </c>
      <c r="AQ277" s="173" t="str">
        <f t="shared" si="94"/>
        <v/>
      </c>
    </row>
    <row r="278" spans="5:43" x14ac:dyDescent="0.25">
      <c r="E278" s="173" t="str">
        <f t="shared" si="76"/>
        <v/>
      </c>
      <c r="G278" s="173" t="str">
        <f t="shared" si="76"/>
        <v/>
      </c>
      <c r="I278" s="173" t="str">
        <f t="shared" si="77"/>
        <v/>
      </c>
      <c r="K278" s="173" t="str">
        <f t="shared" si="78"/>
        <v/>
      </c>
      <c r="M278" s="173" t="str">
        <f t="shared" si="79"/>
        <v/>
      </c>
      <c r="O278" s="173" t="str">
        <f t="shared" si="80"/>
        <v/>
      </c>
      <c r="Q278" s="173" t="str">
        <f t="shared" si="81"/>
        <v/>
      </c>
      <c r="S278" s="173" t="str">
        <f t="shared" si="82"/>
        <v/>
      </c>
      <c r="U278" s="173" t="str">
        <f t="shared" si="83"/>
        <v/>
      </c>
      <c r="W278" s="173" t="str">
        <f t="shared" si="84"/>
        <v/>
      </c>
      <c r="Y278" s="173" t="str">
        <f t="shared" si="85"/>
        <v/>
      </c>
      <c r="AA278" s="173" t="str">
        <f t="shared" si="86"/>
        <v/>
      </c>
      <c r="AC278" s="173" t="str">
        <f t="shared" si="87"/>
        <v/>
      </c>
      <c r="AE278" s="173" t="str">
        <f t="shared" si="88"/>
        <v/>
      </c>
      <c r="AG278" s="173" t="str">
        <f t="shared" si="89"/>
        <v/>
      </c>
      <c r="AI278" s="173" t="str">
        <f t="shared" si="90"/>
        <v/>
      </c>
      <c r="AK278" s="173" t="str">
        <f t="shared" si="91"/>
        <v/>
      </c>
      <c r="AM278" s="173" t="str">
        <f t="shared" si="92"/>
        <v/>
      </c>
      <c r="AO278" s="173" t="str">
        <f t="shared" si="93"/>
        <v/>
      </c>
      <c r="AQ278" s="173" t="str">
        <f t="shared" si="94"/>
        <v/>
      </c>
    </row>
    <row r="279" spans="5:43" x14ac:dyDescent="0.25">
      <c r="E279" s="173" t="str">
        <f t="shared" si="76"/>
        <v/>
      </c>
      <c r="G279" s="173" t="str">
        <f t="shared" si="76"/>
        <v/>
      </c>
      <c r="I279" s="173" t="str">
        <f t="shared" si="77"/>
        <v/>
      </c>
      <c r="K279" s="173" t="str">
        <f t="shared" si="78"/>
        <v/>
      </c>
      <c r="M279" s="173" t="str">
        <f t="shared" si="79"/>
        <v/>
      </c>
      <c r="O279" s="173" t="str">
        <f t="shared" si="80"/>
        <v/>
      </c>
      <c r="Q279" s="173" t="str">
        <f t="shared" si="81"/>
        <v/>
      </c>
      <c r="S279" s="173" t="str">
        <f t="shared" si="82"/>
        <v/>
      </c>
      <c r="U279" s="173" t="str">
        <f t="shared" si="83"/>
        <v/>
      </c>
      <c r="W279" s="173" t="str">
        <f t="shared" si="84"/>
        <v/>
      </c>
      <c r="Y279" s="173" t="str">
        <f t="shared" si="85"/>
        <v/>
      </c>
      <c r="AA279" s="173" t="str">
        <f t="shared" si="86"/>
        <v/>
      </c>
      <c r="AC279" s="173" t="str">
        <f t="shared" si="87"/>
        <v/>
      </c>
      <c r="AE279" s="173" t="str">
        <f t="shared" si="88"/>
        <v/>
      </c>
      <c r="AG279" s="173" t="str">
        <f t="shared" si="89"/>
        <v/>
      </c>
      <c r="AI279" s="173" t="str">
        <f t="shared" si="90"/>
        <v/>
      </c>
      <c r="AK279" s="173" t="str">
        <f t="shared" si="91"/>
        <v/>
      </c>
      <c r="AM279" s="173" t="str">
        <f t="shared" si="92"/>
        <v/>
      </c>
      <c r="AO279" s="173" t="str">
        <f t="shared" si="93"/>
        <v/>
      </c>
      <c r="AQ279" s="173" t="str">
        <f t="shared" si="94"/>
        <v/>
      </c>
    </row>
    <row r="280" spans="5:43" x14ac:dyDescent="0.25">
      <c r="E280" s="173" t="str">
        <f t="shared" si="76"/>
        <v/>
      </c>
      <c r="G280" s="173" t="str">
        <f t="shared" si="76"/>
        <v/>
      </c>
      <c r="I280" s="173" t="str">
        <f t="shared" si="77"/>
        <v/>
      </c>
      <c r="K280" s="173" t="str">
        <f t="shared" si="78"/>
        <v/>
      </c>
      <c r="M280" s="173" t="str">
        <f t="shared" si="79"/>
        <v/>
      </c>
      <c r="O280" s="173" t="str">
        <f t="shared" si="80"/>
        <v/>
      </c>
      <c r="Q280" s="173" t="str">
        <f t="shared" si="81"/>
        <v/>
      </c>
      <c r="S280" s="173" t="str">
        <f t="shared" si="82"/>
        <v/>
      </c>
      <c r="U280" s="173" t="str">
        <f t="shared" si="83"/>
        <v/>
      </c>
      <c r="W280" s="173" t="str">
        <f t="shared" si="84"/>
        <v/>
      </c>
      <c r="Y280" s="173" t="str">
        <f t="shared" si="85"/>
        <v/>
      </c>
      <c r="AA280" s="173" t="str">
        <f t="shared" si="86"/>
        <v/>
      </c>
      <c r="AC280" s="173" t="str">
        <f t="shared" si="87"/>
        <v/>
      </c>
      <c r="AE280" s="173" t="str">
        <f t="shared" si="88"/>
        <v/>
      </c>
      <c r="AG280" s="173" t="str">
        <f t="shared" si="89"/>
        <v/>
      </c>
      <c r="AI280" s="173" t="str">
        <f t="shared" si="90"/>
        <v/>
      </c>
      <c r="AK280" s="173" t="str">
        <f t="shared" si="91"/>
        <v/>
      </c>
      <c r="AM280" s="173" t="str">
        <f t="shared" si="92"/>
        <v/>
      </c>
      <c r="AO280" s="173" t="str">
        <f t="shared" si="93"/>
        <v/>
      </c>
      <c r="AQ280" s="173" t="str">
        <f t="shared" si="94"/>
        <v/>
      </c>
    </row>
    <row r="281" spans="5:43" x14ac:dyDescent="0.25">
      <c r="E281" s="173" t="str">
        <f t="shared" si="76"/>
        <v/>
      </c>
      <c r="G281" s="173" t="str">
        <f t="shared" si="76"/>
        <v/>
      </c>
      <c r="I281" s="173" t="str">
        <f t="shared" si="77"/>
        <v/>
      </c>
      <c r="K281" s="173" t="str">
        <f t="shared" si="78"/>
        <v/>
      </c>
      <c r="M281" s="173" t="str">
        <f t="shared" si="79"/>
        <v/>
      </c>
      <c r="O281" s="173" t="str">
        <f t="shared" si="80"/>
        <v/>
      </c>
      <c r="Q281" s="173" t="str">
        <f t="shared" si="81"/>
        <v/>
      </c>
      <c r="S281" s="173" t="str">
        <f t="shared" si="82"/>
        <v/>
      </c>
      <c r="U281" s="173" t="str">
        <f t="shared" si="83"/>
        <v/>
      </c>
      <c r="W281" s="173" t="str">
        <f t="shared" si="84"/>
        <v/>
      </c>
      <c r="Y281" s="173" t="str">
        <f t="shared" si="85"/>
        <v/>
      </c>
      <c r="AA281" s="173" t="str">
        <f t="shared" si="86"/>
        <v/>
      </c>
      <c r="AC281" s="173" t="str">
        <f t="shared" si="87"/>
        <v/>
      </c>
      <c r="AE281" s="173" t="str">
        <f t="shared" si="88"/>
        <v/>
      </c>
      <c r="AG281" s="173" t="str">
        <f t="shared" si="89"/>
        <v/>
      </c>
      <c r="AI281" s="173" t="str">
        <f t="shared" si="90"/>
        <v/>
      </c>
      <c r="AK281" s="173" t="str">
        <f t="shared" si="91"/>
        <v/>
      </c>
      <c r="AM281" s="173" t="str">
        <f t="shared" si="92"/>
        <v/>
      </c>
      <c r="AO281" s="173" t="str">
        <f t="shared" si="93"/>
        <v/>
      </c>
      <c r="AQ281" s="173" t="str">
        <f t="shared" si="94"/>
        <v/>
      </c>
    </row>
    <row r="282" spans="5:43" x14ac:dyDescent="0.25">
      <c r="E282" s="173" t="str">
        <f t="shared" si="76"/>
        <v/>
      </c>
      <c r="G282" s="173" t="str">
        <f t="shared" si="76"/>
        <v/>
      </c>
      <c r="I282" s="173" t="str">
        <f t="shared" si="77"/>
        <v/>
      </c>
      <c r="K282" s="173" t="str">
        <f t="shared" si="78"/>
        <v/>
      </c>
      <c r="M282" s="173" t="str">
        <f t="shared" si="79"/>
        <v/>
      </c>
      <c r="O282" s="173" t="str">
        <f t="shared" si="80"/>
        <v/>
      </c>
      <c r="Q282" s="173" t="str">
        <f t="shared" si="81"/>
        <v/>
      </c>
      <c r="S282" s="173" t="str">
        <f t="shared" si="82"/>
        <v/>
      </c>
      <c r="U282" s="173" t="str">
        <f t="shared" si="83"/>
        <v/>
      </c>
      <c r="W282" s="173" t="str">
        <f t="shared" si="84"/>
        <v/>
      </c>
      <c r="Y282" s="173" t="str">
        <f t="shared" si="85"/>
        <v/>
      </c>
      <c r="AA282" s="173" t="str">
        <f t="shared" si="86"/>
        <v/>
      </c>
      <c r="AC282" s="173" t="str">
        <f t="shared" si="87"/>
        <v/>
      </c>
      <c r="AE282" s="173" t="str">
        <f t="shared" si="88"/>
        <v/>
      </c>
      <c r="AG282" s="173" t="str">
        <f t="shared" si="89"/>
        <v/>
      </c>
      <c r="AI282" s="173" t="str">
        <f t="shared" si="90"/>
        <v/>
      </c>
      <c r="AK282" s="173" t="str">
        <f t="shared" si="91"/>
        <v/>
      </c>
      <c r="AM282" s="173" t="str">
        <f t="shared" si="92"/>
        <v/>
      </c>
      <c r="AO282" s="173" t="str">
        <f t="shared" si="93"/>
        <v/>
      </c>
      <c r="AQ282" s="173" t="str">
        <f t="shared" si="94"/>
        <v/>
      </c>
    </row>
    <row r="283" spans="5:43" x14ac:dyDescent="0.25">
      <c r="E283" s="173" t="str">
        <f t="shared" si="76"/>
        <v/>
      </c>
      <c r="G283" s="173" t="str">
        <f t="shared" si="76"/>
        <v/>
      </c>
      <c r="I283" s="173" t="str">
        <f t="shared" si="77"/>
        <v/>
      </c>
      <c r="K283" s="173" t="str">
        <f t="shared" si="78"/>
        <v/>
      </c>
      <c r="M283" s="173" t="str">
        <f t="shared" si="79"/>
        <v/>
      </c>
      <c r="O283" s="173" t="str">
        <f t="shared" si="80"/>
        <v/>
      </c>
      <c r="Q283" s="173" t="str">
        <f t="shared" si="81"/>
        <v/>
      </c>
      <c r="S283" s="173" t="str">
        <f t="shared" si="82"/>
        <v/>
      </c>
      <c r="U283" s="173" t="str">
        <f t="shared" si="83"/>
        <v/>
      </c>
      <c r="W283" s="173" t="str">
        <f t="shared" si="84"/>
        <v/>
      </c>
      <c r="Y283" s="173" t="str">
        <f t="shared" si="85"/>
        <v/>
      </c>
      <c r="AA283" s="173" t="str">
        <f t="shared" si="86"/>
        <v/>
      </c>
      <c r="AC283" s="173" t="str">
        <f t="shared" si="87"/>
        <v/>
      </c>
      <c r="AE283" s="173" t="str">
        <f t="shared" si="88"/>
        <v/>
      </c>
      <c r="AG283" s="173" t="str">
        <f t="shared" si="89"/>
        <v/>
      </c>
      <c r="AI283" s="173" t="str">
        <f t="shared" si="90"/>
        <v/>
      </c>
      <c r="AK283" s="173" t="str">
        <f t="shared" si="91"/>
        <v/>
      </c>
      <c r="AM283" s="173" t="str">
        <f t="shared" si="92"/>
        <v/>
      </c>
      <c r="AO283" s="173" t="str">
        <f t="shared" si="93"/>
        <v/>
      </c>
      <c r="AQ283" s="173" t="str">
        <f t="shared" si="94"/>
        <v/>
      </c>
    </row>
    <row r="284" spans="5:43" x14ac:dyDescent="0.25">
      <c r="E284" s="173" t="str">
        <f t="shared" si="76"/>
        <v/>
      </c>
      <c r="G284" s="173" t="str">
        <f t="shared" si="76"/>
        <v/>
      </c>
      <c r="I284" s="173" t="str">
        <f t="shared" si="77"/>
        <v/>
      </c>
      <c r="K284" s="173" t="str">
        <f t="shared" si="78"/>
        <v/>
      </c>
      <c r="M284" s="173" t="str">
        <f t="shared" si="79"/>
        <v/>
      </c>
      <c r="O284" s="173" t="str">
        <f t="shared" si="80"/>
        <v/>
      </c>
      <c r="Q284" s="173" t="str">
        <f t="shared" si="81"/>
        <v/>
      </c>
      <c r="S284" s="173" t="str">
        <f t="shared" si="82"/>
        <v/>
      </c>
      <c r="U284" s="173" t="str">
        <f t="shared" si="83"/>
        <v/>
      </c>
      <c r="W284" s="173" t="str">
        <f t="shared" si="84"/>
        <v/>
      </c>
      <c r="Y284" s="173" t="str">
        <f t="shared" si="85"/>
        <v/>
      </c>
      <c r="AA284" s="173" t="str">
        <f t="shared" si="86"/>
        <v/>
      </c>
      <c r="AC284" s="173" t="str">
        <f t="shared" si="87"/>
        <v/>
      </c>
      <c r="AE284" s="173" t="str">
        <f t="shared" si="88"/>
        <v/>
      </c>
      <c r="AG284" s="173" t="str">
        <f t="shared" si="89"/>
        <v/>
      </c>
      <c r="AI284" s="173" t="str">
        <f t="shared" si="90"/>
        <v/>
      </c>
      <c r="AK284" s="173" t="str">
        <f t="shared" si="91"/>
        <v/>
      </c>
      <c r="AM284" s="173" t="str">
        <f t="shared" si="92"/>
        <v/>
      </c>
      <c r="AO284" s="173" t="str">
        <f t="shared" si="93"/>
        <v/>
      </c>
      <c r="AQ284" s="173" t="str">
        <f t="shared" si="94"/>
        <v/>
      </c>
    </row>
    <row r="285" spans="5:43" x14ac:dyDescent="0.25">
      <c r="E285" s="173" t="str">
        <f t="shared" si="76"/>
        <v/>
      </c>
      <c r="G285" s="173" t="str">
        <f t="shared" si="76"/>
        <v/>
      </c>
      <c r="I285" s="173" t="str">
        <f t="shared" si="77"/>
        <v/>
      </c>
      <c r="K285" s="173" t="str">
        <f t="shared" si="78"/>
        <v/>
      </c>
      <c r="M285" s="173" t="str">
        <f t="shared" si="79"/>
        <v/>
      </c>
      <c r="O285" s="173" t="str">
        <f t="shared" si="80"/>
        <v/>
      </c>
      <c r="Q285" s="173" t="str">
        <f t="shared" si="81"/>
        <v/>
      </c>
      <c r="S285" s="173" t="str">
        <f t="shared" si="82"/>
        <v/>
      </c>
      <c r="U285" s="173" t="str">
        <f t="shared" si="83"/>
        <v/>
      </c>
      <c r="W285" s="173" t="str">
        <f t="shared" si="84"/>
        <v/>
      </c>
      <c r="Y285" s="173" t="str">
        <f t="shared" si="85"/>
        <v/>
      </c>
      <c r="AA285" s="173" t="str">
        <f t="shared" si="86"/>
        <v/>
      </c>
      <c r="AC285" s="173" t="str">
        <f t="shared" si="87"/>
        <v/>
      </c>
      <c r="AE285" s="173" t="str">
        <f t="shared" si="88"/>
        <v/>
      </c>
      <c r="AG285" s="173" t="str">
        <f t="shared" si="89"/>
        <v/>
      </c>
      <c r="AI285" s="173" t="str">
        <f t="shared" si="90"/>
        <v/>
      </c>
      <c r="AK285" s="173" t="str">
        <f t="shared" si="91"/>
        <v/>
      </c>
      <c r="AM285" s="173" t="str">
        <f t="shared" si="92"/>
        <v/>
      </c>
      <c r="AO285" s="173" t="str">
        <f t="shared" si="93"/>
        <v/>
      </c>
      <c r="AQ285" s="173" t="str">
        <f t="shared" si="94"/>
        <v/>
      </c>
    </row>
    <row r="286" spans="5:43" x14ac:dyDescent="0.25">
      <c r="E286" s="173" t="str">
        <f t="shared" si="76"/>
        <v/>
      </c>
      <c r="G286" s="173" t="str">
        <f t="shared" si="76"/>
        <v/>
      </c>
      <c r="I286" s="173" t="str">
        <f t="shared" si="77"/>
        <v/>
      </c>
      <c r="K286" s="173" t="str">
        <f t="shared" si="78"/>
        <v/>
      </c>
      <c r="M286" s="173" t="str">
        <f t="shared" si="79"/>
        <v/>
      </c>
      <c r="O286" s="173" t="str">
        <f t="shared" si="80"/>
        <v/>
      </c>
      <c r="Q286" s="173" t="str">
        <f t="shared" si="81"/>
        <v/>
      </c>
      <c r="S286" s="173" t="str">
        <f t="shared" si="82"/>
        <v/>
      </c>
      <c r="U286" s="173" t="str">
        <f t="shared" si="83"/>
        <v/>
      </c>
      <c r="W286" s="173" t="str">
        <f t="shared" si="84"/>
        <v/>
      </c>
      <c r="Y286" s="173" t="str">
        <f t="shared" si="85"/>
        <v/>
      </c>
      <c r="AA286" s="173" t="str">
        <f t="shared" si="86"/>
        <v/>
      </c>
      <c r="AC286" s="173" t="str">
        <f t="shared" si="87"/>
        <v/>
      </c>
      <c r="AE286" s="173" t="str">
        <f t="shared" si="88"/>
        <v/>
      </c>
      <c r="AG286" s="173" t="str">
        <f t="shared" si="89"/>
        <v/>
      </c>
      <c r="AI286" s="173" t="str">
        <f t="shared" si="90"/>
        <v/>
      </c>
      <c r="AK286" s="173" t="str">
        <f t="shared" si="91"/>
        <v/>
      </c>
      <c r="AM286" s="173" t="str">
        <f t="shared" si="92"/>
        <v/>
      </c>
      <c r="AO286" s="173" t="str">
        <f t="shared" si="93"/>
        <v/>
      </c>
      <c r="AQ286" s="173" t="str">
        <f t="shared" si="94"/>
        <v/>
      </c>
    </row>
    <row r="287" spans="5:43" x14ac:dyDescent="0.25">
      <c r="E287" s="173" t="str">
        <f t="shared" si="76"/>
        <v/>
      </c>
      <c r="G287" s="173" t="str">
        <f t="shared" si="76"/>
        <v/>
      </c>
      <c r="I287" s="173" t="str">
        <f t="shared" si="77"/>
        <v/>
      </c>
      <c r="K287" s="173" t="str">
        <f t="shared" si="78"/>
        <v/>
      </c>
      <c r="M287" s="173" t="str">
        <f t="shared" si="79"/>
        <v/>
      </c>
      <c r="O287" s="173" t="str">
        <f t="shared" si="80"/>
        <v/>
      </c>
      <c r="Q287" s="173" t="str">
        <f t="shared" si="81"/>
        <v/>
      </c>
      <c r="S287" s="173" t="str">
        <f t="shared" si="82"/>
        <v/>
      </c>
      <c r="U287" s="173" t="str">
        <f t="shared" si="83"/>
        <v/>
      </c>
      <c r="W287" s="173" t="str">
        <f t="shared" si="84"/>
        <v/>
      </c>
      <c r="Y287" s="173" t="str">
        <f t="shared" si="85"/>
        <v/>
      </c>
      <c r="AA287" s="173" t="str">
        <f t="shared" si="86"/>
        <v/>
      </c>
      <c r="AC287" s="173" t="str">
        <f t="shared" si="87"/>
        <v/>
      </c>
      <c r="AE287" s="173" t="str">
        <f t="shared" si="88"/>
        <v/>
      </c>
      <c r="AG287" s="173" t="str">
        <f t="shared" si="89"/>
        <v/>
      </c>
      <c r="AI287" s="173" t="str">
        <f t="shared" si="90"/>
        <v/>
      </c>
      <c r="AK287" s="173" t="str">
        <f t="shared" si="91"/>
        <v/>
      </c>
      <c r="AM287" s="173" t="str">
        <f t="shared" si="92"/>
        <v/>
      </c>
      <c r="AO287" s="173" t="str">
        <f t="shared" si="93"/>
        <v/>
      </c>
      <c r="AQ287" s="173" t="str">
        <f t="shared" si="94"/>
        <v/>
      </c>
    </row>
    <row r="288" spans="5:43" x14ac:dyDescent="0.25">
      <c r="E288" s="173" t="str">
        <f t="shared" si="76"/>
        <v/>
      </c>
      <c r="G288" s="173" t="str">
        <f t="shared" si="76"/>
        <v/>
      </c>
      <c r="I288" s="173" t="str">
        <f t="shared" si="77"/>
        <v/>
      </c>
      <c r="K288" s="173" t="str">
        <f t="shared" si="78"/>
        <v/>
      </c>
      <c r="M288" s="173" t="str">
        <f t="shared" si="79"/>
        <v/>
      </c>
      <c r="O288" s="173" t="str">
        <f t="shared" si="80"/>
        <v/>
      </c>
      <c r="Q288" s="173" t="str">
        <f t="shared" si="81"/>
        <v/>
      </c>
      <c r="S288" s="173" t="str">
        <f t="shared" si="82"/>
        <v/>
      </c>
      <c r="U288" s="173" t="str">
        <f t="shared" si="83"/>
        <v/>
      </c>
      <c r="W288" s="173" t="str">
        <f t="shared" si="84"/>
        <v/>
      </c>
      <c r="Y288" s="173" t="str">
        <f t="shared" si="85"/>
        <v/>
      </c>
      <c r="AA288" s="173" t="str">
        <f t="shared" si="86"/>
        <v/>
      </c>
      <c r="AC288" s="173" t="str">
        <f t="shared" si="87"/>
        <v/>
      </c>
      <c r="AE288" s="173" t="str">
        <f t="shared" si="88"/>
        <v/>
      </c>
      <c r="AG288" s="173" t="str">
        <f t="shared" si="89"/>
        <v/>
      </c>
      <c r="AI288" s="173" t="str">
        <f t="shared" si="90"/>
        <v/>
      </c>
      <c r="AK288" s="173" t="str">
        <f t="shared" si="91"/>
        <v/>
      </c>
      <c r="AM288" s="173" t="str">
        <f t="shared" si="92"/>
        <v/>
      </c>
      <c r="AO288" s="173" t="str">
        <f t="shared" si="93"/>
        <v/>
      </c>
      <c r="AQ288" s="173" t="str">
        <f t="shared" si="94"/>
        <v/>
      </c>
    </row>
    <row r="289" spans="5:43" x14ac:dyDescent="0.25">
      <c r="E289" s="173" t="str">
        <f t="shared" si="76"/>
        <v/>
      </c>
      <c r="G289" s="173" t="str">
        <f t="shared" si="76"/>
        <v/>
      </c>
      <c r="I289" s="173" t="str">
        <f t="shared" si="77"/>
        <v/>
      </c>
      <c r="K289" s="173" t="str">
        <f t="shared" si="78"/>
        <v/>
      </c>
      <c r="M289" s="173" t="str">
        <f t="shared" si="79"/>
        <v/>
      </c>
      <c r="O289" s="173" t="str">
        <f t="shared" si="80"/>
        <v/>
      </c>
      <c r="Q289" s="173" t="str">
        <f t="shared" si="81"/>
        <v/>
      </c>
      <c r="S289" s="173" t="str">
        <f t="shared" si="82"/>
        <v/>
      </c>
      <c r="U289" s="173" t="str">
        <f t="shared" si="83"/>
        <v/>
      </c>
      <c r="W289" s="173" t="str">
        <f t="shared" si="84"/>
        <v/>
      </c>
      <c r="Y289" s="173" t="str">
        <f t="shared" si="85"/>
        <v/>
      </c>
      <c r="AA289" s="173" t="str">
        <f t="shared" si="86"/>
        <v/>
      </c>
      <c r="AC289" s="173" t="str">
        <f t="shared" si="87"/>
        <v/>
      </c>
      <c r="AE289" s="173" t="str">
        <f t="shared" si="88"/>
        <v/>
      </c>
      <c r="AG289" s="173" t="str">
        <f t="shared" si="89"/>
        <v/>
      </c>
      <c r="AI289" s="173" t="str">
        <f t="shared" si="90"/>
        <v/>
      </c>
      <c r="AK289" s="173" t="str">
        <f t="shared" si="91"/>
        <v/>
      </c>
      <c r="AM289" s="173" t="str">
        <f t="shared" si="92"/>
        <v/>
      </c>
      <c r="AO289" s="173" t="str">
        <f t="shared" si="93"/>
        <v/>
      </c>
      <c r="AQ289" s="173" t="str">
        <f t="shared" si="94"/>
        <v/>
      </c>
    </row>
    <row r="290" spans="5:43" x14ac:dyDescent="0.25">
      <c r="E290" s="173" t="str">
        <f t="shared" si="76"/>
        <v/>
      </c>
      <c r="G290" s="173" t="str">
        <f t="shared" si="76"/>
        <v/>
      </c>
      <c r="I290" s="173" t="str">
        <f t="shared" si="77"/>
        <v/>
      </c>
      <c r="K290" s="173" t="str">
        <f t="shared" si="78"/>
        <v/>
      </c>
      <c r="M290" s="173" t="str">
        <f t="shared" si="79"/>
        <v/>
      </c>
      <c r="O290" s="173" t="str">
        <f t="shared" si="80"/>
        <v/>
      </c>
      <c r="Q290" s="173" t="str">
        <f t="shared" si="81"/>
        <v/>
      </c>
      <c r="S290" s="173" t="str">
        <f t="shared" si="82"/>
        <v/>
      </c>
      <c r="U290" s="173" t="str">
        <f t="shared" si="83"/>
        <v/>
      </c>
      <c r="W290" s="173" t="str">
        <f t="shared" si="84"/>
        <v/>
      </c>
      <c r="Y290" s="173" t="str">
        <f t="shared" si="85"/>
        <v/>
      </c>
      <c r="AA290" s="173" t="str">
        <f t="shared" si="86"/>
        <v/>
      </c>
      <c r="AC290" s="173" t="str">
        <f t="shared" si="87"/>
        <v/>
      </c>
      <c r="AE290" s="173" t="str">
        <f t="shared" si="88"/>
        <v/>
      </c>
      <c r="AG290" s="173" t="str">
        <f t="shared" si="89"/>
        <v/>
      </c>
      <c r="AI290" s="173" t="str">
        <f t="shared" si="90"/>
        <v/>
      </c>
      <c r="AK290" s="173" t="str">
        <f t="shared" si="91"/>
        <v/>
      </c>
      <c r="AM290" s="173" t="str">
        <f t="shared" si="92"/>
        <v/>
      </c>
      <c r="AO290" s="173" t="str">
        <f t="shared" si="93"/>
        <v/>
      </c>
      <c r="AQ290" s="173" t="str">
        <f t="shared" si="94"/>
        <v/>
      </c>
    </row>
    <row r="291" spans="5:43" x14ac:dyDescent="0.25">
      <c r="E291" s="173" t="str">
        <f t="shared" si="76"/>
        <v/>
      </c>
      <c r="G291" s="173" t="str">
        <f t="shared" si="76"/>
        <v/>
      </c>
      <c r="I291" s="173" t="str">
        <f t="shared" si="77"/>
        <v/>
      </c>
      <c r="K291" s="173" t="str">
        <f t="shared" si="78"/>
        <v/>
      </c>
      <c r="M291" s="173" t="str">
        <f t="shared" si="79"/>
        <v/>
      </c>
      <c r="O291" s="173" t="str">
        <f t="shared" si="80"/>
        <v/>
      </c>
      <c r="Q291" s="173" t="str">
        <f t="shared" si="81"/>
        <v/>
      </c>
      <c r="S291" s="173" t="str">
        <f t="shared" si="82"/>
        <v/>
      </c>
      <c r="U291" s="173" t="str">
        <f t="shared" si="83"/>
        <v/>
      </c>
      <c r="W291" s="173" t="str">
        <f t="shared" si="84"/>
        <v/>
      </c>
      <c r="Y291" s="173" t="str">
        <f t="shared" si="85"/>
        <v/>
      </c>
      <c r="AA291" s="173" t="str">
        <f t="shared" si="86"/>
        <v/>
      </c>
      <c r="AC291" s="173" t="str">
        <f t="shared" si="87"/>
        <v/>
      </c>
      <c r="AE291" s="173" t="str">
        <f t="shared" si="88"/>
        <v/>
      </c>
      <c r="AG291" s="173" t="str">
        <f t="shared" si="89"/>
        <v/>
      </c>
      <c r="AI291" s="173" t="str">
        <f t="shared" si="90"/>
        <v/>
      </c>
      <c r="AK291" s="173" t="str">
        <f t="shared" si="91"/>
        <v/>
      </c>
      <c r="AM291" s="173" t="str">
        <f t="shared" si="92"/>
        <v/>
      </c>
      <c r="AO291" s="173" t="str">
        <f t="shared" si="93"/>
        <v/>
      </c>
      <c r="AQ291" s="173" t="str">
        <f t="shared" si="94"/>
        <v/>
      </c>
    </row>
    <row r="292" spans="5:43" x14ac:dyDescent="0.25">
      <c r="E292" s="173" t="str">
        <f t="shared" si="76"/>
        <v/>
      </c>
      <c r="G292" s="173" t="str">
        <f t="shared" si="76"/>
        <v/>
      </c>
      <c r="I292" s="173" t="str">
        <f t="shared" si="77"/>
        <v/>
      </c>
      <c r="K292" s="173" t="str">
        <f t="shared" si="78"/>
        <v/>
      </c>
      <c r="M292" s="173" t="str">
        <f t="shared" si="79"/>
        <v/>
      </c>
      <c r="O292" s="173" t="str">
        <f t="shared" si="80"/>
        <v/>
      </c>
      <c r="Q292" s="173" t="str">
        <f t="shared" si="81"/>
        <v/>
      </c>
      <c r="S292" s="173" t="str">
        <f t="shared" si="82"/>
        <v/>
      </c>
      <c r="U292" s="173" t="str">
        <f t="shared" si="83"/>
        <v/>
      </c>
      <c r="W292" s="173" t="str">
        <f t="shared" si="84"/>
        <v/>
      </c>
      <c r="Y292" s="173" t="str">
        <f t="shared" si="85"/>
        <v/>
      </c>
      <c r="AA292" s="173" t="str">
        <f t="shared" si="86"/>
        <v/>
      </c>
      <c r="AC292" s="173" t="str">
        <f t="shared" si="87"/>
        <v/>
      </c>
      <c r="AE292" s="173" t="str">
        <f t="shared" si="88"/>
        <v/>
      </c>
      <c r="AG292" s="173" t="str">
        <f t="shared" si="89"/>
        <v/>
      </c>
      <c r="AI292" s="173" t="str">
        <f t="shared" si="90"/>
        <v/>
      </c>
      <c r="AK292" s="173" t="str">
        <f t="shared" si="91"/>
        <v/>
      </c>
      <c r="AM292" s="173" t="str">
        <f t="shared" si="92"/>
        <v/>
      </c>
      <c r="AO292" s="173" t="str">
        <f t="shared" si="93"/>
        <v/>
      </c>
      <c r="AQ292" s="173" t="str">
        <f t="shared" si="94"/>
        <v/>
      </c>
    </row>
    <row r="293" spans="5:43" x14ac:dyDescent="0.25">
      <c r="E293" s="173" t="str">
        <f t="shared" si="76"/>
        <v/>
      </c>
      <c r="G293" s="173" t="str">
        <f t="shared" si="76"/>
        <v/>
      </c>
      <c r="I293" s="173" t="str">
        <f t="shared" si="77"/>
        <v/>
      </c>
      <c r="K293" s="173" t="str">
        <f t="shared" si="78"/>
        <v/>
      </c>
      <c r="M293" s="173" t="str">
        <f t="shared" si="79"/>
        <v/>
      </c>
      <c r="O293" s="173" t="str">
        <f t="shared" si="80"/>
        <v/>
      </c>
      <c r="Q293" s="173" t="str">
        <f t="shared" si="81"/>
        <v/>
      </c>
      <c r="S293" s="173" t="str">
        <f t="shared" si="82"/>
        <v/>
      </c>
      <c r="U293" s="173" t="str">
        <f t="shared" si="83"/>
        <v/>
      </c>
      <c r="W293" s="173" t="str">
        <f t="shared" si="84"/>
        <v/>
      </c>
      <c r="Y293" s="173" t="str">
        <f t="shared" si="85"/>
        <v/>
      </c>
      <c r="AA293" s="173" t="str">
        <f t="shared" si="86"/>
        <v/>
      </c>
      <c r="AC293" s="173" t="str">
        <f t="shared" si="87"/>
        <v/>
      </c>
      <c r="AE293" s="173" t="str">
        <f t="shared" si="88"/>
        <v/>
      </c>
      <c r="AG293" s="173" t="str">
        <f t="shared" si="89"/>
        <v/>
      </c>
      <c r="AI293" s="173" t="str">
        <f t="shared" si="90"/>
        <v/>
      </c>
      <c r="AK293" s="173" t="str">
        <f t="shared" si="91"/>
        <v/>
      </c>
      <c r="AM293" s="173" t="str">
        <f t="shared" si="92"/>
        <v/>
      </c>
      <c r="AO293" s="173" t="str">
        <f t="shared" si="93"/>
        <v/>
      </c>
      <c r="AQ293" s="173" t="str">
        <f t="shared" si="94"/>
        <v/>
      </c>
    </row>
    <row r="294" spans="5:43" x14ac:dyDescent="0.25">
      <c r="E294" s="173" t="str">
        <f t="shared" si="76"/>
        <v/>
      </c>
      <c r="G294" s="173" t="str">
        <f t="shared" si="76"/>
        <v/>
      </c>
      <c r="I294" s="173" t="str">
        <f t="shared" si="77"/>
        <v/>
      </c>
      <c r="K294" s="173" t="str">
        <f t="shared" si="78"/>
        <v/>
      </c>
      <c r="M294" s="173" t="str">
        <f t="shared" si="79"/>
        <v/>
      </c>
      <c r="O294" s="173" t="str">
        <f t="shared" si="80"/>
        <v/>
      </c>
      <c r="Q294" s="173" t="str">
        <f t="shared" si="81"/>
        <v/>
      </c>
      <c r="S294" s="173" t="str">
        <f t="shared" si="82"/>
        <v/>
      </c>
      <c r="U294" s="173" t="str">
        <f t="shared" si="83"/>
        <v/>
      </c>
      <c r="W294" s="173" t="str">
        <f t="shared" si="84"/>
        <v/>
      </c>
      <c r="Y294" s="173" t="str">
        <f t="shared" si="85"/>
        <v/>
      </c>
      <c r="AA294" s="173" t="str">
        <f t="shared" si="86"/>
        <v/>
      </c>
      <c r="AC294" s="173" t="str">
        <f t="shared" si="87"/>
        <v/>
      </c>
      <c r="AE294" s="173" t="str">
        <f t="shared" si="88"/>
        <v/>
      </c>
      <c r="AG294" s="173" t="str">
        <f t="shared" si="89"/>
        <v/>
      </c>
      <c r="AI294" s="173" t="str">
        <f t="shared" si="90"/>
        <v/>
      </c>
      <c r="AK294" s="173" t="str">
        <f t="shared" si="91"/>
        <v/>
      </c>
      <c r="AM294" s="173" t="str">
        <f t="shared" si="92"/>
        <v/>
      </c>
      <c r="AO294" s="173" t="str">
        <f t="shared" si="93"/>
        <v/>
      </c>
      <c r="AQ294" s="173" t="str">
        <f t="shared" si="94"/>
        <v/>
      </c>
    </row>
    <row r="295" spans="5:43" x14ac:dyDescent="0.25">
      <c r="E295" s="173" t="str">
        <f t="shared" si="76"/>
        <v/>
      </c>
      <c r="G295" s="173" t="str">
        <f t="shared" si="76"/>
        <v/>
      </c>
      <c r="I295" s="173" t="str">
        <f t="shared" si="77"/>
        <v/>
      </c>
      <c r="K295" s="173" t="str">
        <f t="shared" si="78"/>
        <v/>
      </c>
      <c r="M295" s="173" t="str">
        <f t="shared" si="79"/>
        <v/>
      </c>
      <c r="O295" s="173" t="str">
        <f t="shared" si="80"/>
        <v/>
      </c>
      <c r="Q295" s="173" t="str">
        <f t="shared" si="81"/>
        <v/>
      </c>
      <c r="S295" s="173" t="str">
        <f t="shared" si="82"/>
        <v/>
      </c>
      <c r="U295" s="173" t="str">
        <f t="shared" si="83"/>
        <v/>
      </c>
      <c r="W295" s="173" t="str">
        <f t="shared" si="84"/>
        <v/>
      </c>
      <c r="Y295" s="173" t="str">
        <f t="shared" si="85"/>
        <v/>
      </c>
      <c r="AA295" s="173" t="str">
        <f t="shared" si="86"/>
        <v/>
      </c>
      <c r="AC295" s="173" t="str">
        <f t="shared" si="87"/>
        <v/>
      </c>
      <c r="AE295" s="173" t="str">
        <f t="shared" si="88"/>
        <v/>
      </c>
      <c r="AG295" s="173" t="str">
        <f t="shared" si="89"/>
        <v/>
      </c>
      <c r="AI295" s="173" t="str">
        <f t="shared" si="90"/>
        <v/>
      </c>
      <c r="AK295" s="173" t="str">
        <f t="shared" si="91"/>
        <v/>
      </c>
      <c r="AM295" s="173" t="str">
        <f t="shared" si="92"/>
        <v/>
      </c>
      <c r="AO295" s="173" t="str">
        <f t="shared" si="93"/>
        <v/>
      </c>
      <c r="AQ295" s="173" t="str">
        <f t="shared" si="94"/>
        <v/>
      </c>
    </row>
    <row r="296" spans="5:43" x14ac:dyDescent="0.25">
      <c r="E296" s="173" t="str">
        <f t="shared" si="76"/>
        <v/>
      </c>
      <c r="G296" s="173" t="str">
        <f t="shared" si="76"/>
        <v/>
      </c>
      <c r="I296" s="173" t="str">
        <f t="shared" si="77"/>
        <v/>
      </c>
      <c r="K296" s="173" t="str">
        <f t="shared" si="78"/>
        <v/>
      </c>
      <c r="M296" s="173" t="str">
        <f t="shared" si="79"/>
        <v/>
      </c>
      <c r="O296" s="173" t="str">
        <f t="shared" si="80"/>
        <v/>
      </c>
      <c r="Q296" s="173" t="str">
        <f t="shared" si="81"/>
        <v/>
      </c>
      <c r="S296" s="173" t="str">
        <f t="shared" si="82"/>
        <v/>
      </c>
      <c r="U296" s="173" t="str">
        <f t="shared" si="83"/>
        <v/>
      </c>
      <c r="W296" s="173" t="str">
        <f t="shared" si="84"/>
        <v/>
      </c>
      <c r="Y296" s="173" t="str">
        <f t="shared" si="85"/>
        <v/>
      </c>
      <c r="AA296" s="173" t="str">
        <f t="shared" si="86"/>
        <v/>
      </c>
      <c r="AC296" s="173" t="str">
        <f t="shared" si="87"/>
        <v/>
      </c>
      <c r="AE296" s="173" t="str">
        <f t="shared" si="88"/>
        <v/>
      </c>
      <c r="AG296" s="173" t="str">
        <f t="shared" si="89"/>
        <v/>
      </c>
      <c r="AI296" s="173" t="str">
        <f t="shared" si="90"/>
        <v/>
      </c>
      <c r="AK296" s="173" t="str">
        <f t="shared" si="91"/>
        <v/>
      </c>
      <c r="AM296" s="173" t="str">
        <f t="shared" si="92"/>
        <v/>
      </c>
      <c r="AO296" s="173" t="str">
        <f t="shared" si="93"/>
        <v/>
      </c>
      <c r="AQ296" s="173" t="str">
        <f t="shared" si="94"/>
        <v/>
      </c>
    </row>
    <row r="297" spans="5:43" x14ac:dyDescent="0.25">
      <c r="E297" s="173" t="str">
        <f t="shared" si="76"/>
        <v/>
      </c>
      <c r="G297" s="173" t="str">
        <f t="shared" si="76"/>
        <v/>
      </c>
      <c r="I297" s="173" t="str">
        <f t="shared" si="77"/>
        <v/>
      </c>
      <c r="K297" s="173" t="str">
        <f t="shared" si="78"/>
        <v/>
      </c>
      <c r="M297" s="173" t="str">
        <f t="shared" si="79"/>
        <v/>
      </c>
      <c r="O297" s="173" t="str">
        <f t="shared" si="80"/>
        <v/>
      </c>
      <c r="Q297" s="173" t="str">
        <f t="shared" si="81"/>
        <v/>
      </c>
      <c r="S297" s="173" t="str">
        <f t="shared" si="82"/>
        <v/>
      </c>
      <c r="U297" s="173" t="str">
        <f t="shared" si="83"/>
        <v/>
      </c>
      <c r="W297" s="173" t="str">
        <f t="shared" si="84"/>
        <v/>
      </c>
      <c r="Y297" s="173" t="str">
        <f t="shared" si="85"/>
        <v/>
      </c>
      <c r="AA297" s="173" t="str">
        <f t="shared" si="86"/>
        <v/>
      </c>
      <c r="AC297" s="173" t="str">
        <f t="shared" si="87"/>
        <v/>
      </c>
      <c r="AE297" s="173" t="str">
        <f t="shared" si="88"/>
        <v/>
      </c>
      <c r="AG297" s="173" t="str">
        <f t="shared" si="89"/>
        <v/>
      </c>
      <c r="AI297" s="173" t="str">
        <f t="shared" si="90"/>
        <v/>
      </c>
      <c r="AK297" s="173" t="str">
        <f t="shared" si="91"/>
        <v/>
      </c>
      <c r="AM297" s="173" t="str">
        <f t="shared" si="92"/>
        <v/>
      </c>
      <c r="AO297" s="173" t="str">
        <f t="shared" si="93"/>
        <v/>
      </c>
      <c r="AQ297" s="173" t="str">
        <f t="shared" si="94"/>
        <v/>
      </c>
    </row>
    <row r="298" spans="5:43" x14ac:dyDescent="0.25">
      <c r="E298" s="173" t="str">
        <f t="shared" si="76"/>
        <v/>
      </c>
      <c r="G298" s="173" t="str">
        <f t="shared" si="76"/>
        <v/>
      </c>
      <c r="I298" s="173" t="str">
        <f t="shared" si="77"/>
        <v/>
      </c>
      <c r="K298" s="173" t="str">
        <f t="shared" si="78"/>
        <v/>
      </c>
      <c r="M298" s="173" t="str">
        <f t="shared" si="79"/>
        <v/>
      </c>
      <c r="O298" s="173" t="str">
        <f t="shared" si="80"/>
        <v/>
      </c>
      <c r="Q298" s="173" t="str">
        <f t="shared" si="81"/>
        <v/>
      </c>
      <c r="S298" s="173" t="str">
        <f t="shared" si="82"/>
        <v/>
      </c>
      <c r="U298" s="173" t="str">
        <f t="shared" si="83"/>
        <v/>
      </c>
      <c r="W298" s="173" t="str">
        <f t="shared" si="84"/>
        <v/>
      </c>
      <c r="Y298" s="173" t="str">
        <f t="shared" si="85"/>
        <v/>
      </c>
      <c r="AA298" s="173" t="str">
        <f t="shared" si="86"/>
        <v/>
      </c>
      <c r="AC298" s="173" t="str">
        <f t="shared" si="87"/>
        <v/>
      </c>
      <c r="AE298" s="173" t="str">
        <f t="shared" si="88"/>
        <v/>
      </c>
      <c r="AG298" s="173" t="str">
        <f t="shared" si="89"/>
        <v/>
      </c>
      <c r="AI298" s="173" t="str">
        <f t="shared" si="90"/>
        <v/>
      </c>
      <c r="AK298" s="173" t="str">
        <f t="shared" si="91"/>
        <v/>
      </c>
      <c r="AM298" s="173" t="str">
        <f t="shared" si="92"/>
        <v/>
      </c>
      <c r="AO298" s="173" t="str">
        <f t="shared" si="93"/>
        <v/>
      </c>
      <c r="AQ298" s="173" t="str">
        <f t="shared" si="94"/>
        <v/>
      </c>
    </row>
    <row r="299" spans="5:43" x14ac:dyDescent="0.25">
      <c r="E299" s="173" t="str">
        <f t="shared" si="76"/>
        <v/>
      </c>
      <c r="G299" s="173" t="str">
        <f t="shared" si="76"/>
        <v/>
      </c>
      <c r="I299" s="173" t="str">
        <f t="shared" si="77"/>
        <v/>
      </c>
      <c r="K299" s="173" t="str">
        <f t="shared" si="78"/>
        <v/>
      </c>
      <c r="M299" s="173" t="str">
        <f t="shared" si="79"/>
        <v/>
      </c>
      <c r="O299" s="173" t="str">
        <f t="shared" si="80"/>
        <v/>
      </c>
      <c r="Q299" s="173" t="str">
        <f t="shared" si="81"/>
        <v/>
      </c>
      <c r="S299" s="173" t="str">
        <f t="shared" si="82"/>
        <v/>
      </c>
      <c r="U299" s="173" t="str">
        <f t="shared" si="83"/>
        <v/>
      </c>
      <c r="W299" s="173" t="str">
        <f t="shared" si="84"/>
        <v/>
      </c>
      <c r="Y299" s="173" t="str">
        <f t="shared" si="85"/>
        <v/>
      </c>
      <c r="AA299" s="173" t="str">
        <f t="shared" si="86"/>
        <v/>
      </c>
      <c r="AC299" s="173" t="str">
        <f t="shared" si="87"/>
        <v/>
      </c>
      <c r="AE299" s="173" t="str">
        <f t="shared" si="88"/>
        <v/>
      </c>
      <c r="AG299" s="173" t="str">
        <f t="shared" si="89"/>
        <v/>
      </c>
      <c r="AI299" s="173" t="str">
        <f t="shared" si="90"/>
        <v/>
      </c>
      <c r="AK299" s="173" t="str">
        <f t="shared" si="91"/>
        <v/>
      </c>
      <c r="AM299" s="173" t="str">
        <f t="shared" si="92"/>
        <v/>
      </c>
      <c r="AO299" s="173" t="str">
        <f t="shared" si="93"/>
        <v/>
      </c>
      <c r="AQ299" s="173" t="str">
        <f t="shared" si="94"/>
        <v/>
      </c>
    </row>
    <row r="300" spans="5:43" x14ac:dyDescent="0.25">
      <c r="E300" s="173" t="str">
        <f t="shared" si="76"/>
        <v/>
      </c>
      <c r="G300" s="173" t="str">
        <f t="shared" si="76"/>
        <v/>
      </c>
      <c r="I300" s="173" t="str">
        <f t="shared" si="77"/>
        <v/>
      </c>
      <c r="K300" s="173" t="str">
        <f t="shared" si="78"/>
        <v/>
      </c>
      <c r="M300" s="173" t="str">
        <f t="shared" si="79"/>
        <v/>
      </c>
      <c r="O300" s="173" t="str">
        <f t="shared" si="80"/>
        <v/>
      </c>
      <c r="Q300" s="173" t="str">
        <f t="shared" si="81"/>
        <v/>
      </c>
      <c r="S300" s="173" t="str">
        <f t="shared" si="82"/>
        <v/>
      </c>
      <c r="U300" s="173" t="str">
        <f t="shared" si="83"/>
        <v/>
      </c>
      <c r="W300" s="173" t="str">
        <f t="shared" si="84"/>
        <v/>
      </c>
      <c r="Y300" s="173" t="str">
        <f t="shared" si="85"/>
        <v/>
      </c>
      <c r="AA300" s="173" t="str">
        <f t="shared" si="86"/>
        <v/>
      </c>
      <c r="AC300" s="173" t="str">
        <f t="shared" si="87"/>
        <v/>
      </c>
      <c r="AE300" s="173" t="str">
        <f t="shared" si="88"/>
        <v/>
      </c>
      <c r="AG300" s="173" t="str">
        <f t="shared" si="89"/>
        <v/>
      </c>
      <c r="AI300" s="173" t="str">
        <f t="shared" si="90"/>
        <v/>
      </c>
      <c r="AK300" s="173" t="str">
        <f t="shared" si="91"/>
        <v/>
      </c>
      <c r="AM300" s="173" t="str">
        <f t="shared" si="92"/>
        <v/>
      </c>
      <c r="AO300" s="173" t="str">
        <f t="shared" si="93"/>
        <v/>
      </c>
      <c r="AQ300" s="173" t="str">
        <f t="shared" si="94"/>
        <v/>
      </c>
    </row>
  </sheetData>
  <mergeCells count="1">
    <mergeCell ref="A3:A6"/>
  </mergeCells>
  <conditionalFormatting sqref="E12:E300">
    <cfRule type="expression" dxfId="1" priority="2">
      <formula>AND(LEN(E12)&gt;0,OR(E12&lt;E$2,E12&gt;E$3))</formula>
    </cfRule>
  </conditionalFormatting>
  <conditionalFormatting sqref="G12:G300 I12:I300 K12:K300 M12:M300 O12:O300 Q12:Q300 S12:S300 U12:U300 W12:W300 Y12:Y300 AA12:AA300 AC12:AC300 AE12:AE300 AG12:AG300 AI12:AI300 AK12:AK300 AM12:AM300 AO12:AO300 AQ12:AQ300">
    <cfRule type="expression" dxfId="0" priority="1">
      <formula>AND(LEN(G12)&gt;0,OR(G12&lt;G$2,G12&gt;G$3))</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7AA29-833A-410C-AD2B-132129922D74}">
  <dimension ref="A1:DB53"/>
  <sheetViews>
    <sheetView topLeftCell="CB18" workbookViewId="0">
      <selection activeCell="CR50" sqref="CR50"/>
    </sheetView>
  </sheetViews>
  <sheetFormatPr defaultColWidth="8.7109375" defaultRowHeight="12.75" x14ac:dyDescent="0.2"/>
  <cols>
    <col min="1" max="1" width="38.42578125" style="130" customWidth="1"/>
    <col min="2" max="2" width="12.85546875" style="135" customWidth="1"/>
    <col min="3" max="82" width="7.7109375" style="130" customWidth="1"/>
    <col min="83" max="97" width="8.7109375" style="130"/>
    <col min="98" max="98" width="10.140625" style="130" bestFit="1" customWidth="1"/>
    <col min="99" max="16384" width="8.7109375" style="130"/>
  </cols>
  <sheetData>
    <row r="1" spans="1:106" ht="18" x14ac:dyDescent="0.25">
      <c r="A1" s="524" t="s">
        <v>97</v>
      </c>
      <c r="B1" s="525"/>
    </row>
    <row r="2" spans="1:106" ht="15.75" x14ac:dyDescent="0.25">
      <c r="A2" s="131" t="s">
        <v>373</v>
      </c>
      <c r="B2" s="132"/>
    </row>
    <row r="3" spans="1:106" ht="15.75" thickBot="1" x14ac:dyDescent="0.3">
      <c r="A3" s="133" t="s">
        <v>98</v>
      </c>
      <c r="B3" s="134"/>
    </row>
    <row r="5" spans="1:106" x14ac:dyDescent="0.2">
      <c r="CE5" s="130" t="s">
        <v>374</v>
      </c>
      <c r="CF5" s="130" t="s">
        <v>375</v>
      </c>
      <c r="CG5" s="130" t="s">
        <v>376</v>
      </c>
      <c r="CH5" s="130" t="s">
        <v>377</v>
      </c>
    </row>
    <row r="6" spans="1:106" x14ac:dyDescent="0.2">
      <c r="CC6" s="136" t="s">
        <v>99</v>
      </c>
      <c r="CD6" s="136" t="s">
        <v>99</v>
      </c>
      <c r="CE6" s="136" t="s">
        <v>99</v>
      </c>
      <c r="CF6" s="136" t="s">
        <v>99</v>
      </c>
      <c r="CG6" s="137" t="s">
        <v>100</v>
      </c>
      <c r="CH6" s="137" t="s">
        <v>100</v>
      </c>
      <c r="CI6" s="137" t="s">
        <v>100</v>
      </c>
      <c r="CJ6" s="137" t="s">
        <v>100</v>
      </c>
      <c r="CK6" s="138" t="s">
        <v>101</v>
      </c>
      <c r="CL6" s="138" t="s">
        <v>101</v>
      </c>
      <c r="CM6" s="138" t="s">
        <v>101</v>
      </c>
      <c r="CN6" s="138" t="s">
        <v>101</v>
      </c>
      <c r="CO6" s="139" t="s">
        <v>378</v>
      </c>
      <c r="CP6" s="139" t="s">
        <v>378</v>
      </c>
      <c r="CQ6" s="139" t="s">
        <v>378</v>
      </c>
      <c r="CR6" s="139" t="s">
        <v>378</v>
      </c>
    </row>
    <row r="7" spans="1:106" s="135" customFormat="1" x14ac:dyDescent="0.2">
      <c r="B7" s="135" t="s">
        <v>102</v>
      </c>
      <c r="C7" s="140" t="s">
        <v>103</v>
      </c>
      <c r="D7" s="140" t="s">
        <v>104</v>
      </c>
      <c r="E7" s="140" t="s">
        <v>105</v>
      </c>
      <c r="F7" s="140" t="s">
        <v>106</v>
      </c>
      <c r="G7" s="140" t="s">
        <v>107</v>
      </c>
      <c r="H7" s="140" t="s">
        <v>108</v>
      </c>
      <c r="I7" s="140" t="s">
        <v>109</v>
      </c>
      <c r="J7" s="140" t="s">
        <v>110</v>
      </c>
      <c r="K7" s="140" t="s">
        <v>111</v>
      </c>
      <c r="L7" s="140" t="s">
        <v>112</v>
      </c>
      <c r="M7" s="140" t="s">
        <v>113</v>
      </c>
      <c r="N7" s="140" t="s">
        <v>114</v>
      </c>
      <c r="O7" s="140" t="s">
        <v>115</v>
      </c>
      <c r="P7" s="140" t="s">
        <v>116</v>
      </c>
      <c r="Q7" s="140" t="s">
        <v>117</v>
      </c>
      <c r="R7" s="140" t="s">
        <v>118</v>
      </c>
      <c r="S7" s="140" t="s">
        <v>119</v>
      </c>
      <c r="T7" s="140" t="s">
        <v>120</v>
      </c>
      <c r="U7" s="140" t="s">
        <v>121</v>
      </c>
      <c r="V7" s="140" t="s">
        <v>122</v>
      </c>
      <c r="W7" s="140" t="s">
        <v>123</v>
      </c>
      <c r="X7" s="140" t="s">
        <v>124</v>
      </c>
      <c r="Y7" s="140" t="s">
        <v>125</v>
      </c>
      <c r="Z7" s="140" t="s">
        <v>126</v>
      </c>
      <c r="AA7" s="140" t="s">
        <v>127</v>
      </c>
      <c r="AB7" s="140" t="s">
        <v>128</v>
      </c>
      <c r="AC7" s="140" t="s">
        <v>129</v>
      </c>
      <c r="AD7" s="140" t="s">
        <v>130</v>
      </c>
      <c r="AE7" s="140" t="s">
        <v>131</v>
      </c>
      <c r="AF7" s="140" t="s">
        <v>132</v>
      </c>
      <c r="AG7" s="140" t="s">
        <v>133</v>
      </c>
      <c r="AH7" s="140" t="s">
        <v>134</v>
      </c>
      <c r="AI7" s="140" t="s">
        <v>135</v>
      </c>
      <c r="AJ7" s="140" t="s">
        <v>136</v>
      </c>
      <c r="AK7" s="140" t="s">
        <v>137</v>
      </c>
      <c r="AL7" s="140" t="s">
        <v>138</v>
      </c>
      <c r="AM7" s="140" t="s">
        <v>139</v>
      </c>
      <c r="AN7" s="140" t="s">
        <v>140</v>
      </c>
      <c r="AO7" s="140" t="s">
        <v>141</v>
      </c>
      <c r="AP7" s="140" t="s">
        <v>142</v>
      </c>
      <c r="AQ7" s="140" t="s">
        <v>143</v>
      </c>
      <c r="AR7" s="140" t="s">
        <v>144</v>
      </c>
      <c r="AS7" s="140" t="s">
        <v>145</v>
      </c>
      <c r="AT7" s="140" t="s">
        <v>146</v>
      </c>
      <c r="AU7" s="135" t="s">
        <v>147</v>
      </c>
      <c r="AV7" s="135" t="s">
        <v>148</v>
      </c>
      <c r="AW7" s="135" t="s">
        <v>149</v>
      </c>
      <c r="AX7" s="135" t="s">
        <v>150</v>
      </c>
      <c r="AY7" s="135" t="s">
        <v>151</v>
      </c>
      <c r="AZ7" s="135" t="s">
        <v>152</v>
      </c>
      <c r="BA7" s="135" t="s">
        <v>153</v>
      </c>
      <c r="BB7" s="135" t="s">
        <v>154</v>
      </c>
      <c r="BC7" s="135" t="s">
        <v>155</v>
      </c>
      <c r="BD7" s="135" t="s">
        <v>156</v>
      </c>
      <c r="BE7" s="135" t="s">
        <v>157</v>
      </c>
      <c r="BF7" s="135" t="s">
        <v>158</v>
      </c>
      <c r="BG7" s="135" t="s">
        <v>159</v>
      </c>
      <c r="BH7" s="135" t="s">
        <v>160</v>
      </c>
      <c r="BI7" s="135" t="s">
        <v>161</v>
      </c>
      <c r="BJ7" s="135" t="s">
        <v>162</v>
      </c>
      <c r="BK7" s="135" t="s">
        <v>163</v>
      </c>
      <c r="BL7" s="135" t="s">
        <v>164</v>
      </c>
      <c r="BM7" s="135" t="s">
        <v>165</v>
      </c>
      <c r="BN7" s="135" t="s">
        <v>166</v>
      </c>
      <c r="BO7" s="135" t="s">
        <v>167</v>
      </c>
      <c r="BP7" s="135" t="s">
        <v>168</v>
      </c>
      <c r="BQ7" s="135" t="s">
        <v>169</v>
      </c>
      <c r="BR7" s="135" t="s">
        <v>170</v>
      </c>
      <c r="BS7" s="135" t="s">
        <v>171</v>
      </c>
      <c r="BT7" s="135" t="s">
        <v>172</v>
      </c>
      <c r="BU7" s="135" t="s">
        <v>173</v>
      </c>
      <c r="BV7" s="135" t="s">
        <v>174</v>
      </c>
      <c r="BW7" s="135" t="s">
        <v>175</v>
      </c>
      <c r="BX7" s="135" t="s">
        <v>176</v>
      </c>
      <c r="BY7" s="135" t="s">
        <v>177</v>
      </c>
      <c r="BZ7" s="135" t="s">
        <v>178</v>
      </c>
      <c r="CA7" s="135" t="s">
        <v>179</v>
      </c>
      <c r="CB7" s="135" t="s">
        <v>180</v>
      </c>
      <c r="CC7" s="135" t="s">
        <v>181</v>
      </c>
      <c r="CD7" s="135" t="s">
        <v>182</v>
      </c>
      <c r="CE7" s="135" t="s">
        <v>183</v>
      </c>
      <c r="CF7" s="135" t="s">
        <v>184</v>
      </c>
      <c r="CG7" s="135" t="s">
        <v>185</v>
      </c>
      <c r="CH7" s="135" t="s">
        <v>186</v>
      </c>
      <c r="CI7" s="135" t="s">
        <v>187</v>
      </c>
      <c r="CJ7" s="135" t="s">
        <v>188</v>
      </c>
      <c r="CK7" s="135" t="s">
        <v>189</v>
      </c>
      <c r="CL7" s="135" t="s">
        <v>190</v>
      </c>
      <c r="CM7" s="135" t="s">
        <v>191</v>
      </c>
      <c r="CN7" s="135" t="s">
        <v>192</v>
      </c>
      <c r="CO7" s="135" t="s">
        <v>193</v>
      </c>
      <c r="CP7" s="135" t="s">
        <v>194</v>
      </c>
      <c r="CQ7" s="135" t="s">
        <v>195</v>
      </c>
      <c r="CR7" s="135" t="s">
        <v>196</v>
      </c>
      <c r="CS7" s="135" t="s">
        <v>197</v>
      </c>
      <c r="CT7" s="135" t="s">
        <v>198</v>
      </c>
      <c r="CU7" s="135" t="s">
        <v>199</v>
      </c>
      <c r="CV7" s="135" t="s">
        <v>200</v>
      </c>
      <c r="CW7" s="135" t="s">
        <v>201</v>
      </c>
      <c r="CX7" s="135" t="s">
        <v>202</v>
      </c>
      <c r="CY7" s="135" t="s">
        <v>379</v>
      </c>
      <c r="CZ7" s="135" t="s">
        <v>380</v>
      </c>
      <c r="DA7" s="135" t="s">
        <v>381</v>
      </c>
      <c r="DB7" s="135" t="s">
        <v>382</v>
      </c>
    </row>
    <row r="8" spans="1:106" x14ac:dyDescent="0.2">
      <c r="A8" s="135" t="s">
        <v>203</v>
      </c>
      <c r="B8" s="135" t="s">
        <v>204</v>
      </c>
      <c r="C8" s="141">
        <v>2.00628152344725</v>
      </c>
      <c r="D8" s="141">
        <v>2.0289884930558402</v>
      </c>
      <c r="E8" s="141">
        <v>2.0375016562590802</v>
      </c>
      <c r="F8" s="141">
        <v>2.0607449869168599</v>
      </c>
      <c r="G8" s="141">
        <v>2.0744332275644801</v>
      </c>
      <c r="H8" s="141">
        <v>2.08454547450836</v>
      </c>
      <c r="I8" s="141">
        <v>2.1206746557150402</v>
      </c>
      <c r="J8" s="141">
        <v>2.14275729334011</v>
      </c>
      <c r="K8" s="141">
        <v>2.1573758168938499</v>
      </c>
      <c r="L8" s="141">
        <v>2.1832269913207099</v>
      </c>
      <c r="M8" s="141">
        <v>2.2041365810243998</v>
      </c>
      <c r="N8" s="141">
        <v>2.1899931166757001</v>
      </c>
      <c r="O8" s="141">
        <v>2.2072571273119199</v>
      </c>
      <c r="P8" s="141">
        <v>2.2278061460830898</v>
      </c>
      <c r="Q8" s="141">
        <v>2.2459872624776498</v>
      </c>
      <c r="R8" s="141">
        <v>2.2737796851626002</v>
      </c>
      <c r="S8" s="141">
        <v>2.2969718599533899</v>
      </c>
      <c r="T8" s="141">
        <v>2.3348646382960099</v>
      </c>
      <c r="U8" s="141">
        <v>2.3735648754926002</v>
      </c>
      <c r="V8" s="141">
        <v>2.3220801273912</v>
      </c>
      <c r="W8" s="141">
        <v>2.3034285045676701</v>
      </c>
      <c r="X8" s="141">
        <v>2.3147021401619101</v>
      </c>
      <c r="Y8" s="141">
        <v>2.3337614610957198</v>
      </c>
      <c r="Z8" s="141">
        <v>2.3528576086547801</v>
      </c>
      <c r="AA8" s="141">
        <v>2.35647771513222</v>
      </c>
      <c r="AB8" s="141">
        <v>2.3596025653367101</v>
      </c>
      <c r="AC8" s="141">
        <v>2.3673890181389599</v>
      </c>
      <c r="AD8" s="141">
        <v>2.3902843413905099</v>
      </c>
      <c r="AE8" s="141">
        <v>2.4075011397303001</v>
      </c>
      <c r="AF8" s="141">
        <v>2.4441794059222399</v>
      </c>
      <c r="AG8" s="141">
        <v>2.4606450441339098</v>
      </c>
      <c r="AH8" s="141">
        <v>2.4683177087339598</v>
      </c>
      <c r="AI8" s="141">
        <v>2.4799514472049</v>
      </c>
      <c r="AJ8" s="141">
        <v>2.4866052278032602</v>
      </c>
      <c r="AK8" s="141">
        <v>2.49805925339983</v>
      </c>
      <c r="AL8" s="141">
        <v>2.5181882805357798</v>
      </c>
      <c r="AM8" s="141">
        <v>2.5229787830159101</v>
      </c>
      <c r="AN8" s="141">
        <v>2.52346335903882</v>
      </c>
      <c r="AO8" s="141">
        <v>2.5387532942889002</v>
      </c>
      <c r="AP8" s="141">
        <v>2.5497773093796798</v>
      </c>
      <c r="AQ8" s="141">
        <v>2.5636066148424002</v>
      </c>
      <c r="AR8" s="141">
        <v>2.56792955597742</v>
      </c>
      <c r="AS8" s="141">
        <v>2.57495679166504</v>
      </c>
      <c r="AT8" s="141">
        <v>2.5708478641900898</v>
      </c>
      <c r="AU8" s="141">
        <v>2.5617405316734598</v>
      </c>
      <c r="AV8" s="141">
        <v>2.5735873439772798</v>
      </c>
      <c r="AW8" s="141">
        <v>2.5767155739846399</v>
      </c>
      <c r="AX8" s="141">
        <v>2.57726677772387</v>
      </c>
      <c r="AY8" s="141">
        <v>2.5714104290309301</v>
      </c>
      <c r="AZ8" s="141">
        <v>2.5919136046640499</v>
      </c>
      <c r="BA8" s="141">
        <v>2.6072565906426499</v>
      </c>
      <c r="BB8" s="141">
        <v>2.6258801771662501</v>
      </c>
      <c r="BC8" s="141">
        <v>2.6432306689598501</v>
      </c>
      <c r="BD8" s="141">
        <v>2.6454476861951899</v>
      </c>
      <c r="BE8" s="141">
        <v>2.6517812730067698</v>
      </c>
      <c r="BF8" s="141">
        <v>2.6733971140650601</v>
      </c>
      <c r="BG8" s="141">
        <v>2.7001626673320298</v>
      </c>
      <c r="BH8" s="141">
        <v>2.7186749307887399</v>
      </c>
      <c r="BI8" s="141">
        <v>2.7312502770766902</v>
      </c>
      <c r="BJ8" s="141">
        <v>2.7449673362036799</v>
      </c>
      <c r="BK8" s="141">
        <v>2.74964123298852</v>
      </c>
      <c r="BL8" s="141">
        <v>2.76892419756365</v>
      </c>
      <c r="BM8" s="141">
        <v>2.7854306387802099</v>
      </c>
      <c r="BN8" s="141">
        <v>2.7987928855446702</v>
      </c>
      <c r="BO8" s="141">
        <v>2.80587239388006</v>
      </c>
      <c r="BP8" s="141">
        <v>2.7900748919912099</v>
      </c>
      <c r="BQ8" s="141">
        <v>2.8027670186365801</v>
      </c>
      <c r="BR8" s="141">
        <v>2.81899770482157</v>
      </c>
      <c r="BS8" s="141">
        <v>2.8437972933142301</v>
      </c>
      <c r="BT8" s="141">
        <v>2.8770723994158698</v>
      </c>
      <c r="BU8" s="141">
        <v>2.9193140754345901</v>
      </c>
      <c r="BV8" s="141">
        <v>2.9829435493595602</v>
      </c>
      <c r="BW8" s="141">
        <v>3.03684630224281</v>
      </c>
      <c r="BX8" s="141">
        <v>3.0939993473318301</v>
      </c>
      <c r="BY8" s="141">
        <v>3.1315060095292502</v>
      </c>
      <c r="BZ8" s="141">
        <v>3.1709241734295301</v>
      </c>
      <c r="CA8" s="141">
        <v>3.1806721825302202</v>
      </c>
      <c r="CB8" s="141">
        <v>3.1784604162518999</v>
      </c>
      <c r="CC8" s="141">
        <v>3.2022153247244498</v>
      </c>
      <c r="CD8" s="141">
        <v>3.2228466011932602</v>
      </c>
      <c r="CE8" s="141">
        <v>3.23550782587207</v>
      </c>
      <c r="CF8" s="141">
        <v>3.2578443343391998</v>
      </c>
      <c r="CG8" s="141">
        <v>3.2785336061586099</v>
      </c>
      <c r="CH8" s="141">
        <v>3.2945750495459198</v>
      </c>
      <c r="CI8" s="141">
        <v>3.3197866008054402</v>
      </c>
      <c r="CJ8" s="141">
        <v>3.3417226906935502</v>
      </c>
      <c r="CK8" s="141">
        <v>3.36166301106931</v>
      </c>
      <c r="CL8" s="141">
        <v>3.3822166895578301</v>
      </c>
      <c r="CM8" s="141">
        <v>3.4010128419302901</v>
      </c>
      <c r="CN8" s="141">
        <v>3.4201372554861198</v>
      </c>
      <c r="CO8" s="141">
        <v>3.4400186137155999</v>
      </c>
      <c r="CP8" s="141">
        <v>3.4615101467212601</v>
      </c>
      <c r="CQ8" s="141">
        <v>3.4818284987769199</v>
      </c>
      <c r="CR8" s="141">
        <v>3.5028392058351798</v>
      </c>
      <c r="CS8" s="141">
        <v>3.5249202930579</v>
      </c>
      <c r="CT8" s="141">
        <v>3.5460071373514799</v>
      </c>
      <c r="CU8" s="141">
        <v>3.5669972330235602</v>
      </c>
      <c r="CV8" s="141">
        <v>3.58692701237405</v>
      </c>
      <c r="CW8" s="141">
        <v>3.6082038272031101</v>
      </c>
      <c r="CX8" s="141">
        <v>3.6277494069088498</v>
      </c>
      <c r="CY8" s="141">
        <v>3.6500031303623102</v>
      </c>
      <c r="CZ8" s="141">
        <v>3.6695569189604802</v>
      </c>
      <c r="DA8" s="141">
        <v>3.6905864228250498</v>
      </c>
      <c r="DB8" s="141">
        <v>3.71149820318655</v>
      </c>
    </row>
    <row r="9" spans="1:106" x14ac:dyDescent="0.2">
      <c r="A9" s="135" t="s">
        <v>205</v>
      </c>
      <c r="B9" s="135" t="s">
        <v>206</v>
      </c>
      <c r="C9" s="141">
        <v>2.00628152344725</v>
      </c>
      <c r="D9" s="141">
        <v>2.0289884930558402</v>
      </c>
      <c r="E9" s="141">
        <v>2.0375016562590802</v>
      </c>
      <c r="F9" s="141">
        <v>2.0607449869168599</v>
      </c>
      <c r="G9" s="141">
        <v>2.0744332275644801</v>
      </c>
      <c r="H9" s="141">
        <v>2.08454547450836</v>
      </c>
      <c r="I9" s="141">
        <v>2.1206746557150402</v>
      </c>
      <c r="J9" s="141">
        <v>2.14275729334011</v>
      </c>
      <c r="K9" s="141">
        <v>2.1573758168938499</v>
      </c>
      <c r="L9" s="141">
        <v>2.1832269913207099</v>
      </c>
      <c r="M9" s="141">
        <v>2.2041365810243998</v>
      </c>
      <c r="N9" s="141">
        <v>2.1899931166757001</v>
      </c>
      <c r="O9" s="141">
        <v>2.2072571273119199</v>
      </c>
      <c r="P9" s="141">
        <v>2.2278061460830898</v>
      </c>
      <c r="Q9" s="141">
        <v>2.2459872624776498</v>
      </c>
      <c r="R9" s="141">
        <v>2.2737796851626002</v>
      </c>
      <c r="S9" s="141">
        <v>2.2969718599533899</v>
      </c>
      <c r="T9" s="141">
        <v>2.3348646382960099</v>
      </c>
      <c r="U9" s="141">
        <v>2.3735648754926002</v>
      </c>
      <c r="V9" s="141">
        <v>2.3220801273912</v>
      </c>
      <c r="W9" s="141">
        <v>2.3034285045676701</v>
      </c>
      <c r="X9" s="141">
        <v>2.3147021401619101</v>
      </c>
      <c r="Y9" s="141">
        <v>2.3337614610957198</v>
      </c>
      <c r="Z9" s="141">
        <v>2.3528576086547801</v>
      </c>
      <c r="AA9" s="141">
        <v>2.35647771513222</v>
      </c>
      <c r="AB9" s="141">
        <v>2.3596025653367101</v>
      </c>
      <c r="AC9" s="141">
        <v>2.3673890181389599</v>
      </c>
      <c r="AD9" s="141">
        <v>2.3902843413905099</v>
      </c>
      <c r="AE9" s="141">
        <v>2.4075011397303001</v>
      </c>
      <c r="AF9" s="141">
        <v>2.4441794059222399</v>
      </c>
      <c r="AG9" s="141">
        <v>2.4606450441339098</v>
      </c>
      <c r="AH9" s="141">
        <v>2.4683177087339598</v>
      </c>
      <c r="AI9" s="141">
        <v>2.4799514472049</v>
      </c>
      <c r="AJ9" s="141">
        <v>2.4866052278032602</v>
      </c>
      <c r="AK9" s="141">
        <v>2.49805925339983</v>
      </c>
      <c r="AL9" s="141">
        <v>2.5181882805357798</v>
      </c>
      <c r="AM9" s="141">
        <v>2.5229787830159101</v>
      </c>
      <c r="AN9" s="141">
        <v>2.52346335903882</v>
      </c>
      <c r="AO9" s="141">
        <v>2.5387532942889002</v>
      </c>
      <c r="AP9" s="141">
        <v>2.5497773093796798</v>
      </c>
      <c r="AQ9" s="141">
        <v>2.5636066148424002</v>
      </c>
      <c r="AR9" s="141">
        <v>2.56792955597742</v>
      </c>
      <c r="AS9" s="141">
        <v>2.57495679166504</v>
      </c>
      <c r="AT9" s="141">
        <v>2.5708478641900898</v>
      </c>
      <c r="AU9" s="141">
        <v>2.5617405316734598</v>
      </c>
      <c r="AV9" s="141">
        <v>2.5735873439772798</v>
      </c>
      <c r="AW9" s="141">
        <v>2.5767155739846399</v>
      </c>
      <c r="AX9" s="141">
        <v>2.57726677772387</v>
      </c>
      <c r="AY9" s="141">
        <v>2.5714104290309301</v>
      </c>
      <c r="AZ9" s="141">
        <v>2.5919136046640499</v>
      </c>
      <c r="BA9" s="141">
        <v>2.6072565906426499</v>
      </c>
      <c r="BB9" s="141">
        <v>2.6258801771662501</v>
      </c>
      <c r="BC9" s="141">
        <v>2.6432306689598501</v>
      </c>
      <c r="BD9" s="141">
        <v>2.6454476861951899</v>
      </c>
      <c r="BE9" s="141">
        <v>2.6517812730067698</v>
      </c>
      <c r="BF9" s="141">
        <v>2.6733971140650601</v>
      </c>
      <c r="BG9" s="141">
        <v>2.7001626673320298</v>
      </c>
      <c r="BH9" s="141">
        <v>2.7186749307887399</v>
      </c>
      <c r="BI9" s="141">
        <v>2.7312502770766902</v>
      </c>
      <c r="BJ9" s="141">
        <v>2.7449673362036799</v>
      </c>
      <c r="BK9" s="141">
        <v>2.74964123298852</v>
      </c>
      <c r="BL9" s="141">
        <v>2.76892419756365</v>
      </c>
      <c r="BM9" s="141">
        <v>2.7854306387802099</v>
      </c>
      <c r="BN9" s="141">
        <v>2.7987928855446702</v>
      </c>
      <c r="BO9" s="141">
        <v>2.80587239388006</v>
      </c>
      <c r="BP9" s="141">
        <v>2.7900748919912099</v>
      </c>
      <c r="BQ9" s="141">
        <v>2.8027670186365801</v>
      </c>
      <c r="BR9" s="141">
        <v>2.81899770482157</v>
      </c>
      <c r="BS9" s="141">
        <v>2.8437972933142301</v>
      </c>
      <c r="BT9" s="141">
        <v>2.8770723994158698</v>
      </c>
      <c r="BU9" s="141">
        <v>2.9193140754345901</v>
      </c>
      <c r="BV9" s="141">
        <v>2.9829435493595602</v>
      </c>
      <c r="BW9" s="141">
        <v>3.03684630224281</v>
      </c>
      <c r="BX9" s="141">
        <v>3.0939993473318301</v>
      </c>
      <c r="BY9" s="141">
        <v>3.1315060095292502</v>
      </c>
      <c r="BZ9" s="141">
        <v>3.1709241734295301</v>
      </c>
      <c r="CA9" s="141">
        <v>3.1806721825302202</v>
      </c>
      <c r="CB9" s="141">
        <v>3.1784604162518999</v>
      </c>
      <c r="CC9" s="141">
        <v>3.1880215703579999</v>
      </c>
      <c r="CD9" s="141">
        <v>3.2065682971238298</v>
      </c>
      <c r="CE9" s="141">
        <v>3.2177399457864699</v>
      </c>
      <c r="CF9" s="141">
        <v>3.2378185634282302</v>
      </c>
      <c r="CG9" s="141">
        <v>3.25656770063839</v>
      </c>
      <c r="CH9" s="141">
        <v>3.27110127859771</v>
      </c>
      <c r="CI9" s="141">
        <v>3.2944309740921498</v>
      </c>
      <c r="CJ9" s="141">
        <v>3.3143993617605201</v>
      </c>
      <c r="CK9" s="141">
        <v>3.3322344903885601</v>
      </c>
      <c r="CL9" s="141">
        <v>3.35046325499723</v>
      </c>
      <c r="CM9" s="141">
        <v>3.3669734300441201</v>
      </c>
      <c r="CN9" s="141">
        <v>3.3835781064221901</v>
      </c>
      <c r="CO9" s="141">
        <v>3.40126999342383</v>
      </c>
      <c r="CP9" s="141">
        <v>3.4206485932531399</v>
      </c>
      <c r="CQ9" s="141">
        <v>3.4390532499344801</v>
      </c>
      <c r="CR9" s="141">
        <v>3.4580366768499</v>
      </c>
      <c r="CS9" s="141">
        <v>3.47802438177116</v>
      </c>
      <c r="CT9" s="141">
        <v>3.4970669586175398</v>
      </c>
      <c r="CU9" s="141">
        <v>3.5161376145324899</v>
      </c>
      <c r="CV9" s="141">
        <v>3.53415200640889</v>
      </c>
      <c r="CW9" s="141">
        <v>3.5535194739162299</v>
      </c>
      <c r="CX9" s="141">
        <v>3.5709835716878802</v>
      </c>
      <c r="CY9" s="141">
        <v>3.5912976737319</v>
      </c>
      <c r="CZ9" s="141">
        <v>3.6087192639826902</v>
      </c>
      <c r="DA9" s="141">
        <v>3.6274135114711501</v>
      </c>
      <c r="DB9" s="141">
        <v>3.6458171909181298</v>
      </c>
    </row>
    <row r="10" spans="1:106" x14ac:dyDescent="0.2">
      <c r="A10" s="135" t="s">
        <v>207</v>
      </c>
      <c r="B10" s="135" t="s">
        <v>208</v>
      </c>
      <c r="C10" s="141">
        <v>2.00628152344725</v>
      </c>
      <c r="D10" s="141">
        <v>2.0289884930558402</v>
      </c>
      <c r="E10" s="141">
        <v>2.0375016562590802</v>
      </c>
      <c r="F10" s="141">
        <v>2.0607449869168599</v>
      </c>
      <c r="G10" s="141">
        <v>2.0744332275644801</v>
      </c>
      <c r="H10" s="141">
        <v>2.08454547450836</v>
      </c>
      <c r="I10" s="141">
        <v>2.1206746557150402</v>
      </c>
      <c r="J10" s="141">
        <v>2.14275729334011</v>
      </c>
      <c r="K10" s="141">
        <v>2.1573758168938499</v>
      </c>
      <c r="L10" s="141">
        <v>2.1832269913207099</v>
      </c>
      <c r="M10" s="141">
        <v>2.2041365810243998</v>
      </c>
      <c r="N10" s="141">
        <v>2.1899931166757001</v>
      </c>
      <c r="O10" s="141">
        <v>2.2072571273119199</v>
      </c>
      <c r="P10" s="141">
        <v>2.2278061460830898</v>
      </c>
      <c r="Q10" s="141">
        <v>2.2459872624776498</v>
      </c>
      <c r="R10" s="141">
        <v>2.2737796851626002</v>
      </c>
      <c r="S10" s="141">
        <v>2.2969718599533899</v>
      </c>
      <c r="T10" s="141">
        <v>2.3348646382960099</v>
      </c>
      <c r="U10" s="141">
        <v>2.3735648754926002</v>
      </c>
      <c r="V10" s="141">
        <v>2.3220801273912</v>
      </c>
      <c r="W10" s="141">
        <v>2.3034285045676701</v>
      </c>
      <c r="X10" s="141">
        <v>2.3147021401619101</v>
      </c>
      <c r="Y10" s="141">
        <v>2.3337614610957198</v>
      </c>
      <c r="Z10" s="141">
        <v>2.3528576086547801</v>
      </c>
      <c r="AA10" s="141">
        <v>2.35647771513222</v>
      </c>
      <c r="AB10" s="141">
        <v>2.3596025653367101</v>
      </c>
      <c r="AC10" s="141">
        <v>2.3673890181389599</v>
      </c>
      <c r="AD10" s="141">
        <v>2.3902843413905099</v>
      </c>
      <c r="AE10" s="141">
        <v>2.4075011397303001</v>
      </c>
      <c r="AF10" s="141">
        <v>2.4441794059222399</v>
      </c>
      <c r="AG10" s="141">
        <v>2.4606450441339098</v>
      </c>
      <c r="AH10" s="141">
        <v>2.4683177087339598</v>
      </c>
      <c r="AI10" s="141">
        <v>2.4799514472049</v>
      </c>
      <c r="AJ10" s="141">
        <v>2.4866052278032602</v>
      </c>
      <c r="AK10" s="141">
        <v>2.49805925339983</v>
      </c>
      <c r="AL10" s="141">
        <v>2.5181882805357798</v>
      </c>
      <c r="AM10" s="141">
        <v>2.5229787830159101</v>
      </c>
      <c r="AN10" s="141">
        <v>2.52346335903882</v>
      </c>
      <c r="AO10" s="141">
        <v>2.5387532942889002</v>
      </c>
      <c r="AP10" s="141">
        <v>2.5497773093796798</v>
      </c>
      <c r="AQ10" s="141">
        <v>2.5636066148424002</v>
      </c>
      <c r="AR10" s="141">
        <v>2.56792955597742</v>
      </c>
      <c r="AS10" s="141">
        <v>2.57495679166504</v>
      </c>
      <c r="AT10" s="141">
        <v>2.5708478641900898</v>
      </c>
      <c r="AU10" s="141">
        <v>2.5617405316734598</v>
      </c>
      <c r="AV10" s="141">
        <v>2.5735873439772798</v>
      </c>
      <c r="AW10" s="141">
        <v>2.5767155739846399</v>
      </c>
      <c r="AX10" s="141">
        <v>2.57726677772387</v>
      </c>
      <c r="AY10" s="141">
        <v>2.5714104290309301</v>
      </c>
      <c r="AZ10" s="141">
        <v>2.5919136046640499</v>
      </c>
      <c r="BA10" s="141">
        <v>2.6072565906426499</v>
      </c>
      <c r="BB10" s="141">
        <v>2.6258801771662501</v>
      </c>
      <c r="BC10" s="141">
        <v>2.6432306689598501</v>
      </c>
      <c r="BD10" s="141">
        <v>2.6454476861951899</v>
      </c>
      <c r="BE10" s="141">
        <v>2.6517812730067698</v>
      </c>
      <c r="BF10" s="141">
        <v>2.6733971140650601</v>
      </c>
      <c r="BG10" s="141">
        <v>2.7001626673320298</v>
      </c>
      <c r="BH10" s="141">
        <v>2.7186749307887399</v>
      </c>
      <c r="BI10" s="141">
        <v>2.7312502770766902</v>
      </c>
      <c r="BJ10" s="141">
        <v>2.7449673362036799</v>
      </c>
      <c r="BK10" s="141">
        <v>2.74964123298852</v>
      </c>
      <c r="BL10" s="141">
        <v>2.76892419756365</v>
      </c>
      <c r="BM10" s="141">
        <v>2.7854306387802099</v>
      </c>
      <c r="BN10" s="141">
        <v>2.7987928855446702</v>
      </c>
      <c r="BO10" s="141">
        <v>2.80587239388006</v>
      </c>
      <c r="BP10" s="141">
        <v>2.7900748919912099</v>
      </c>
      <c r="BQ10" s="141">
        <v>2.8027670186365801</v>
      </c>
      <c r="BR10" s="141">
        <v>2.81899770482157</v>
      </c>
      <c r="BS10" s="141">
        <v>2.8437972933142301</v>
      </c>
      <c r="BT10" s="141">
        <v>2.8770723994158698</v>
      </c>
      <c r="BU10" s="141">
        <v>2.9193140754345901</v>
      </c>
      <c r="BV10" s="141">
        <v>2.9829435493595602</v>
      </c>
      <c r="BW10" s="141">
        <v>3.03684630224281</v>
      </c>
      <c r="BX10" s="141">
        <v>3.0939993473318301</v>
      </c>
      <c r="BY10" s="141">
        <v>3.1315060095292502</v>
      </c>
      <c r="BZ10" s="141">
        <v>3.1709241734295301</v>
      </c>
      <c r="CA10" s="141">
        <v>3.1806721825302202</v>
      </c>
      <c r="CB10" s="141">
        <v>3.1784604162518999</v>
      </c>
      <c r="CC10" s="141">
        <v>3.2203626719006402</v>
      </c>
      <c r="CD10" s="141">
        <v>3.2558503521972</v>
      </c>
      <c r="CE10" s="141">
        <v>3.28250565375741</v>
      </c>
      <c r="CF10" s="141">
        <v>3.3173856724403099</v>
      </c>
      <c r="CG10" s="141">
        <v>3.34954361638431</v>
      </c>
      <c r="CH10" s="141">
        <v>3.37623500854547</v>
      </c>
      <c r="CI10" s="141">
        <v>3.4123154818409001</v>
      </c>
      <c r="CJ10" s="141">
        <v>3.4447190783209898</v>
      </c>
      <c r="CK10" s="141">
        <v>3.4751671862337199</v>
      </c>
      <c r="CL10" s="141">
        <v>3.5066179028462598</v>
      </c>
      <c r="CM10" s="141">
        <v>3.5367557450945402</v>
      </c>
      <c r="CN10" s="141">
        <v>3.5676309358667502</v>
      </c>
      <c r="CO10" s="141">
        <v>3.5991177638845602</v>
      </c>
      <c r="CP10" s="141">
        <v>3.6322035396379202</v>
      </c>
      <c r="CQ10" s="141">
        <v>3.66429204645853</v>
      </c>
      <c r="CR10" s="141">
        <v>3.69719679352876</v>
      </c>
      <c r="CS10" s="141">
        <v>3.7313531956252302</v>
      </c>
      <c r="CT10" s="141">
        <v>3.76484448121604</v>
      </c>
      <c r="CU10" s="141">
        <v>3.7986224084603002</v>
      </c>
      <c r="CV10" s="141">
        <v>3.83143978351782</v>
      </c>
      <c r="CW10" s="141">
        <v>3.86585949366602</v>
      </c>
      <c r="CX10" s="141">
        <v>3.89872365759244</v>
      </c>
      <c r="CY10" s="141">
        <v>3.9345009110540201</v>
      </c>
      <c r="CZ10" s="141">
        <v>3.9674025604052798</v>
      </c>
      <c r="DA10" s="141">
        <v>4.0019855391003603</v>
      </c>
      <c r="DB10" s="141">
        <v>4.0366274403892302</v>
      </c>
    </row>
    <row r="12" spans="1:106" x14ac:dyDescent="0.2">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row>
    <row r="13" spans="1:106" x14ac:dyDescent="0.2">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row>
    <row r="14" spans="1:106" x14ac:dyDescent="0.2">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141"/>
      <c r="AM14" s="141"/>
      <c r="AN14" s="141"/>
      <c r="AO14" s="141"/>
      <c r="AP14" s="141"/>
      <c r="AQ14" s="141"/>
      <c r="AR14" s="141"/>
      <c r="AS14" s="141"/>
      <c r="AT14" s="141"/>
    </row>
    <row r="15" spans="1:106" x14ac:dyDescent="0.2">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1"/>
      <c r="AT15" s="141"/>
    </row>
    <row r="16" spans="1:106" x14ac:dyDescent="0.2">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row>
    <row r="17" spans="3:98" x14ac:dyDescent="0.2">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row>
    <row r="18" spans="3:98" x14ac:dyDescent="0.2">
      <c r="CF18" s="144"/>
      <c r="CG18" s="144"/>
      <c r="CH18" s="144"/>
      <c r="CI18" s="144"/>
      <c r="CJ18" s="144"/>
      <c r="CK18" s="144"/>
      <c r="CL18" s="144"/>
      <c r="CM18" s="144"/>
      <c r="CN18" s="144"/>
      <c r="CO18" s="144"/>
      <c r="CP18" s="144"/>
      <c r="CQ18" s="144"/>
      <c r="CR18" s="144"/>
      <c r="CS18" s="144"/>
    </row>
    <row r="19" spans="3:98" x14ac:dyDescent="0.2">
      <c r="CF19" s="144"/>
      <c r="CG19" s="1" t="s">
        <v>213</v>
      </c>
      <c r="CH19" s="2"/>
      <c r="CI19" s="2"/>
      <c r="CJ19" s="3" t="s">
        <v>383</v>
      </c>
      <c r="CK19" s="4"/>
      <c r="CL19" s="4"/>
      <c r="CM19" s="4"/>
      <c r="CN19" s="4"/>
      <c r="CO19" s="4"/>
      <c r="CP19" s="2"/>
      <c r="CQ19" s="2"/>
      <c r="CR19" s="2"/>
      <c r="CS19" s="144"/>
    </row>
    <row r="20" spans="3:98" x14ac:dyDescent="0.2">
      <c r="CF20" s="144"/>
      <c r="CG20" s="5"/>
      <c r="CH20" s="6"/>
      <c r="CI20" s="6"/>
      <c r="CJ20" s="6"/>
      <c r="CK20" s="6"/>
      <c r="CL20" s="6"/>
      <c r="CM20" s="6"/>
      <c r="CN20" s="6"/>
      <c r="CO20" s="6"/>
      <c r="CP20" s="6"/>
      <c r="CQ20" s="6"/>
      <c r="CR20" s="7"/>
      <c r="CS20" s="144"/>
    </row>
    <row r="21" spans="3:98" x14ac:dyDescent="0.2">
      <c r="CF21" s="144"/>
      <c r="CG21" s="8"/>
      <c r="CH21" s="9" t="s">
        <v>209</v>
      </c>
      <c r="CI21" s="145" t="s">
        <v>184</v>
      </c>
      <c r="CJ21" s="2"/>
      <c r="CK21" s="2"/>
      <c r="CL21" s="2"/>
      <c r="CM21" s="2"/>
      <c r="CN21" s="2"/>
      <c r="CO21" s="2"/>
      <c r="CP21" s="2"/>
      <c r="CQ21" s="2"/>
      <c r="CR21" s="10"/>
      <c r="CS21" s="144"/>
    </row>
    <row r="22" spans="3:98" x14ac:dyDescent="0.2">
      <c r="CF22" s="144"/>
      <c r="CG22" s="8"/>
      <c r="CH22" s="2"/>
      <c r="CI22" s="146" t="s">
        <v>214</v>
      </c>
      <c r="CJ22" s="2"/>
      <c r="CK22" s="2"/>
      <c r="CL22" s="2"/>
      <c r="CM22" s="2"/>
      <c r="CN22" s="2"/>
      <c r="CO22" s="2"/>
      <c r="CP22" s="2"/>
      <c r="CQ22" s="2"/>
      <c r="CR22" s="11" t="s">
        <v>210</v>
      </c>
      <c r="CS22" s="144"/>
    </row>
    <row r="23" spans="3:98" x14ac:dyDescent="0.2">
      <c r="CF23" s="144"/>
      <c r="CG23" s="8"/>
      <c r="CH23" s="2"/>
      <c r="CI23" s="147">
        <f>CF9</f>
        <v>3.2378185634282302</v>
      </c>
      <c r="CJ23" s="12"/>
      <c r="CK23" s="2"/>
      <c r="CL23" s="2"/>
      <c r="CM23" s="2"/>
      <c r="CN23" s="2"/>
      <c r="CO23" s="2"/>
      <c r="CP23" s="2"/>
      <c r="CQ23" s="2"/>
      <c r="CR23" s="148">
        <f>CI23</f>
        <v>3.2378185634282302</v>
      </c>
      <c r="CS23" s="144"/>
    </row>
    <row r="24" spans="3:98" x14ac:dyDescent="0.2">
      <c r="CF24" s="144"/>
      <c r="CG24" s="8"/>
      <c r="CH24" s="2"/>
      <c r="CI24" s="2"/>
      <c r="CJ24" s="2"/>
      <c r="CK24" s="2"/>
      <c r="CL24" s="2"/>
      <c r="CM24" s="2"/>
      <c r="CN24" s="2"/>
      <c r="CO24" s="2"/>
      <c r="CP24" s="2"/>
      <c r="CQ24" s="2"/>
      <c r="CR24" s="148"/>
      <c r="CS24" s="144"/>
    </row>
    <row r="25" spans="3:98" x14ac:dyDescent="0.2">
      <c r="CF25" s="144"/>
      <c r="CG25" s="526" t="s">
        <v>211</v>
      </c>
      <c r="CH25" s="527"/>
      <c r="CI25" s="527"/>
      <c r="CJ25" s="2" t="s">
        <v>384</v>
      </c>
      <c r="CK25" s="2"/>
      <c r="CL25" s="2"/>
      <c r="CM25" s="2"/>
      <c r="CN25" s="2"/>
      <c r="CO25" s="2"/>
      <c r="CP25" s="2"/>
      <c r="CQ25" s="2"/>
      <c r="CR25" s="148"/>
      <c r="CS25" s="144"/>
    </row>
    <row r="26" spans="3:98" x14ac:dyDescent="0.2">
      <c r="CF26" s="144"/>
      <c r="CG26" s="129"/>
      <c r="CH26" s="9"/>
      <c r="CI26" s="135" t="s">
        <v>185</v>
      </c>
      <c r="CJ26" s="135" t="s">
        <v>186</v>
      </c>
      <c r="CK26" s="135" t="s">
        <v>187</v>
      </c>
      <c r="CL26" s="135" t="s">
        <v>188</v>
      </c>
      <c r="CM26" s="135" t="s">
        <v>189</v>
      </c>
      <c r="CN26" s="135" t="s">
        <v>190</v>
      </c>
      <c r="CO26" s="135" t="s">
        <v>191</v>
      </c>
      <c r="CP26" s="135" t="s">
        <v>192</v>
      </c>
      <c r="CQ26" s="2"/>
      <c r="CR26" s="148"/>
      <c r="CS26" s="144"/>
    </row>
    <row r="27" spans="3:98" ht="15" x14ac:dyDescent="0.25">
      <c r="CF27" s="144"/>
      <c r="CG27" s="8"/>
      <c r="CH27" s="2"/>
      <c r="CI27" s="137" t="s">
        <v>100</v>
      </c>
      <c r="CJ27" s="137" t="s">
        <v>100</v>
      </c>
      <c r="CK27" s="137" t="s">
        <v>100</v>
      </c>
      <c r="CL27" s="137" t="s">
        <v>100</v>
      </c>
      <c r="CM27" s="138" t="s">
        <v>101</v>
      </c>
      <c r="CN27" s="138" t="s">
        <v>101</v>
      </c>
      <c r="CO27" s="138" t="s">
        <v>101</v>
      </c>
      <c r="CP27" s="138" t="s">
        <v>101</v>
      </c>
      <c r="CQ27" s="2"/>
      <c r="CR27" s="148"/>
      <c r="CS27" s="144"/>
      <c r="CT27" s="149"/>
    </row>
    <row r="28" spans="3:98" x14ac:dyDescent="0.2">
      <c r="CF28" s="144"/>
      <c r="CG28" s="8"/>
      <c r="CH28" s="2"/>
      <c r="CI28" s="150">
        <f>CG9</f>
        <v>3.25656770063839</v>
      </c>
      <c r="CJ28" s="150">
        <f t="shared" ref="CJ28:CP28" si="0">CH9</f>
        <v>3.27110127859771</v>
      </c>
      <c r="CK28" s="150">
        <f t="shared" si="0"/>
        <v>3.2944309740921498</v>
      </c>
      <c r="CL28" s="150">
        <f t="shared" si="0"/>
        <v>3.3143993617605201</v>
      </c>
      <c r="CM28" s="150">
        <f t="shared" si="0"/>
        <v>3.3322344903885601</v>
      </c>
      <c r="CN28" s="150">
        <f t="shared" si="0"/>
        <v>3.35046325499723</v>
      </c>
      <c r="CO28" s="150">
        <f t="shared" si="0"/>
        <v>3.3669734300441201</v>
      </c>
      <c r="CP28" s="150">
        <f t="shared" si="0"/>
        <v>3.3835781064221901</v>
      </c>
      <c r="CQ28" s="2"/>
      <c r="CR28" s="148">
        <f>AVERAGE(CI28:CP28)</f>
        <v>3.3212185746176086</v>
      </c>
      <c r="CS28" s="144"/>
    </row>
    <row r="29" spans="3:98" x14ac:dyDescent="0.2">
      <c r="CF29" s="144"/>
      <c r="CG29" s="8"/>
      <c r="CH29" s="2"/>
      <c r="CI29" s="2"/>
      <c r="CJ29" s="2"/>
      <c r="CK29" s="2"/>
      <c r="CL29" s="2"/>
      <c r="CM29" s="2"/>
      <c r="CN29" s="2"/>
      <c r="CO29" s="2"/>
      <c r="CP29" s="2"/>
      <c r="CQ29" s="2"/>
      <c r="CR29" s="13"/>
      <c r="CS29" s="144"/>
    </row>
    <row r="30" spans="3:98" x14ac:dyDescent="0.2">
      <c r="CF30" s="144"/>
      <c r="CG30" s="8"/>
      <c r="CH30" s="2"/>
      <c r="CI30" s="2"/>
      <c r="CJ30" s="2"/>
      <c r="CK30" s="2"/>
      <c r="CL30" s="2"/>
      <c r="CM30" s="2"/>
      <c r="CN30" s="2"/>
      <c r="CO30" s="2"/>
      <c r="CP30" s="2"/>
      <c r="CQ30" s="14" t="s">
        <v>212</v>
      </c>
      <c r="CR30" s="151">
        <f>(CR28-CR23)/CR23</f>
        <v>2.5758086673353865E-2</v>
      </c>
      <c r="CS30" s="144"/>
      <c r="CT30" s="152"/>
    </row>
    <row r="31" spans="3:98" x14ac:dyDescent="0.2">
      <c r="CF31" s="144"/>
      <c r="CG31" s="15"/>
      <c r="CH31" s="16"/>
      <c r="CI31" s="16"/>
      <c r="CJ31" s="16"/>
      <c r="CK31" s="16"/>
      <c r="CL31" s="16"/>
      <c r="CM31" s="16"/>
      <c r="CN31" s="16"/>
      <c r="CO31" s="16"/>
      <c r="CP31" s="16"/>
      <c r="CQ31" s="16"/>
      <c r="CR31" s="17"/>
      <c r="CS31" s="144"/>
    </row>
    <row r="32" spans="3:98" x14ac:dyDescent="0.2">
      <c r="CF32" s="144"/>
      <c r="CG32" s="144"/>
      <c r="CH32" s="144"/>
      <c r="CI32" s="144"/>
      <c r="CJ32" s="144"/>
      <c r="CK32" s="144"/>
      <c r="CL32" s="144"/>
      <c r="CM32" s="144"/>
      <c r="CN32" s="144"/>
      <c r="CO32" s="144"/>
      <c r="CP32" s="144"/>
      <c r="CQ32" s="144"/>
      <c r="CR32" s="144"/>
      <c r="CS32" s="144"/>
    </row>
    <row r="46" spans="88:97" x14ac:dyDescent="0.2">
      <c r="CJ46" s="141"/>
      <c r="CS46" s="141"/>
    </row>
    <row r="51" spans="88:97" x14ac:dyDescent="0.2">
      <c r="CJ51" s="141"/>
      <c r="CK51" s="141"/>
      <c r="CL51" s="141"/>
      <c r="CM51" s="141"/>
      <c r="CN51" s="141"/>
      <c r="CO51" s="141"/>
      <c r="CP51" s="141"/>
      <c r="CQ51" s="141"/>
      <c r="CS51" s="141"/>
    </row>
    <row r="53" spans="88:97" ht="15" x14ac:dyDescent="0.25">
      <c r="CS53" s="149"/>
    </row>
  </sheetData>
  <mergeCells count="2">
    <mergeCell ref="A1:B1"/>
    <mergeCell ref="CG25:CI25"/>
  </mergeCells>
  <pageMargins left="0.25" right="0.2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ED2B8-5CCD-424F-B1F2-DCFEF551141B}">
  <dimension ref="A1:DG61"/>
  <sheetViews>
    <sheetView workbookViewId="0">
      <selection activeCell="B71" sqref="B71"/>
    </sheetView>
  </sheetViews>
  <sheetFormatPr defaultColWidth="9.140625" defaultRowHeight="12.75" x14ac:dyDescent="0.2"/>
  <cols>
    <col min="1" max="1" width="38.42578125" style="319" customWidth="1"/>
    <col min="2" max="2" width="12.85546875" style="324" customWidth="1"/>
    <col min="3" max="82" width="7.7109375" style="319" hidden="1" customWidth="1"/>
    <col min="83" max="86" width="0" style="319" hidden="1" customWidth="1"/>
    <col min="87" max="16384" width="9.140625" style="319"/>
  </cols>
  <sheetData>
    <row r="1" spans="1:111" ht="18" x14ac:dyDescent="0.25">
      <c r="A1" s="499" t="s">
        <v>97</v>
      </c>
      <c r="B1" s="500"/>
    </row>
    <row r="2" spans="1:111" ht="15.75" x14ac:dyDescent="0.25">
      <c r="A2" s="320" t="s">
        <v>454</v>
      </c>
      <c r="B2" s="321"/>
    </row>
    <row r="3" spans="1:111" ht="15.75" thickBot="1" x14ac:dyDescent="0.3">
      <c r="A3" s="322" t="s">
        <v>98</v>
      </c>
      <c r="B3" s="323"/>
    </row>
    <row r="6" spans="1:111" x14ac:dyDescent="0.2">
      <c r="CK6" s="325" t="s">
        <v>101</v>
      </c>
      <c r="CL6" s="325" t="s">
        <v>101</v>
      </c>
      <c r="CM6" s="325" t="s">
        <v>101</v>
      </c>
      <c r="CN6" s="325" t="s">
        <v>101</v>
      </c>
      <c r="CO6" s="326" t="s">
        <v>378</v>
      </c>
      <c r="CP6" s="326" t="s">
        <v>378</v>
      </c>
      <c r="CQ6" s="326" t="s">
        <v>378</v>
      </c>
      <c r="CR6" s="326" t="s">
        <v>378</v>
      </c>
      <c r="CS6" s="327" t="s">
        <v>455</v>
      </c>
      <c r="CT6" s="327" t="s">
        <v>455</v>
      </c>
      <c r="CU6" s="327" t="s">
        <v>455</v>
      </c>
      <c r="CV6" s="327" t="s">
        <v>455</v>
      </c>
      <c r="CW6" s="328"/>
      <c r="CX6" s="328"/>
      <c r="CY6" s="328"/>
      <c r="CZ6" s="328"/>
    </row>
    <row r="7" spans="1:111" s="324" customFormat="1" x14ac:dyDescent="0.2">
      <c r="B7" s="324" t="s">
        <v>102</v>
      </c>
      <c r="C7" s="329" t="s">
        <v>103</v>
      </c>
      <c r="D7" s="329" t="s">
        <v>104</v>
      </c>
      <c r="E7" s="329" t="s">
        <v>105</v>
      </c>
      <c r="F7" s="329" t="s">
        <v>106</v>
      </c>
      <c r="G7" s="329" t="s">
        <v>107</v>
      </c>
      <c r="H7" s="329" t="s">
        <v>108</v>
      </c>
      <c r="I7" s="329" t="s">
        <v>109</v>
      </c>
      <c r="J7" s="329" t="s">
        <v>110</v>
      </c>
      <c r="K7" s="329" t="s">
        <v>111</v>
      </c>
      <c r="L7" s="329" t="s">
        <v>112</v>
      </c>
      <c r="M7" s="329" t="s">
        <v>113</v>
      </c>
      <c r="N7" s="329" t="s">
        <v>114</v>
      </c>
      <c r="O7" s="329" t="s">
        <v>115</v>
      </c>
      <c r="P7" s="329" t="s">
        <v>116</v>
      </c>
      <c r="Q7" s="329" t="s">
        <v>117</v>
      </c>
      <c r="R7" s="329" t="s">
        <v>118</v>
      </c>
      <c r="S7" s="329" t="s">
        <v>119</v>
      </c>
      <c r="T7" s="329" t="s">
        <v>120</v>
      </c>
      <c r="U7" s="329" t="s">
        <v>121</v>
      </c>
      <c r="V7" s="329" t="s">
        <v>122</v>
      </c>
      <c r="W7" s="329" t="s">
        <v>123</v>
      </c>
      <c r="X7" s="329" t="s">
        <v>124</v>
      </c>
      <c r="Y7" s="329" t="s">
        <v>125</v>
      </c>
      <c r="Z7" s="329" t="s">
        <v>126</v>
      </c>
      <c r="AA7" s="329" t="s">
        <v>127</v>
      </c>
      <c r="AB7" s="329" t="s">
        <v>128</v>
      </c>
      <c r="AC7" s="329" t="s">
        <v>129</v>
      </c>
      <c r="AD7" s="329" t="s">
        <v>130</v>
      </c>
      <c r="AE7" s="329" t="s">
        <v>131</v>
      </c>
      <c r="AF7" s="329" t="s">
        <v>132</v>
      </c>
      <c r="AG7" s="329" t="s">
        <v>133</v>
      </c>
      <c r="AH7" s="329" t="s">
        <v>134</v>
      </c>
      <c r="AI7" s="329" t="s">
        <v>135</v>
      </c>
      <c r="AJ7" s="329" t="s">
        <v>136</v>
      </c>
      <c r="AK7" s="329" t="s">
        <v>137</v>
      </c>
      <c r="AL7" s="329" t="s">
        <v>138</v>
      </c>
      <c r="AM7" s="329" t="s">
        <v>139</v>
      </c>
      <c r="AN7" s="329" t="s">
        <v>140</v>
      </c>
      <c r="AO7" s="329" t="s">
        <v>141</v>
      </c>
      <c r="AP7" s="329" t="s">
        <v>142</v>
      </c>
      <c r="AQ7" s="329" t="s">
        <v>143</v>
      </c>
      <c r="AR7" s="329" t="s">
        <v>144</v>
      </c>
      <c r="AS7" s="329" t="s">
        <v>145</v>
      </c>
      <c r="AT7" s="329" t="s">
        <v>146</v>
      </c>
      <c r="AU7" s="324" t="s">
        <v>147</v>
      </c>
      <c r="AV7" s="324" t="s">
        <v>148</v>
      </c>
      <c r="AW7" s="324" t="s">
        <v>149</v>
      </c>
      <c r="AX7" s="324" t="s">
        <v>150</v>
      </c>
      <c r="AY7" s="324" t="s">
        <v>151</v>
      </c>
      <c r="AZ7" s="324" t="s">
        <v>152</v>
      </c>
      <c r="BA7" s="324" t="s">
        <v>153</v>
      </c>
      <c r="BB7" s="324" t="s">
        <v>154</v>
      </c>
      <c r="BC7" s="324" t="s">
        <v>155</v>
      </c>
      <c r="BD7" s="324" t="s">
        <v>156</v>
      </c>
      <c r="BE7" s="324" t="s">
        <v>157</v>
      </c>
      <c r="BF7" s="324" t="s">
        <v>158</v>
      </c>
      <c r="BG7" s="324" t="s">
        <v>159</v>
      </c>
      <c r="BH7" s="324" t="s">
        <v>160</v>
      </c>
      <c r="BI7" s="324" t="s">
        <v>161</v>
      </c>
      <c r="BJ7" s="324" t="s">
        <v>162</v>
      </c>
      <c r="BK7" s="324" t="s">
        <v>163</v>
      </c>
      <c r="BL7" s="324" t="s">
        <v>164</v>
      </c>
      <c r="BM7" s="324" t="s">
        <v>165</v>
      </c>
      <c r="BN7" s="324" t="s">
        <v>166</v>
      </c>
      <c r="BO7" s="324" t="s">
        <v>167</v>
      </c>
      <c r="BP7" s="324" t="s">
        <v>168</v>
      </c>
      <c r="BQ7" s="324" t="s">
        <v>169</v>
      </c>
      <c r="BR7" s="324" t="s">
        <v>170</v>
      </c>
      <c r="BS7" s="324" t="s">
        <v>171</v>
      </c>
      <c r="BT7" s="324" t="s">
        <v>172</v>
      </c>
      <c r="BU7" s="324" t="s">
        <v>173</v>
      </c>
      <c r="BV7" s="324" t="s">
        <v>174</v>
      </c>
      <c r="BW7" s="324" t="s">
        <v>175</v>
      </c>
      <c r="BX7" s="324" t="s">
        <v>176</v>
      </c>
      <c r="BY7" s="324" t="s">
        <v>177</v>
      </c>
      <c r="BZ7" s="324" t="s">
        <v>178</v>
      </c>
      <c r="CA7" s="324" t="s">
        <v>179</v>
      </c>
      <c r="CB7" s="324" t="s">
        <v>180</v>
      </c>
      <c r="CC7" s="324" t="s">
        <v>181</v>
      </c>
      <c r="CD7" s="324" t="s">
        <v>182</v>
      </c>
      <c r="CE7" s="324" t="s">
        <v>183</v>
      </c>
      <c r="CF7" s="324" t="s">
        <v>184</v>
      </c>
      <c r="CG7" s="324" t="s">
        <v>185</v>
      </c>
      <c r="CH7" s="324" t="s">
        <v>186</v>
      </c>
      <c r="CI7" s="324" t="s">
        <v>187</v>
      </c>
      <c r="CJ7" s="324" t="s">
        <v>188</v>
      </c>
      <c r="CK7" s="324" t="s">
        <v>189</v>
      </c>
      <c r="CL7" s="324" t="s">
        <v>190</v>
      </c>
      <c r="CM7" s="324" t="s">
        <v>191</v>
      </c>
      <c r="CN7" s="330" t="s">
        <v>192</v>
      </c>
      <c r="CO7" s="324" t="s">
        <v>193</v>
      </c>
      <c r="CP7" s="324" t="s">
        <v>194</v>
      </c>
      <c r="CQ7" s="324" t="s">
        <v>195</v>
      </c>
      <c r="CR7" s="324" t="s">
        <v>196</v>
      </c>
      <c r="CS7" s="324" t="s">
        <v>197</v>
      </c>
      <c r="CT7" s="324" t="s">
        <v>198</v>
      </c>
      <c r="CU7" s="324" t="s">
        <v>199</v>
      </c>
      <c r="CV7" s="324" t="s">
        <v>200</v>
      </c>
      <c r="CW7" s="324" t="s">
        <v>201</v>
      </c>
      <c r="CX7" s="324" t="s">
        <v>202</v>
      </c>
      <c r="CY7" s="324" t="s">
        <v>379</v>
      </c>
      <c r="CZ7" s="324" t="s">
        <v>380</v>
      </c>
      <c r="DA7" s="324" t="s">
        <v>381</v>
      </c>
      <c r="DB7" s="324" t="s">
        <v>382</v>
      </c>
      <c r="DC7" s="324" t="s">
        <v>456</v>
      </c>
      <c r="DD7" s="324" t="s">
        <v>457</v>
      </c>
      <c r="DE7" s="324" t="s">
        <v>458</v>
      </c>
      <c r="DF7" s="324" t="s">
        <v>459</v>
      </c>
    </row>
    <row r="8" spans="1:111" x14ac:dyDescent="0.2">
      <c r="A8" s="324" t="s">
        <v>203</v>
      </c>
      <c r="B8" s="324" t="s">
        <v>204</v>
      </c>
      <c r="C8" s="331">
        <v>2.0063242019995098</v>
      </c>
      <c r="D8" s="331">
        <v>2.0291282349893098</v>
      </c>
      <c r="E8" s="331">
        <v>2.0375396537992998</v>
      </c>
      <c r="F8" s="331">
        <v>2.0605757461988299</v>
      </c>
      <c r="G8" s="331">
        <v>2.0744916701599601</v>
      </c>
      <c r="H8" s="331">
        <v>2.0847415521764501</v>
      </c>
      <c r="I8" s="331">
        <v>2.1206428407981601</v>
      </c>
      <c r="J8" s="331">
        <v>2.1424538059801699</v>
      </c>
      <c r="K8" s="331">
        <v>2.1577760921196698</v>
      </c>
      <c r="L8" s="331">
        <v>2.18317446723852</v>
      </c>
      <c r="M8" s="331">
        <v>2.2041735816988299</v>
      </c>
      <c r="N8" s="331">
        <v>2.1895839731400302</v>
      </c>
      <c r="O8" s="331">
        <v>2.2079881141659499</v>
      </c>
      <c r="P8" s="331">
        <v>2.2276611594626199</v>
      </c>
      <c r="Q8" s="331">
        <v>2.2459850074152801</v>
      </c>
      <c r="R8" s="331">
        <v>2.2732860401443298</v>
      </c>
      <c r="S8" s="331">
        <v>2.2978325902332899</v>
      </c>
      <c r="T8" s="331">
        <v>2.3346020605495701</v>
      </c>
      <c r="U8" s="331">
        <v>2.3735276211582401</v>
      </c>
      <c r="V8" s="331">
        <v>2.3215409716883499</v>
      </c>
      <c r="W8" s="331">
        <v>2.3038226527588002</v>
      </c>
      <c r="X8" s="331">
        <v>2.3145837090650598</v>
      </c>
      <c r="Y8" s="331">
        <v>2.3339717038978098</v>
      </c>
      <c r="Z8" s="331">
        <v>2.3520758531232699</v>
      </c>
      <c r="AA8" s="331">
        <v>2.3568446385384498</v>
      </c>
      <c r="AB8" s="331">
        <v>2.3598082084575198</v>
      </c>
      <c r="AC8" s="331">
        <v>2.3676526808939902</v>
      </c>
      <c r="AD8" s="331">
        <v>2.38950697283444</v>
      </c>
      <c r="AE8" s="331">
        <v>2.4083550647675001</v>
      </c>
      <c r="AF8" s="331">
        <v>2.4444130504222099</v>
      </c>
      <c r="AG8" s="331">
        <v>2.4604640784842702</v>
      </c>
      <c r="AH8" s="331">
        <v>2.4673874511369598</v>
      </c>
      <c r="AI8" s="331">
        <v>2.4804181534887402</v>
      </c>
      <c r="AJ8" s="331">
        <v>2.4867756454644101</v>
      </c>
      <c r="AK8" s="331">
        <v>2.4979566250823502</v>
      </c>
      <c r="AL8" s="331">
        <v>2.5174388651260799</v>
      </c>
      <c r="AM8" s="331">
        <v>2.5233148246383998</v>
      </c>
      <c r="AN8" s="331">
        <v>2.5235914844993701</v>
      </c>
      <c r="AO8" s="331">
        <v>2.5384869576563101</v>
      </c>
      <c r="AP8" s="331">
        <v>2.5493165220603302</v>
      </c>
      <c r="AQ8" s="331">
        <v>2.5640878270376</v>
      </c>
      <c r="AR8" s="331">
        <v>2.5682010799061801</v>
      </c>
      <c r="AS8" s="331">
        <v>2.5745284656131302</v>
      </c>
      <c r="AT8" s="331">
        <v>2.5703540066002799</v>
      </c>
      <c r="AU8" s="331">
        <v>2.5620964089634599</v>
      </c>
      <c r="AV8" s="331">
        <v>2.5737808658450598</v>
      </c>
      <c r="AW8" s="331">
        <v>2.5763433131395899</v>
      </c>
      <c r="AX8" s="331">
        <v>2.5766992708793199</v>
      </c>
      <c r="AY8" s="331">
        <v>2.5717107318479902</v>
      </c>
      <c r="AZ8" s="331">
        <v>2.5921156618377301</v>
      </c>
      <c r="BA8" s="331">
        <v>2.6069387531606401</v>
      </c>
      <c r="BB8" s="331">
        <v>2.6253431904293598</v>
      </c>
      <c r="BC8" s="331">
        <v>2.6431101616580301</v>
      </c>
      <c r="BD8" s="331">
        <v>2.6454235385008298</v>
      </c>
      <c r="BE8" s="331">
        <v>2.6515794028402699</v>
      </c>
      <c r="BF8" s="331">
        <v>2.6730735090076099</v>
      </c>
      <c r="BG8" s="331">
        <v>2.7025845040057699</v>
      </c>
      <c r="BH8" s="331">
        <v>2.7191562543850001</v>
      </c>
      <c r="BI8" s="331">
        <v>2.7259924929413102</v>
      </c>
      <c r="BJ8" s="331">
        <v>2.73992606692231</v>
      </c>
      <c r="BK8" s="331">
        <v>2.7502945492423101</v>
      </c>
      <c r="BL8" s="331">
        <v>2.7689500101723898</v>
      </c>
      <c r="BM8" s="331">
        <v>2.7814096361355198</v>
      </c>
      <c r="BN8" s="331">
        <v>2.7939823611208201</v>
      </c>
      <c r="BO8" s="331">
        <v>2.8066571115732</v>
      </c>
      <c r="BP8" s="331">
        <v>2.789069417081</v>
      </c>
      <c r="BQ8" s="331">
        <v>2.8003358691635101</v>
      </c>
      <c r="BR8" s="331">
        <v>2.8138932593987098</v>
      </c>
      <c r="BS8" s="331">
        <v>2.8441364271136802</v>
      </c>
      <c r="BT8" s="331">
        <v>2.8773216475971899</v>
      </c>
      <c r="BU8" s="331">
        <v>2.91889734231578</v>
      </c>
      <c r="BV8" s="331">
        <v>2.9746409679231198</v>
      </c>
      <c r="BW8" s="331">
        <v>3.0357131501719299</v>
      </c>
      <c r="BX8" s="331">
        <v>3.0936413828755098</v>
      </c>
      <c r="BY8" s="331">
        <v>3.1296486651784101</v>
      </c>
      <c r="BZ8" s="331">
        <v>3.1622026276566801</v>
      </c>
      <c r="CA8" s="331">
        <v>3.1722489121908599</v>
      </c>
      <c r="CB8" s="331">
        <v>3.1732614751305199</v>
      </c>
      <c r="CC8" s="331">
        <v>3.19804134092354</v>
      </c>
      <c r="CD8" s="331">
        <v>3.22162837939393</v>
      </c>
      <c r="CE8" s="331">
        <v>3.2544930937994199</v>
      </c>
      <c r="CF8" s="331">
        <v>3.3022200302311102</v>
      </c>
      <c r="CG8" s="331">
        <v>3.3166050351231502</v>
      </c>
      <c r="CH8" s="331">
        <v>3.3368236923679002</v>
      </c>
      <c r="CI8" s="331">
        <v>3.37011065424548</v>
      </c>
      <c r="CJ8" s="331">
        <v>3.41939449308809</v>
      </c>
      <c r="CK8" s="331">
        <v>3.45067500590967</v>
      </c>
      <c r="CL8" s="331">
        <v>3.4736821386754499</v>
      </c>
      <c r="CM8" s="331">
        <v>3.49931506549617</v>
      </c>
      <c r="CN8" s="331">
        <v>3.51338511253658</v>
      </c>
      <c r="CO8" s="332">
        <v>3.5359237438715101</v>
      </c>
      <c r="CP8" s="332">
        <v>3.55894446256021</v>
      </c>
      <c r="CQ8" s="332">
        <v>3.5750398262796899</v>
      </c>
      <c r="CR8" s="332">
        <v>3.5903136808117901</v>
      </c>
      <c r="CS8" s="332">
        <v>3.6008049107670601</v>
      </c>
      <c r="CT8" s="332">
        <v>3.6183053339686699</v>
      </c>
      <c r="CU8" s="332">
        <v>3.6376951812524898</v>
      </c>
      <c r="CV8" s="332">
        <v>3.6560774959501501</v>
      </c>
      <c r="CW8" s="331">
        <v>3.67014251725467</v>
      </c>
      <c r="CX8" s="331">
        <v>3.6862303022121599</v>
      </c>
      <c r="CY8" s="331">
        <v>3.7022035803381499</v>
      </c>
      <c r="CZ8" s="331">
        <v>3.7206821665280301</v>
      </c>
      <c r="DA8" s="331">
        <v>3.7408389759534</v>
      </c>
      <c r="DB8" s="331">
        <v>3.7603426628221102</v>
      </c>
      <c r="DC8" s="331">
        <v>3.7806564682541799</v>
      </c>
      <c r="DD8" s="331">
        <v>3.8005635136687999</v>
      </c>
      <c r="DE8" s="331">
        <v>3.8228124453516701</v>
      </c>
      <c r="DF8" s="331">
        <v>3.8451437846978598</v>
      </c>
      <c r="DG8" s="331"/>
    </row>
    <row r="9" spans="1:111" x14ac:dyDescent="0.2">
      <c r="A9" s="324" t="s">
        <v>205</v>
      </c>
      <c r="B9" s="324" t="s">
        <v>206</v>
      </c>
      <c r="C9" s="331">
        <v>2.0063242019995098</v>
      </c>
      <c r="D9" s="331">
        <v>2.0291282349893098</v>
      </c>
      <c r="E9" s="331">
        <v>2.0375396537992998</v>
      </c>
      <c r="F9" s="331">
        <v>2.0605757461988299</v>
      </c>
      <c r="G9" s="331">
        <v>2.0744916701599601</v>
      </c>
      <c r="H9" s="331">
        <v>2.0847415521764501</v>
      </c>
      <c r="I9" s="331">
        <v>2.1206428407981601</v>
      </c>
      <c r="J9" s="331">
        <v>2.1424538059801699</v>
      </c>
      <c r="K9" s="331">
        <v>2.1577760921196698</v>
      </c>
      <c r="L9" s="331">
        <v>2.18317446723852</v>
      </c>
      <c r="M9" s="331">
        <v>2.2041735816988299</v>
      </c>
      <c r="N9" s="331">
        <v>2.1895839731400302</v>
      </c>
      <c r="O9" s="331">
        <v>2.2079881141659499</v>
      </c>
      <c r="P9" s="331">
        <v>2.2276611594626199</v>
      </c>
      <c r="Q9" s="331">
        <v>2.2459850074152801</v>
      </c>
      <c r="R9" s="331">
        <v>2.2732860401443298</v>
      </c>
      <c r="S9" s="331">
        <v>2.2978325902332899</v>
      </c>
      <c r="T9" s="331">
        <v>2.3346020605495701</v>
      </c>
      <c r="U9" s="331">
        <v>2.3735276211582401</v>
      </c>
      <c r="V9" s="331">
        <v>2.3215409716883499</v>
      </c>
      <c r="W9" s="331">
        <v>2.3038226527588002</v>
      </c>
      <c r="X9" s="331">
        <v>2.3145837090650598</v>
      </c>
      <c r="Y9" s="331">
        <v>2.3339717038978098</v>
      </c>
      <c r="Z9" s="331">
        <v>2.3520758531232699</v>
      </c>
      <c r="AA9" s="331">
        <v>2.3568446385384498</v>
      </c>
      <c r="AB9" s="331">
        <v>2.3598082084575198</v>
      </c>
      <c r="AC9" s="331">
        <v>2.3676526808939902</v>
      </c>
      <c r="AD9" s="331">
        <v>2.38950697283444</v>
      </c>
      <c r="AE9" s="331">
        <v>2.4083550647675001</v>
      </c>
      <c r="AF9" s="331">
        <v>2.4444130504222099</v>
      </c>
      <c r="AG9" s="331">
        <v>2.4604640784842702</v>
      </c>
      <c r="AH9" s="331">
        <v>2.4673874511369598</v>
      </c>
      <c r="AI9" s="331">
        <v>2.4804181534887402</v>
      </c>
      <c r="AJ9" s="331">
        <v>2.4867756454644101</v>
      </c>
      <c r="AK9" s="331">
        <v>2.4979566250823502</v>
      </c>
      <c r="AL9" s="331">
        <v>2.5174388651260799</v>
      </c>
      <c r="AM9" s="331">
        <v>2.5233148246383998</v>
      </c>
      <c r="AN9" s="331">
        <v>2.5235914844993701</v>
      </c>
      <c r="AO9" s="331">
        <v>2.5384869576563101</v>
      </c>
      <c r="AP9" s="331">
        <v>2.5493165220603302</v>
      </c>
      <c r="AQ9" s="331">
        <v>2.5640878270376</v>
      </c>
      <c r="AR9" s="331">
        <v>2.5682010799061801</v>
      </c>
      <c r="AS9" s="331">
        <v>2.5745284656131302</v>
      </c>
      <c r="AT9" s="331">
        <v>2.5703540066002799</v>
      </c>
      <c r="AU9" s="331">
        <v>2.5620964089634599</v>
      </c>
      <c r="AV9" s="331">
        <v>2.5737808658450598</v>
      </c>
      <c r="AW9" s="331">
        <v>2.5763433131395899</v>
      </c>
      <c r="AX9" s="331">
        <v>2.5766992708793199</v>
      </c>
      <c r="AY9" s="331">
        <v>2.5717107318479902</v>
      </c>
      <c r="AZ9" s="331">
        <v>2.5921156618377301</v>
      </c>
      <c r="BA9" s="331">
        <v>2.6069387531606401</v>
      </c>
      <c r="BB9" s="331">
        <v>2.6253431904293598</v>
      </c>
      <c r="BC9" s="331">
        <v>2.6431101616580301</v>
      </c>
      <c r="BD9" s="331">
        <v>2.6454235385008298</v>
      </c>
      <c r="BE9" s="331">
        <v>2.6515794028402699</v>
      </c>
      <c r="BF9" s="331">
        <v>2.6730735090076099</v>
      </c>
      <c r="BG9" s="331">
        <v>2.7025845040057699</v>
      </c>
      <c r="BH9" s="331">
        <v>2.7191562543850001</v>
      </c>
      <c r="BI9" s="331">
        <v>2.7259924929413102</v>
      </c>
      <c r="BJ9" s="331">
        <v>2.73992606692231</v>
      </c>
      <c r="BK9" s="331">
        <v>2.7502945492423101</v>
      </c>
      <c r="BL9" s="331">
        <v>2.7689500101723898</v>
      </c>
      <c r="BM9" s="331">
        <v>2.7814096361355198</v>
      </c>
      <c r="BN9" s="331">
        <v>2.7939823611208201</v>
      </c>
      <c r="BO9" s="331">
        <v>2.8066571115732</v>
      </c>
      <c r="BP9" s="331">
        <v>2.789069417081</v>
      </c>
      <c r="BQ9" s="331">
        <v>2.8003358691635101</v>
      </c>
      <c r="BR9" s="331">
        <v>2.8138932593987098</v>
      </c>
      <c r="BS9" s="331">
        <v>2.8441364271136802</v>
      </c>
      <c r="BT9" s="331">
        <v>2.8773216475971899</v>
      </c>
      <c r="BU9" s="331">
        <v>2.91889734231578</v>
      </c>
      <c r="BV9" s="331">
        <v>2.9746409679231198</v>
      </c>
      <c r="BW9" s="331">
        <v>3.0357131501719299</v>
      </c>
      <c r="BX9" s="331">
        <v>3.0936413828755098</v>
      </c>
      <c r="BY9" s="331">
        <v>3.1296486651784101</v>
      </c>
      <c r="BZ9" s="331">
        <v>3.1622026276566801</v>
      </c>
      <c r="CA9" s="331">
        <v>3.1722489121908599</v>
      </c>
      <c r="CB9" s="331">
        <v>3.1732614751305199</v>
      </c>
      <c r="CC9" s="331">
        <v>3.19804134092354</v>
      </c>
      <c r="CD9" s="331">
        <v>3.22162837939393</v>
      </c>
      <c r="CE9" s="331">
        <v>3.2544930937994199</v>
      </c>
      <c r="CF9" s="331">
        <v>3.3022200302311102</v>
      </c>
      <c r="CG9" s="331">
        <v>3.3166050351231502</v>
      </c>
      <c r="CH9" s="331">
        <v>3.3368236923679002</v>
      </c>
      <c r="CI9" s="331">
        <v>3.3688295561688402</v>
      </c>
      <c r="CJ9" s="331">
        <v>3.4164282930560699</v>
      </c>
      <c r="CK9" s="331">
        <v>3.4450962826692599</v>
      </c>
      <c r="CL9" s="331">
        <v>3.4656982418569302</v>
      </c>
      <c r="CM9" s="331">
        <v>3.4893258871105699</v>
      </c>
      <c r="CN9" s="331">
        <v>3.5012608009988599</v>
      </c>
      <c r="CO9" s="331">
        <v>3.5216497885078502</v>
      </c>
      <c r="CP9" s="331">
        <v>3.5424924063985399</v>
      </c>
      <c r="CQ9" s="331">
        <v>3.5564566997386602</v>
      </c>
      <c r="CR9" s="331">
        <v>3.5694961527343798</v>
      </c>
      <c r="CS9" s="331">
        <v>3.5778296502729199</v>
      </c>
      <c r="CT9" s="331">
        <v>3.59326814397232</v>
      </c>
      <c r="CU9" s="331">
        <v>3.6106226083089101</v>
      </c>
      <c r="CV9" s="331">
        <v>3.6269728245152302</v>
      </c>
      <c r="CW9" s="331">
        <v>3.63905833590412</v>
      </c>
      <c r="CX9" s="331">
        <v>3.6529940700760402</v>
      </c>
      <c r="CY9" s="331">
        <v>3.6669504329226501</v>
      </c>
      <c r="CZ9" s="331">
        <v>3.68320445217674</v>
      </c>
      <c r="DA9" s="331">
        <v>3.7009457185407002</v>
      </c>
      <c r="DB9" s="331">
        <v>3.7178753205516601</v>
      </c>
      <c r="DC9" s="331">
        <v>3.7356257581638301</v>
      </c>
      <c r="DD9" s="331">
        <v>3.7527221934945199</v>
      </c>
      <c r="DE9" s="331">
        <v>3.77199471431567</v>
      </c>
      <c r="DF9" s="331">
        <v>3.7911728201144701</v>
      </c>
      <c r="DG9" s="331"/>
    </row>
    <row r="10" spans="1:111" x14ac:dyDescent="0.2">
      <c r="A10" s="324" t="s">
        <v>207</v>
      </c>
      <c r="B10" s="324" t="s">
        <v>208</v>
      </c>
      <c r="C10" s="331">
        <v>2.0063242019995098</v>
      </c>
      <c r="D10" s="331">
        <v>2.0291282349893098</v>
      </c>
      <c r="E10" s="331">
        <v>2.0375396537992998</v>
      </c>
      <c r="F10" s="331">
        <v>2.0605757461988299</v>
      </c>
      <c r="G10" s="331">
        <v>2.0744916701599601</v>
      </c>
      <c r="H10" s="331">
        <v>2.0847415521764501</v>
      </c>
      <c r="I10" s="331">
        <v>2.1206428407981601</v>
      </c>
      <c r="J10" s="331">
        <v>2.1424538059801699</v>
      </c>
      <c r="K10" s="331">
        <v>2.1577760921196698</v>
      </c>
      <c r="L10" s="331">
        <v>2.18317446723852</v>
      </c>
      <c r="M10" s="331">
        <v>2.2041735816988299</v>
      </c>
      <c r="N10" s="331">
        <v>2.1895839731400302</v>
      </c>
      <c r="O10" s="331">
        <v>2.2079881141659499</v>
      </c>
      <c r="P10" s="331">
        <v>2.2276611594626199</v>
      </c>
      <c r="Q10" s="331">
        <v>2.2459850074152801</v>
      </c>
      <c r="R10" s="331">
        <v>2.2732860401443298</v>
      </c>
      <c r="S10" s="331">
        <v>2.2978325902332899</v>
      </c>
      <c r="T10" s="331">
        <v>2.3346020605495701</v>
      </c>
      <c r="U10" s="331">
        <v>2.3735276211582401</v>
      </c>
      <c r="V10" s="331">
        <v>2.3215409716883499</v>
      </c>
      <c r="W10" s="331">
        <v>2.3038226527588002</v>
      </c>
      <c r="X10" s="331">
        <v>2.3145837090650598</v>
      </c>
      <c r="Y10" s="331">
        <v>2.3339717038978098</v>
      </c>
      <c r="Z10" s="331">
        <v>2.3520758531232699</v>
      </c>
      <c r="AA10" s="331">
        <v>2.3568446385384498</v>
      </c>
      <c r="AB10" s="331">
        <v>2.3598082084575198</v>
      </c>
      <c r="AC10" s="331">
        <v>2.3676526808939902</v>
      </c>
      <c r="AD10" s="331">
        <v>2.38950697283444</v>
      </c>
      <c r="AE10" s="331">
        <v>2.4083550647675001</v>
      </c>
      <c r="AF10" s="331">
        <v>2.4444130504222099</v>
      </c>
      <c r="AG10" s="331">
        <v>2.4604640784842702</v>
      </c>
      <c r="AH10" s="331">
        <v>2.4673874511369598</v>
      </c>
      <c r="AI10" s="331">
        <v>2.4804181534887402</v>
      </c>
      <c r="AJ10" s="331">
        <v>2.4867756454644101</v>
      </c>
      <c r="AK10" s="331">
        <v>2.4979566250823502</v>
      </c>
      <c r="AL10" s="331">
        <v>2.5174388651260799</v>
      </c>
      <c r="AM10" s="331">
        <v>2.5233148246383998</v>
      </c>
      <c r="AN10" s="331">
        <v>2.5235914844993701</v>
      </c>
      <c r="AO10" s="331">
        <v>2.5384869576563101</v>
      </c>
      <c r="AP10" s="331">
        <v>2.5493165220603302</v>
      </c>
      <c r="AQ10" s="331">
        <v>2.5640878270376</v>
      </c>
      <c r="AR10" s="331">
        <v>2.5682010799061801</v>
      </c>
      <c r="AS10" s="331">
        <v>2.5745284656131302</v>
      </c>
      <c r="AT10" s="331">
        <v>2.5703540066002799</v>
      </c>
      <c r="AU10" s="331">
        <v>2.5620964089634599</v>
      </c>
      <c r="AV10" s="331">
        <v>2.5737808658450598</v>
      </c>
      <c r="AW10" s="331">
        <v>2.5763433131395899</v>
      </c>
      <c r="AX10" s="331">
        <v>2.5766992708793199</v>
      </c>
      <c r="AY10" s="331">
        <v>2.5717107318479902</v>
      </c>
      <c r="AZ10" s="331">
        <v>2.5921156618377301</v>
      </c>
      <c r="BA10" s="331">
        <v>2.6069387531606401</v>
      </c>
      <c r="BB10" s="331">
        <v>2.6253431904293598</v>
      </c>
      <c r="BC10" s="331">
        <v>2.6431101616580301</v>
      </c>
      <c r="BD10" s="331">
        <v>2.6454235385008298</v>
      </c>
      <c r="BE10" s="331">
        <v>2.6515794028402699</v>
      </c>
      <c r="BF10" s="331">
        <v>2.6730735090076099</v>
      </c>
      <c r="BG10" s="331">
        <v>2.7025845040057699</v>
      </c>
      <c r="BH10" s="331">
        <v>2.7191562543850001</v>
      </c>
      <c r="BI10" s="331">
        <v>2.7259924929413102</v>
      </c>
      <c r="BJ10" s="331">
        <v>2.73992606692231</v>
      </c>
      <c r="BK10" s="331">
        <v>2.7502945492423101</v>
      </c>
      <c r="BL10" s="331">
        <v>2.7689500101723898</v>
      </c>
      <c r="BM10" s="331">
        <v>2.7814096361355198</v>
      </c>
      <c r="BN10" s="331">
        <v>2.7939823611208201</v>
      </c>
      <c r="BO10" s="331">
        <v>2.8066571115732</v>
      </c>
      <c r="BP10" s="331">
        <v>2.789069417081</v>
      </c>
      <c r="BQ10" s="331">
        <v>2.8003358691635101</v>
      </c>
      <c r="BR10" s="331">
        <v>2.8138932593987098</v>
      </c>
      <c r="BS10" s="331">
        <v>2.8441364271136802</v>
      </c>
      <c r="BT10" s="331">
        <v>2.8773216475971899</v>
      </c>
      <c r="BU10" s="331">
        <v>2.91889734231578</v>
      </c>
      <c r="BV10" s="331">
        <v>2.9746409679231198</v>
      </c>
      <c r="BW10" s="331">
        <v>3.0357131501719299</v>
      </c>
      <c r="BX10" s="331">
        <v>3.0936413828755098</v>
      </c>
      <c r="BY10" s="331">
        <v>3.1296486651784101</v>
      </c>
      <c r="BZ10" s="331">
        <v>3.1622026276566801</v>
      </c>
      <c r="CA10" s="331">
        <v>3.1722489121908599</v>
      </c>
      <c r="CB10" s="331">
        <v>3.1732614751305199</v>
      </c>
      <c r="CC10" s="331">
        <v>3.19804134092354</v>
      </c>
      <c r="CD10" s="331">
        <v>3.22162837939393</v>
      </c>
      <c r="CE10" s="331">
        <v>3.2544930937994199</v>
      </c>
      <c r="CF10" s="331">
        <v>3.3022200302311102</v>
      </c>
      <c r="CG10" s="331">
        <v>3.3166050351231502</v>
      </c>
      <c r="CH10" s="331">
        <v>3.3368236923679002</v>
      </c>
      <c r="CI10" s="331">
        <v>3.3845254807101699</v>
      </c>
      <c r="CJ10" s="331">
        <v>3.4458102330157101</v>
      </c>
      <c r="CK10" s="331">
        <v>3.4894651234399401</v>
      </c>
      <c r="CL10" s="331">
        <v>3.5243102944062801</v>
      </c>
      <c r="CM10" s="331">
        <v>3.5612280051219698</v>
      </c>
      <c r="CN10" s="331">
        <v>3.58630088624906</v>
      </c>
      <c r="CO10" s="331">
        <v>3.62049154271884</v>
      </c>
      <c r="CP10" s="331">
        <v>3.6554721560263399</v>
      </c>
      <c r="CQ10" s="331">
        <v>3.6837697196158801</v>
      </c>
      <c r="CR10" s="331">
        <v>3.7114384668478499</v>
      </c>
      <c r="CS10" s="331">
        <v>3.7334149408642499</v>
      </c>
      <c r="CT10" s="331">
        <v>3.7627467853749001</v>
      </c>
      <c r="CU10" s="331">
        <v>3.7947762230737401</v>
      </c>
      <c r="CV10" s="331">
        <v>3.82599936768775</v>
      </c>
      <c r="CW10" s="331">
        <v>3.8529458180807699</v>
      </c>
      <c r="CX10" s="331">
        <v>3.8821483085932602</v>
      </c>
      <c r="CY10" s="331">
        <v>3.9114234581913099</v>
      </c>
      <c r="CZ10" s="331">
        <v>3.9430290804969901</v>
      </c>
      <c r="DA10" s="331">
        <v>3.9764730585702202</v>
      </c>
      <c r="DB10" s="331">
        <v>4.0093811067722704</v>
      </c>
      <c r="DC10" s="331">
        <v>4.0435445052828101</v>
      </c>
      <c r="DD10" s="331">
        <v>4.0771502566987703</v>
      </c>
      <c r="DE10" s="331">
        <v>4.1133351364971498</v>
      </c>
      <c r="DF10" s="331">
        <v>4.14990283413709</v>
      </c>
      <c r="DG10" s="331"/>
    </row>
    <row r="12" spans="1:111" x14ac:dyDescent="0.2">
      <c r="C12" s="333"/>
      <c r="D12" s="333"/>
      <c r="E12" s="333"/>
      <c r="F12" s="333"/>
      <c r="G12" s="333"/>
      <c r="H12" s="333"/>
      <c r="I12" s="333"/>
      <c r="J12" s="333"/>
      <c r="K12" s="333"/>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3"/>
      <c r="AI12" s="333"/>
      <c r="AJ12" s="333"/>
      <c r="AK12" s="333"/>
      <c r="AL12" s="333"/>
      <c r="AM12" s="333"/>
      <c r="AN12" s="333"/>
      <c r="AO12" s="333"/>
      <c r="AP12" s="333"/>
      <c r="AQ12" s="333"/>
      <c r="AR12" s="333"/>
      <c r="AS12" s="333"/>
      <c r="AT12" s="333"/>
    </row>
    <row r="13" spans="1:111" x14ac:dyDescent="0.2">
      <c r="C13" s="333"/>
      <c r="D13" s="333"/>
      <c r="E13" s="333"/>
      <c r="F13" s="333"/>
      <c r="G13" s="333"/>
      <c r="H13" s="333"/>
      <c r="I13" s="333"/>
      <c r="J13" s="333"/>
      <c r="K13" s="333"/>
      <c r="L13" s="333"/>
      <c r="M13" s="333"/>
      <c r="N13" s="333"/>
      <c r="O13" s="333"/>
      <c r="P13" s="333"/>
      <c r="Q13" s="333"/>
      <c r="R13" s="333"/>
      <c r="S13" s="333"/>
      <c r="T13" s="333"/>
      <c r="U13" s="333"/>
      <c r="V13" s="333"/>
      <c r="W13" s="333"/>
      <c r="X13" s="333"/>
      <c r="Y13" s="333"/>
      <c r="Z13" s="333"/>
      <c r="AA13" s="333"/>
      <c r="AB13" s="333"/>
      <c r="AC13" s="333"/>
      <c r="AD13" s="333"/>
      <c r="AE13" s="333"/>
      <c r="AF13" s="333"/>
      <c r="AG13" s="333"/>
      <c r="AH13" s="333"/>
      <c r="AI13" s="333"/>
      <c r="AJ13" s="333"/>
      <c r="AK13" s="333"/>
      <c r="AL13" s="333"/>
      <c r="AM13" s="333"/>
      <c r="AN13" s="333"/>
      <c r="AO13" s="333"/>
      <c r="AP13" s="333"/>
      <c r="AQ13" s="333"/>
      <c r="AR13" s="333"/>
      <c r="AS13" s="333"/>
      <c r="AT13" s="333"/>
    </row>
    <row r="14" spans="1:111" x14ac:dyDescent="0.2">
      <c r="C14" s="331"/>
      <c r="D14" s="331"/>
      <c r="E14" s="331"/>
      <c r="F14" s="331"/>
      <c r="G14" s="331"/>
      <c r="H14" s="331"/>
      <c r="I14" s="331"/>
      <c r="J14" s="331"/>
      <c r="K14" s="331"/>
      <c r="L14" s="331"/>
      <c r="M14" s="331"/>
      <c r="N14" s="331"/>
      <c r="O14" s="331"/>
      <c r="P14" s="331"/>
      <c r="Q14" s="331"/>
      <c r="R14" s="331"/>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row>
    <row r="15" spans="1:111" x14ac:dyDescent="0.2">
      <c r="C15" s="331"/>
      <c r="D15" s="331"/>
      <c r="E15" s="331"/>
      <c r="F15" s="331"/>
      <c r="CK15" s="501" t="s">
        <v>460</v>
      </c>
      <c r="CL15" s="501"/>
      <c r="CM15" s="501"/>
      <c r="CN15" s="501"/>
      <c r="CO15" s="501"/>
      <c r="CP15" s="501"/>
      <c r="CQ15" s="501"/>
      <c r="CR15" s="501"/>
      <c r="CS15" s="501"/>
      <c r="CT15" s="501"/>
      <c r="CU15" s="501"/>
      <c r="CV15" s="501"/>
    </row>
    <row r="16" spans="1:111" x14ac:dyDescent="0.2">
      <c r="C16" s="331"/>
      <c r="D16" s="331"/>
      <c r="E16" s="331"/>
      <c r="F16" s="331"/>
      <c r="CK16" s="334" t="s">
        <v>461</v>
      </c>
      <c r="CL16" s="335"/>
      <c r="CM16" s="335"/>
      <c r="CN16" s="336" t="s">
        <v>462</v>
      </c>
      <c r="CO16" s="337"/>
      <c r="CP16" s="337"/>
      <c r="CQ16" s="337"/>
      <c r="CR16" s="337"/>
      <c r="CS16" s="337"/>
      <c r="CT16" s="335"/>
      <c r="CU16" s="335"/>
      <c r="CV16" s="335"/>
    </row>
    <row r="17" spans="3:100" x14ac:dyDescent="0.2">
      <c r="C17" s="331"/>
      <c r="D17" s="331"/>
      <c r="E17" s="331"/>
      <c r="F17" s="331"/>
      <c r="CK17" s="338"/>
      <c r="CL17" s="339"/>
      <c r="CM17" s="339"/>
      <c r="CN17" s="339"/>
      <c r="CO17" s="339"/>
      <c r="CP17" s="339"/>
      <c r="CQ17" s="339"/>
      <c r="CR17" s="339"/>
      <c r="CS17" s="339"/>
      <c r="CT17" s="339"/>
      <c r="CU17" s="339"/>
      <c r="CV17" s="340"/>
    </row>
    <row r="18" spans="3:100" x14ac:dyDescent="0.2">
      <c r="CK18" s="341"/>
      <c r="CL18" s="342" t="s">
        <v>209</v>
      </c>
      <c r="CM18" s="343" t="s">
        <v>101</v>
      </c>
      <c r="CN18" s="335"/>
      <c r="CO18" s="335"/>
      <c r="CP18" s="335"/>
      <c r="CQ18" s="335"/>
      <c r="CR18" s="335"/>
      <c r="CS18" s="335"/>
      <c r="CT18" s="335"/>
      <c r="CU18" s="335"/>
      <c r="CV18" s="344"/>
    </row>
    <row r="19" spans="3:100" x14ac:dyDescent="0.2">
      <c r="CK19" s="341"/>
      <c r="CL19" s="335"/>
      <c r="CM19" s="345" t="str">
        <f>CN7</f>
        <v>2026Q2</v>
      </c>
      <c r="CN19" s="345"/>
      <c r="CO19" s="345"/>
      <c r="CP19" s="345"/>
      <c r="CQ19" s="335"/>
      <c r="CR19" s="335"/>
      <c r="CS19" s="335"/>
      <c r="CT19" s="335"/>
      <c r="CU19" s="335"/>
      <c r="CV19" s="346" t="s">
        <v>210</v>
      </c>
    </row>
    <row r="20" spans="3:100" x14ac:dyDescent="0.2">
      <c r="CK20" s="341"/>
      <c r="CL20" s="335"/>
      <c r="CM20" s="347">
        <f>CN8</f>
        <v>3.51338511253658</v>
      </c>
      <c r="CN20" s="348"/>
      <c r="CO20" s="348"/>
      <c r="CP20" s="348"/>
      <c r="CQ20" s="335"/>
      <c r="CR20" s="335"/>
      <c r="CS20" s="335"/>
      <c r="CT20" s="335"/>
      <c r="CU20" s="335"/>
      <c r="CV20" s="349">
        <f>AVERAGE(CM20:CP20)</f>
        <v>3.51338511253658</v>
      </c>
    </row>
    <row r="21" spans="3:100" x14ac:dyDescent="0.2">
      <c r="CK21" s="341"/>
      <c r="CL21" s="335"/>
      <c r="CM21" s="335"/>
      <c r="CN21" s="335"/>
      <c r="CO21" s="335"/>
      <c r="CP21" s="335"/>
      <c r="CQ21" s="335"/>
      <c r="CR21" s="335"/>
      <c r="CS21" s="335"/>
      <c r="CT21" s="335"/>
      <c r="CU21" s="335"/>
      <c r="CV21" s="350"/>
    </row>
    <row r="22" spans="3:100" x14ac:dyDescent="0.2">
      <c r="CK22" s="497" t="s">
        <v>211</v>
      </c>
      <c r="CL22" s="498"/>
      <c r="CM22" s="498"/>
      <c r="CN22" s="335" t="s">
        <v>463</v>
      </c>
      <c r="CO22" s="335"/>
      <c r="CP22" s="335"/>
      <c r="CQ22" s="335"/>
      <c r="CR22" s="335"/>
      <c r="CS22" s="335"/>
      <c r="CT22" s="335"/>
      <c r="CU22" s="335"/>
      <c r="CV22" s="350"/>
    </row>
    <row r="23" spans="3:100" x14ac:dyDescent="0.2">
      <c r="CK23" s="351"/>
      <c r="CL23" s="342"/>
      <c r="CM23" s="352" t="str">
        <f>CO7</f>
        <v>2026Q3</v>
      </c>
      <c r="CN23" s="352" t="str">
        <f t="shared" ref="CN23:CT24" si="0">CP7</f>
        <v>2026Q4</v>
      </c>
      <c r="CO23" s="352" t="str">
        <f t="shared" si="0"/>
        <v>2027Q1</v>
      </c>
      <c r="CP23" s="352" t="str">
        <f t="shared" si="0"/>
        <v>2027Q2</v>
      </c>
      <c r="CQ23" s="352" t="str">
        <f t="shared" si="0"/>
        <v>2027Q3</v>
      </c>
      <c r="CR23" s="352" t="str">
        <f t="shared" si="0"/>
        <v>2027Q4</v>
      </c>
      <c r="CS23" s="352" t="str">
        <f t="shared" si="0"/>
        <v>2028Q1</v>
      </c>
      <c r="CT23" s="352" t="str">
        <f t="shared" si="0"/>
        <v>2028Q2</v>
      </c>
      <c r="CU23" s="335"/>
      <c r="CV23" s="350"/>
    </row>
    <row r="24" spans="3:100" x14ac:dyDescent="0.2">
      <c r="CK24" s="341"/>
      <c r="CL24" s="335"/>
      <c r="CM24" s="353">
        <f>CO8</f>
        <v>3.5359237438715101</v>
      </c>
      <c r="CN24" s="353">
        <f t="shared" si="0"/>
        <v>3.55894446256021</v>
      </c>
      <c r="CO24" s="353">
        <f t="shared" si="0"/>
        <v>3.5750398262796899</v>
      </c>
      <c r="CP24" s="353">
        <f t="shared" si="0"/>
        <v>3.5903136808117901</v>
      </c>
      <c r="CQ24" s="353">
        <f t="shared" si="0"/>
        <v>3.6008049107670601</v>
      </c>
      <c r="CR24" s="353">
        <f t="shared" si="0"/>
        <v>3.6183053339686699</v>
      </c>
      <c r="CS24" s="353">
        <f t="shared" si="0"/>
        <v>3.6376951812524898</v>
      </c>
      <c r="CT24" s="353">
        <f t="shared" si="0"/>
        <v>3.6560774959501501</v>
      </c>
      <c r="CU24" s="335"/>
      <c r="CV24" s="349">
        <f>AVERAGE(CM24:CT24)</f>
        <v>3.5966380794326964</v>
      </c>
    </row>
    <row r="25" spans="3:100" x14ac:dyDescent="0.2">
      <c r="CK25" s="341"/>
      <c r="CL25" s="335"/>
      <c r="CM25" s="335"/>
      <c r="CN25" s="335"/>
      <c r="CO25" s="335"/>
      <c r="CP25" s="335"/>
      <c r="CQ25" s="335"/>
      <c r="CR25" s="335"/>
      <c r="CS25" s="335"/>
      <c r="CT25" s="335"/>
      <c r="CU25" s="335"/>
      <c r="CV25" s="350"/>
    </row>
    <row r="26" spans="3:100" x14ac:dyDescent="0.2">
      <c r="CK26" s="341"/>
      <c r="CL26" s="335"/>
      <c r="CM26" s="335"/>
      <c r="CN26" s="335"/>
      <c r="CO26" s="335"/>
      <c r="CP26" s="335"/>
      <c r="CQ26" s="335"/>
      <c r="CR26" s="335"/>
      <c r="CS26" s="335"/>
      <c r="CT26" s="335"/>
      <c r="CU26" s="354" t="s">
        <v>212</v>
      </c>
      <c r="CV26" s="355">
        <f>(CV24-CV20)/CV20</f>
        <v>2.3695941159154549E-2</v>
      </c>
    </row>
    <row r="27" spans="3:100" x14ac:dyDescent="0.2">
      <c r="CK27" s="356"/>
      <c r="CL27" s="357"/>
      <c r="CM27" s="357"/>
      <c r="CN27" s="357"/>
      <c r="CO27" s="357"/>
      <c r="CP27" s="357"/>
      <c r="CQ27" s="357"/>
      <c r="CR27" s="357"/>
      <c r="CS27" s="357"/>
      <c r="CT27" s="357"/>
      <c r="CU27" s="357"/>
      <c r="CV27" s="358"/>
    </row>
    <row r="28" spans="3:100" hidden="1" x14ac:dyDescent="0.2">
      <c r="CD28" s="359"/>
      <c r="CE28" s="359"/>
      <c r="CF28" s="359"/>
      <c r="CG28" s="359"/>
      <c r="CH28" s="359"/>
      <c r="CI28" s="359"/>
      <c r="CJ28" s="359"/>
      <c r="CK28" s="359"/>
      <c r="CL28" s="359"/>
      <c r="CM28" s="359"/>
      <c r="CN28" s="359"/>
      <c r="CO28" s="359"/>
    </row>
    <row r="29" spans="3:100" hidden="1" x14ac:dyDescent="0.2"/>
    <row r="30" spans="3:100" hidden="1" x14ac:dyDescent="0.2"/>
    <row r="31" spans="3:100" hidden="1" x14ac:dyDescent="0.2">
      <c r="CK31" s="501" t="s">
        <v>464</v>
      </c>
      <c r="CL31" s="501"/>
      <c r="CM31" s="501"/>
      <c r="CN31" s="501"/>
      <c r="CO31" s="501"/>
      <c r="CP31" s="501"/>
      <c r="CQ31" s="501"/>
      <c r="CR31" s="501"/>
      <c r="CS31" s="501"/>
      <c r="CT31" s="501"/>
      <c r="CU31" s="501"/>
      <c r="CV31" s="501"/>
    </row>
    <row r="32" spans="3:100" hidden="1" x14ac:dyDescent="0.2">
      <c r="CK32" s="334" t="s">
        <v>461</v>
      </c>
      <c r="CL32" s="335"/>
      <c r="CM32" s="335"/>
      <c r="CN32" s="336" t="s">
        <v>462</v>
      </c>
      <c r="CO32" s="337"/>
      <c r="CP32" s="337"/>
      <c r="CQ32" s="337"/>
      <c r="CR32" s="337"/>
      <c r="CS32" s="337"/>
      <c r="CT32" s="335"/>
      <c r="CU32" s="335"/>
      <c r="CV32" s="335"/>
    </row>
    <row r="33" spans="89:100" hidden="1" x14ac:dyDescent="0.2">
      <c r="CK33" s="338"/>
      <c r="CL33" s="339"/>
      <c r="CM33" s="339"/>
      <c r="CN33" s="339"/>
      <c r="CO33" s="339"/>
      <c r="CP33" s="339"/>
      <c r="CQ33" s="339"/>
      <c r="CR33" s="339"/>
      <c r="CS33" s="339"/>
      <c r="CT33" s="339"/>
      <c r="CU33" s="339"/>
      <c r="CV33" s="340"/>
    </row>
    <row r="34" spans="89:100" hidden="1" x14ac:dyDescent="0.2">
      <c r="CK34" s="341"/>
      <c r="CL34" s="342" t="s">
        <v>209</v>
      </c>
      <c r="CM34" s="343" t="s">
        <v>101</v>
      </c>
      <c r="CN34" s="335"/>
      <c r="CO34" s="335"/>
      <c r="CP34" s="335"/>
      <c r="CQ34" s="335"/>
      <c r="CR34" s="335"/>
      <c r="CS34" s="335"/>
      <c r="CT34" s="335"/>
      <c r="CU34" s="335"/>
      <c r="CV34" s="344"/>
    </row>
    <row r="35" spans="89:100" hidden="1" x14ac:dyDescent="0.2">
      <c r="CK35" s="341"/>
      <c r="CL35" s="335"/>
      <c r="CM35" s="345" t="str">
        <f>CM19</f>
        <v>2026Q2</v>
      </c>
      <c r="CN35" s="345"/>
      <c r="CO35" s="345"/>
      <c r="CP35" s="345"/>
      <c r="CQ35" s="335"/>
      <c r="CR35" s="335"/>
      <c r="CS35" s="335"/>
      <c r="CT35" s="335"/>
      <c r="CU35" s="335"/>
      <c r="CV35" s="346" t="s">
        <v>210</v>
      </c>
    </row>
    <row r="36" spans="89:100" hidden="1" x14ac:dyDescent="0.2">
      <c r="CK36" s="341"/>
      <c r="CL36" s="335"/>
      <c r="CM36" s="360">
        <f>CL9</f>
        <v>3.4656982418569302</v>
      </c>
      <c r="CN36" s="348"/>
      <c r="CO36" s="348"/>
      <c r="CP36" s="348"/>
      <c r="CQ36" s="335"/>
      <c r="CR36" s="335"/>
      <c r="CS36" s="335"/>
      <c r="CT36" s="335"/>
      <c r="CU36" s="335"/>
      <c r="CV36" s="349">
        <f>AVERAGE(CM36:CP36)</f>
        <v>3.4656982418569302</v>
      </c>
    </row>
    <row r="37" spans="89:100" hidden="1" x14ac:dyDescent="0.2">
      <c r="CK37" s="341"/>
      <c r="CL37" s="335"/>
      <c r="CM37" s="335"/>
      <c r="CN37" s="335"/>
      <c r="CO37" s="335"/>
      <c r="CP37" s="335"/>
      <c r="CQ37" s="335"/>
      <c r="CR37" s="335"/>
      <c r="CS37" s="335"/>
      <c r="CT37" s="335"/>
      <c r="CU37" s="335"/>
      <c r="CV37" s="350"/>
    </row>
    <row r="38" spans="89:100" hidden="1" x14ac:dyDescent="0.2">
      <c r="CK38" s="497" t="s">
        <v>211</v>
      </c>
      <c r="CL38" s="498"/>
      <c r="CM38" s="498"/>
      <c r="CN38" s="335" t="s">
        <v>465</v>
      </c>
      <c r="CO38" s="335"/>
      <c r="CP38" s="335"/>
      <c r="CQ38" s="335"/>
      <c r="CR38" s="335"/>
      <c r="CS38" s="335"/>
      <c r="CT38" s="335"/>
      <c r="CU38" s="335"/>
      <c r="CV38" s="350"/>
    </row>
    <row r="39" spans="89:100" hidden="1" x14ac:dyDescent="0.2">
      <c r="CK39" s="351"/>
      <c r="CL39" s="342"/>
      <c r="CM39" s="352" t="str">
        <f t="shared" ref="CM39:CT39" si="1">CM23</f>
        <v>2026Q3</v>
      </c>
      <c r="CN39" s="352" t="str">
        <f t="shared" si="1"/>
        <v>2026Q4</v>
      </c>
      <c r="CO39" s="352" t="str">
        <f t="shared" si="1"/>
        <v>2027Q1</v>
      </c>
      <c r="CP39" s="352" t="str">
        <f t="shared" si="1"/>
        <v>2027Q2</v>
      </c>
      <c r="CQ39" s="352" t="str">
        <f t="shared" si="1"/>
        <v>2027Q3</v>
      </c>
      <c r="CR39" s="352" t="str">
        <f t="shared" si="1"/>
        <v>2027Q4</v>
      </c>
      <c r="CS39" s="352" t="str">
        <f t="shared" si="1"/>
        <v>2028Q1</v>
      </c>
      <c r="CT39" s="352" t="str">
        <f t="shared" si="1"/>
        <v>2028Q2</v>
      </c>
      <c r="CU39" s="335"/>
      <c r="CV39" s="350"/>
    </row>
    <row r="40" spans="89:100" hidden="1" x14ac:dyDescent="0.2">
      <c r="CK40" s="341"/>
      <c r="CL40" s="335"/>
      <c r="CM40" s="361">
        <f t="shared" ref="CM40:CT40" si="2">CM9</f>
        <v>3.4893258871105699</v>
      </c>
      <c r="CN40" s="361">
        <f t="shared" si="2"/>
        <v>3.5012608009988599</v>
      </c>
      <c r="CO40" s="361">
        <f t="shared" si="2"/>
        <v>3.5216497885078502</v>
      </c>
      <c r="CP40" s="361">
        <f t="shared" si="2"/>
        <v>3.5424924063985399</v>
      </c>
      <c r="CQ40" s="361">
        <f t="shared" si="2"/>
        <v>3.5564566997386602</v>
      </c>
      <c r="CR40" s="361">
        <f t="shared" si="2"/>
        <v>3.5694961527343798</v>
      </c>
      <c r="CS40" s="361">
        <f t="shared" si="2"/>
        <v>3.5778296502729199</v>
      </c>
      <c r="CT40" s="361">
        <f t="shared" si="2"/>
        <v>3.59326814397232</v>
      </c>
      <c r="CU40" s="335"/>
      <c r="CV40" s="349">
        <f>AVERAGE(CM40:CT40)</f>
        <v>3.5439724412167628</v>
      </c>
    </row>
    <row r="41" spans="89:100" hidden="1" x14ac:dyDescent="0.2">
      <c r="CK41" s="341"/>
      <c r="CL41" s="335"/>
      <c r="CM41" s="335"/>
      <c r="CN41" s="335"/>
      <c r="CO41" s="335"/>
      <c r="CP41" s="335"/>
      <c r="CQ41" s="335"/>
      <c r="CR41" s="335"/>
      <c r="CS41" s="335"/>
      <c r="CT41" s="335"/>
      <c r="CU41" s="335"/>
      <c r="CV41" s="350"/>
    </row>
    <row r="42" spans="89:100" hidden="1" x14ac:dyDescent="0.2">
      <c r="CK42" s="341"/>
      <c r="CL42" s="335"/>
      <c r="CM42" s="335"/>
      <c r="CN42" s="335"/>
      <c r="CO42" s="335"/>
      <c r="CP42" s="335"/>
      <c r="CQ42" s="335"/>
      <c r="CR42" s="335"/>
      <c r="CS42" s="335"/>
      <c r="CT42" s="335"/>
      <c r="CU42" s="354" t="s">
        <v>212</v>
      </c>
      <c r="CV42" s="355">
        <f>(CV40-CV36)/CV36</f>
        <v>2.2585405276915591E-2</v>
      </c>
    </row>
    <row r="43" spans="89:100" hidden="1" x14ac:dyDescent="0.2">
      <c r="CK43" s="356"/>
      <c r="CL43" s="357"/>
      <c r="CM43" s="357"/>
      <c r="CN43" s="357"/>
      <c r="CO43" s="357"/>
      <c r="CP43" s="357"/>
      <c r="CQ43" s="357"/>
      <c r="CR43" s="357"/>
      <c r="CS43" s="357"/>
      <c r="CT43" s="357"/>
      <c r="CU43" s="357"/>
      <c r="CV43" s="358"/>
    </row>
    <row r="44" spans="89:100" hidden="1" x14ac:dyDescent="0.2"/>
    <row r="45" spans="89:100" hidden="1" x14ac:dyDescent="0.2"/>
    <row r="46" spans="89:100" hidden="1" x14ac:dyDescent="0.2">
      <c r="CK46" s="501" t="s">
        <v>466</v>
      </c>
      <c r="CL46" s="501"/>
      <c r="CM46" s="501"/>
      <c r="CN46" s="501"/>
      <c r="CO46" s="501"/>
      <c r="CP46" s="501"/>
      <c r="CQ46" s="501"/>
      <c r="CR46" s="501"/>
      <c r="CS46" s="501"/>
      <c r="CT46" s="501"/>
      <c r="CU46" s="501"/>
      <c r="CV46" s="501"/>
    </row>
    <row r="47" spans="89:100" hidden="1" x14ac:dyDescent="0.2">
      <c r="CK47" s="334" t="s">
        <v>461</v>
      </c>
      <c r="CL47" s="335"/>
      <c r="CM47" s="335"/>
      <c r="CN47" s="336" t="s">
        <v>462</v>
      </c>
      <c r="CO47" s="337"/>
      <c r="CP47" s="337"/>
      <c r="CQ47" s="337"/>
      <c r="CR47" s="337"/>
      <c r="CS47" s="337"/>
      <c r="CT47" s="335"/>
      <c r="CU47" s="335"/>
      <c r="CV47" s="335"/>
    </row>
    <row r="48" spans="89:100" hidden="1" x14ac:dyDescent="0.2">
      <c r="CK48" s="338"/>
      <c r="CL48" s="339"/>
      <c r="CM48" s="339"/>
      <c r="CN48" s="339"/>
      <c r="CO48" s="339"/>
      <c r="CP48" s="339"/>
      <c r="CQ48" s="339"/>
      <c r="CR48" s="339"/>
      <c r="CS48" s="339"/>
      <c r="CT48" s="339"/>
      <c r="CU48" s="339"/>
      <c r="CV48" s="340"/>
    </row>
    <row r="49" spans="89:100" hidden="1" x14ac:dyDescent="0.2">
      <c r="CK49" s="341"/>
      <c r="CL49" s="342" t="s">
        <v>209</v>
      </c>
      <c r="CM49" s="343" t="s">
        <v>101</v>
      </c>
      <c r="CN49" s="335"/>
      <c r="CO49" s="335"/>
      <c r="CP49" s="335"/>
      <c r="CQ49" s="335"/>
      <c r="CR49" s="335"/>
      <c r="CS49" s="335"/>
      <c r="CT49" s="335"/>
      <c r="CU49" s="335"/>
      <c r="CV49" s="344"/>
    </row>
    <row r="50" spans="89:100" hidden="1" x14ac:dyDescent="0.2">
      <c r="CK50" s="341"/>
      <c r="CL50" s="335"/>
      <c r="CM50" s="345" t="str">
        <f>CM35</f>
        <v>2026Q2</v>
      </c>
      <c r="CN50" s="345"/>
      <c r="CO50" s="345"/>
      <c r="CP50" s="345"/>
      <c r="CQ50" s="335"/>
      <c r="CR50" s="335"/>
      <c r="CS50" s="335"/>
      <c r="CT50" s="335"/>
      <c r="CU50" s="335"/>
      <c r="CV50" s="346" t="s">
        <v>210</v>
      </c>
    </row>
    <row r="51" spans="89:100" hidden="1" x14ac:dyDescent="0.2">
      <c r="CK51" s="341"/>
      <c r="CL51" s="335"/>
      <c r="CM51" s="360">
        <f>CL10</f>
        <v>3.5243102944062801</v>
      </c>
      <c r="CN51" s="348"/>
      <c r="CO51" s="348"/>
      <c r="CP51" s="348"/>
      <c r="CQ51" s="335"/>
      <c r="CR51" s="335"/>
      <c r="CS51" s="335"/>
      <c r="CT51" s="335"/>
      <c r="CU51" s="335"/>
      <c r="CV51" s="349">
        <f>AVERAGE(CM51:CP51)</f>
        <v>3.5243102944062801</v>
      </c>
    </row>
    <row r="52" spans="89:100" hidden="1" x14ac:dyDescent="0.2">
      <c r="CK52" s="341"/>
      <c r="CL52" s="335"/>
      <c r="CM52" s="335"/>
      <c r="CN52" s="335"/>
      <c r="CO52" s="335"/>
      <c r="CP52" s="335"/>
      <c r="CQ52" s="335"/>
      <c r="CR52" s="335"/>
      <c r="CS52" s="335"/>
      <c r="CT52" s="335"/>
      <c r="CU52" s="335"/>
      <c r="CV52" s="350"/>
    </row>
    <row r="53" spans="89:100" hidden="1" x14ac:dyDescent="0.2">
      <c r="CK53" s="497" t="s">
        <v>211</v>
      </c>
      <c r="CL53" s="498"/>
      <c r="CM53" s="498"/>
      <c r="CN53" s="335" t="s">
        <v>465</v>
      </c>
      <c r="CO53" s="335"/>
      <c r="CP53" s="335"/>
      <c r="CQ53" s="335"/>
      <c r="CR53" s="335"/>
      <c r="CS53" s="335"/>
      <c r="CT53" s="335"/>
      <c r="CU53" s="335"/>
      <c r="CV53" s="350"/>
    </row>
    <row r="54" spans="89:100" hidden="1" x14ac:dyDescent="0.2">
      <c r="CK54" s="351"/>
      <c r="CL54" s="342"/>
      <c r="CM54" s="352" t="str">
        <f t="shared" ref="CM54:CT54" si="3">CM39</f>
        <v>2026Q3</v>
      </c>
      <c r="CN54" s="352" t="str">
        <f t="shared" si="3"/>
        <v>2026Q4</v>
      </c>
      <c r="CO54" s="352" t="str">
        <f t="shared" si="3"/>
        <v>2027Q1</v>
      </c>
      <c r="CP54" s="352" t="str">
        <f t="shared" si="3"/>
        <v>2027Q2</v>
      </c>
      <c r="CQ54" s="352" t="str">
        <f t="shared" si="3"/>
        <v>2027Q3</v>
      </c>
      <c r="CR54" s="352" t="str">
        <f t="shared" si="3"/>
        <v>2027Q4</v>
      </c>
      <c r="CS54" s="352" t="str">
        <f t="shared" si="3"/>
        <v>2028Q1</v>
      </c>
      <c r="CT54" s="352" t="str">
        <f t="shared" si="3"/>
        <v>2028Q2</v>
      </c>
      <c r="CU54" s="335"/>
      <c r="CV54" s="350"/>
    </row>
    <row r="55" spans="89:100" hidden="1" x14ac:dyDescent="0.2">
      <c r="CK55" s="341"/>
      <c r="CL55" s="335"/>
      <c r="CM55" s="361">
        <f t="shared" ref="CM55:CT55" si="4">CM10</f>
        <v>3.5612280051219698</v>
      </c>
      <c r="CN55" s="361">
        <f t="shared" si="4"/>
        <v>3.58630088624906</v>
      </c>
      <c r="CO55" s="361">
        <f t="shared" si="4"/>
        <v>3.62049154271884</v>
      </c>
      <c r="CP55" s="361">
        <f t="shared" si="4"/>
        <v>3.6554721560263399</v>
      </c>
      <c r="CQ55" s="361">
        <f t="shared" si="4"/>
        <v>3.6837697196158801</v>
      </c>
      <c r="CR55" s="361">
        <f t="shared" si="4"/>
        <v>3.7114384668478499</v>
      </c>
      <c r="CS55" s="361">
        <f t="shared" si="4"/>
        <v>3.7334149408642499</v>
      </c>
      <c r="CT55" s="361">
        <f t="shared" si="4"/>
        <v>3.7627467853749001</v>
      </c>
      <c r="CU55" s="335"/>
      <c r="CV55" s="349">
        <f>AVERAGE(CM55:CT55)</f>
        <v>3.6643578128523862</v>
      </c>
    </row>
    <row r="56" spans="89:100" hidden="1" x14ac:dyDescent="0.2">
      <c r="CK56" s="341"/>
      <c r="CL56" s="335"/>
      <c r="CM56" s="335"/>
      <c r="CN56" s="335"/>
      <c r="CO56" s="335"/>
      <c r="CP56" s="335"/>
      <c r="CQ56" s="335"/>
      <c r="CR56" s="335"/>
      <c r="CS56" s="335"/>
      <c r="CT56" s="335"/>
      <c r="CU56" s="335"/>
      <c r="CV56" s="350"/>
    </row>
    <row r="57" spans="89:100" hidden="1" x14ac:dyDescent="0.2">
      <c r="CK57" s="341"/>
      <c r="CL57" s="335"/>
      <c r="CM57" s="335"/>
      <c r="CN57" s="335"/>
      <c r="CO57" s="335"/>
      <c r="CP57" s="335"/>
      <c r="CQ57" s="335"/>
      <c r="CR57" s="335"/>
      <c r="CS57" s="335"/>
      <c r="CT57" s="335"/>
      <c r="CU57" s="354" t="s">
        <v>212</v>
      </c>
      <c r="CV57" s="355">
        <f>(CV55-CV51)/CV51</f>
        <v>3.9737567565599118E-2</v>
      </c>
    </row>
    <row r="58" spans="89:100" hidden="1" x14ac:dyDescent="0.2">
      <c r="CK58" s="356"/>
      <c r="CL58" s="357"/>
      <c r="CM58" s="357"/>
      <c r="CN58" s="357"/>
      <c r="CO58" s="357"/>
      <c r="CP58" s="357"/>
      <c r="CQ58" s="357"/>
      <c r="CR58" s="357"/>
      <c r="CS58" s="357"/>
      <c r="CT58" s="357"/>
      <c r="CU58" s="357"/>
      <c r="CV58" s="358"/>
    </row>
    <row r="59" spans="89:100" hidden="1" x14ac:dyDescent="0.2"/>
    <row r="60" spans="89:100" hidden="1" x14ac:dyDescent="0.2"/>
    <row r="61" spans="89:100" hidden="1" x14ac:dyDescent="0.2"/>
  </sheetData>
  <mergeCells count="7">
    <mergeCell ref="CK53:CM53"/>
    <mergeCell ref="A1:B1"/>
    <mergeCell ref="CK15:CV15"/>
    <mergeCell ref="CK22:CM22"/>
    <mergeCell ref="CK31:CV31"/>
    <mergeCell ref="CK38:CM38"/>
    <mergeCell ref="CK46:CV46"/>
  </mergeCells>
  <pageMargins left="0.25" right="0.25"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3C54B-D043-4E43-89FE-5BBFE7DF4443}">
  <sheetPr>
    <pageSetUpPr fitToPage="1"/>
  </sheetPr>
  <dimension ref="B1:G57"/>
  <sheetViews>
    <sheetView showGridLines="0" topLeftCell="A9" zoomScale="130" zoomScaleNormal="130" workbookViewId="0">
      <selection activeCell="C40" sqref="C40"/>
    </sheetView>
  </sheetViews>
  <sheetFormatPr defaultRowHeight="15.75" x14ac:dyDescent="0.25"/>
  <cols>
    <col min="1" max="1" width="5.28515625" style="228" customWidth="1"/>
    <col min="2" max="2" width="42.28515625" style="228" customWidth="1"/>
    <col min="3" max="3" width="15.7109375" style="228" customWidth="1"/>
    <col min="4" max="4" width="37.5703125" style="228" customWidth="1"/>
    <col min="5" max="5" width="30" style="226" customWidth="1"/>
    <col min="6" max="6" width="26" style="226" customWidth="1"/>
    <col min="7" max="7" width="13.28515625" style="228" customWidth="1"/>
    <col min="8" max="230" width="8.7109375" style="228"/>
    <col min="231" max="231" width="5.28515625" style="228" customWidth="1"/>
    <col min="232" max="232" width="55.42578125" style="228" customWidth="1"/>
    <col min="233" max="233" width="23" style="228" customWidth="1"/>
    <col min="234" max="235" width="0" style="228" hidden="1" customWidth="1"/>
    <col min="236" max="236" width="58.5703125" style="228" customWidth="1"/>
    <col min="237" max="237" width="59.28515625" style="228" customWidth="1"/>
    <col min="238" max="241" width="0" style="228" hidden="1" customWidth="1"/>
    <col min="242" max="486" width="8.7109375" style="228"/>
    <col min="487" max="487" width="5.28515625" style="228" customWidth="1"/>
    <col min="488" max="488" width="55.42578125" style="228" customWidth="1"/>
    <col min="489" max="489" width="23" style="228" customWidth="1"/>
    <col min="490" max="491" width="0" style="228" hidden="1" customWidth="1"/>
    <col min="492" max="492" width="58.5703125" style="228" customWidth="1"/>
    <col min="493" max="493" width="59.28515625" style="228" customWidth="1"/>
    <col min="494" max="497" width="0" style="228" hidden="1" customWidth="1"/>
    <col min="498" max="742" width="8.7109375" style="228"/>
    <col min="743" max="743" width="5.28515625" style="228" customWidth="1"/>
    <col min="744" max="744" width="55.42578125" style="228" customWidth="1"/>
    <col min="745" max="745" width="23" style="228" customWidth="1"/>
    <col min="746" max="747" width="0" style="228" hidden="1" customWidth="1"/>
    <col min="748" max="748" width="58.5703125" style="228" customWidth="1"/>
    <col min="749" max="749" width="59.28515625" style="228" customWidth="1"/>
    <col min="750" max="753" width="0" style="228" hidden="1" customWidth="1"/>
    <col min="754" max="998" width="8.7109375" style="228"/>
    <col min="999" max="999" width="5.28515625" style="228" customWidth="1"/>
    <col min="1000" max="1000" width="55.42578125" style="228" customWidth="1"/>
    <col min="1001" max="1001" width="23" style="228" customWidth="1"/>
    <col min="1002" max="1003" width="0" style="228" hidden="1" customWidth="1"/>
    <col min="1004" max="1004" width="58.5703125" style="228" customWidth="1"/>
    <col min="1005" max="1005" width="59.28515625" style="228" customWidth="1"/>
    <col min="1006" max="1009" width="0" style="228" hidden="1" customWidth="1"/>
    <col min="1010" max="1254" width="8.7109375" style="228"/>
    <col min="1255" max="1255" width="5.28515625" style="228" customWidth="1"/>
    <col min="1256" max="1256" width="55.42578125" style="228" customWidth="1"/>
    <col min="1257" max="1257" width="23" style="228" customWidth="1"/>
    <col min="1258" max="1259" width="0" style="228" hidden="1" customWidth="1"/>
    <col min="1260" max="1260" width="58.5703125" style="228" customWidth="1"/>
    <col min="1261" max="1261" width="59.28515625" style="228" customWidth="1"/>
    <col min="1262" max="1265" width="0" style="228" hidden="1" customWidth="1"/>
    <col min="1266" max="1510" width="8.7109375" style="228"/>
    <col min="1511" max="1511" width="5.28515625" style="228" customWidth="1"/>
    <col min="1512" max="1512" width="55.42578125" style="228" customWidth="1"/>
    <col min="1513" max="1513" width="23" style="228" customWidth="1"/>
    <col min="1514" max="1515" width="0" style="228" hidden="1" customWidth="1"/>
    <col min="1516" max="1516" width="58.5703125" style="228" customWidth="1"/>
    <col min="1517" max="1517" width="59.28515625" style="228" customWidth="1"/>
    <col min="1518" max="1521" width="0" style="228" hidden="1" customWidth="1"/>
    <col min="1522" max="1766" width="8.7109375" style="228"/>
    <col min="1767" max="1767" width="5.28515625" style="228" customWidth="1"/>
    <col min="1768" max="1768" width="55.42578125" style="228" customWidth="1"/>
    <col min="1769" max="1769" width="23" style="228" customWidth="1"/>
    <col min="1770" max="1771" width="0" style="228" hidden="1" customWidth="1"/>
    <col min="1772" max="1772" width="58.5703125" style="228" customWidth="1"/>
    <col min="1773" max="1773" width="59.28515625" style="228" customWidth="1"/>
    <col min="1774" max="1777" width="0" style="228" hidden="1" customWidth="1"/>
    <col min="1778" max="2022" width="8.7109375" style="228"/>
    <col min="2023" max="2023" width="5.28515625" style="228" customWidth="1"/>
    <col min="2024" max="2024" width="55.42578125" style="228" customWidth="1"/>
    <col min="2025" max="2025" width="23" style="228" customWidth="1"/>
    <col min="2026" max="2027" width="0" style="228" hidden="1" customWidth="1"/>
    <col min="2028" max="2028" width="58.5703125" style="228" customWidth="1"/>
    <col min="2029" max="2029" width="59.28515625" style="228" customWidth="1"/>
    <col min="2030" max="2033" width="0" style="228" hidden="1" customWidth="1"/>
    <col min="2034" max="2278" width="8.7109375" style="228"/>
    <col min="2279" max="2279" width="5.28515625" style="228" customWidth="1"/>
    <col min="2280" max="2280" width="55.42578125" style="228" customWidth="1"/>
    <col min="2281" max="2281" width="23" style="228" customWidth="1"/>
    <col min="2282" max="2283" width="0" style="228" hidden="1" customWidth="1"/>
    <col min="2284" max="2284" width="58.5703125" style="228" customWidth="1"/>
    <col min="2285" max="2285" width="59.28515625" style="228" customWidth="1"/>
    <col min="2286" max="2289" width="0" style="228" hidden="1" customWidth="1"/>
    <col min="2290" max="2534" width="8.7109375" style="228"/>
    <col min="2535" max="2535" width="5.28515625" style="228" customWidth="1"/>
    <col min="2536" max="2536" width="55.42578125" style="228" customWidth="1"/>
    <col min="2537" max="2537" width="23" style="228" customWidth="1"/>
    <col min="2538" max="2539" width="0" style="228" hidden="1" customWidth="1"/>
    <col min="2540" max="2540" width="58.5703125" style="228" customWidth="1"/>
    <col min="2541" max="2541" width="59.28515625" style="228" customWidth="1"/>
    <col min="2542" max="2545" width="0" style="228" hidden="1" customWidth="1"/>
    <col min="2546" max="2790" width="8.7109375" style="228"/>
    <col min="2791" max="2791" width="5.28515625" style="228" customWidth="1"/>
    <col min="2792" max="2792" width="55.42578125" style="228" customWidth="1"/>
    <col min="2793" max="2793" width="23" style="228" customWidth="1"/>
    <col min="2794" max="2795" width="0" style="228" hidden="1" customWidth="1"/>
    <col min="2796" max="2796" width="58.5703125" style="228" customWidth="1"/>
    <col min="2797" max="2797" width="59.28515625" style="228" customWidth="1"/>
    <col min="2798" max="2801" width="0" style="228" hidden="1" customWidth="1"/>
    <col min="2802" max="3046" width="8.7109375" style="228"/>
    <col min="3047" max="3047" width="5.28515625" style="228" customWidth="1"/>
    <col min="3048" max="3048" width="55.42578125" style="228" customWidth="1"/>
    <col min="3049" max="3049" width="23" style="228" customWidth="1"/>
    <col min="3050" max="3051" width="0" style="228" hidden="1" customWidth="1"/>
    <col min="3052" max="3052" width="58.5703125" style="228" customWidth="1"/>
    <col min="3053" max="3053" width="59.28515625" style="228" customWidth="1"/>
    <col min="3054" max="3057" width="0" style="228" hidden="1" customWidth="1"/>
    <col min="3058" max="3302" width="8.7109375" style="228"/>
    <col min="3303" max="3303" width="5.28515625" style="228" customWidth="1"/>
    <col min="3304" max="3304" width="55.42578125" style="228" customWidth="1"/>
    <col min="3305" max="3305" width="23" style="228" customWidth="1"/>
    <col min="3306" max="3307" width="0" style="228" hidden="1" customWidth="1"/>
    <col min="3308" max="3308" width="58.5703125" style="228" customWidth="1"/>
    <col min="3309" max="3309" width="59.28515625" style="228" customWidth="1"/>
    <col min="3310" max="3313" width="0" style="228" hidden="1" customWidth="1"/>
    <col min="3314" max="3558" width="8.7109375" style="228"/>
    <col min="3559" max="3559" width="5.28515625" style="228" customWidth="1"/>
    <col min="3560" max="3560" width="55.42578125" style="228" customWidth="1"/>
    <col min="3561" max="3561" width="23" style="228" customWidth="1"/>
    <col min="3562" max="3563" width="0" style="228" hidden="1" customWidth="1"/>
    <col min="3564" max="3564" width="58.5703125" style="228" customWidth="1"/>
    <col min="3565" max="3565" width="59.28515625" style="228" customWidth="1"/>
    <col min="3566" max="3569" width="0" style="228" hidden="1" customWidth="1"/>
    <col min="3570" max="3814" width="8.7109375" style="228"/>
    <col min="3815" max="3815" width="5.28515625" style="228" customWidth="1"/>
    <col min="3816" max="3816" width="55.42578125" style="228" customWidth="1"/>
    <col min="3817" max="3817" width="23" style="228" customWidth="1"/>
    <col min="3818" max="3819" width="0" style="228" hidden="1" customWidth="1"/>
    <col min="3820" max="3820" width="58.5703125" style="228" customWidth="1"/>
    <col min="3821" max="3821" width="59.28515625" style="228" customWidth="1"/>
    <col min="3822" max="3825" width="0" style="228" hidden="1" customWidth="1"/>
    <col min="3826" max="4070" width="8.7109375" style="228"/>
    <col min="4071" max="4071" width="5.28515625" style="228" customWidth="1"/>
    <col min="4072" max="4072" width="55.42578125" style="228" customWidth="1"/>
    <col min="4073" max="4073" width="23" style="228" customWidth="1"/>
    <col min="4074" max="4075" width="0" style="228" hidden="1" customWidth="1"/>
    <col min="4076" max="4076" width="58.5703125" style="228" customWidth="1"/>
    <col min="4077" max="4077" width="59.28515625" style="228" customWidth="1"/>
    <col min="4078" max="4081" width="0" style="228" hidden="1" customWidth="1"/>
    <col min="4082" max="4326" width="8.7109375" style="228"/>
    <col min="4327" max="4327" width="5.28515625" style="228" customWidth="1"/>
    <col min="4328" max="4328" width="55.42578125" style="228" customWidth="1"/>
    <col min="4329" max="4329" width="23" style="228" customWidth="1"/>
    <col min="4330" max="4331" width="0" style="228" hidden="1" customWidth="1"/>
    <col min="4332" max="4332" width="58.5703125" style="228" customWidth="1"/>
    <col min="4333" max="4333" width="59.28515625" style="228" customWidth="1"/>
    <col min="4334" max="4337" width="0" style="228" hidden="1" customWidth="1"/>
    <col min="4338" max="4582" width="8.7109375" style="228"/>
    <col min="4583" max="4583" width="5.28515625" style="228" customWidth="1"/>
    <col min="4584" max="4584" width="55.42578125" style="228" customWidth="1"/>
    <col min="4585" max="4585" width="23" style="228" customWidth="1"/>
    <col min="4586" max="4587" width="0" style="228" hidden="1" customWidth="1"/>
    <col min="4588" max="4588" width="58.5703125" style="228" customWidth="1"/>
    <col min="4589" max="4589" width="59.28515625" style="228" customWidth="1"/>
    <col min="4590" max="4593" width="0" style="228" hidden="1" customWidth="1"/>
    <col min="4594" max="4838" width="8.7109375" style="228"/>
    <col min="4839" max="4839" width="5.28515625" style="228" customWidth="1"/>
    <col min="4840" max="4840" width="55.42578125" style="228" customWidth="1"/>
    <col min="4841" max="4841" width="23" style="228" customWidth="1"/>
    <col min="4842" max="4843" width="0" style="228" hidden="1" customWidth="1"/>
    <col min="4844" max="4844" width="58.5703125" style="228" customWidth="1"/>
    <col min="4845" max="4845" width="59.28515625" style="228" customWidth="1"/>
    <col min="4846" max="4849" width="0" style="228" hidden="1" customWidth="1"/>
    <col min="4850" max="5094" width="8.7109375" style="228"/>
    <col min="5095" max="5095" width="5.28515625" style="228" customWidth="1"/>
    <col min="5096" max="5096" width="55.42578125" style="228" customWidth="1"/>
    <col min="5097" max="5097" width="23" style="228" customWidth="1"/>
    <col min="5098" max="5099" width="0" style="228" hidden="1" customWidth="1"/>
    <col min="5100" max="5100" width="58.5703125" style="228" customWidth="1"/>
    <col min="5101" max="5101" width="59.28515625" style="228" customWidth="1"/>
    <col min="5102" max="5105" width="0" style="228" hidden="1" customWidth="1"/>
    <col min="5106" max="5350" width="8.7109375" style="228"/>
    <col min="5351" max="5351" width="5.28515625" style="228" customWidth="1"/>
    <col min="5352" max="5352" width="55.42578125" style="228" customWidth="1"/>
    <col min="5353" max="5353" width="23" style="228" customWidth="1"/>
    <col min="5354" max="5355" width="0" style="228" hidden="1" customWidth="1"/>
    <col min="5356" max="5356" width="58.5703125" style="228" customWidth="1"/>
    <col min="5357" max="5357" width="59.28515625" style="228" customWidth="1"/>
    <col min="5358" max="5361" width="0" style="228" hidden="1" customWidth="1"/>
    <col min="5362" max="5606" width="8.7109375" style="228"/>
    <col min="5607" max="5607" width="5.28515625" style="228" customWidth="1"/>
    <col min="5608" max="5608" width="55.42578125" style="228" customWidth="1"/>
    <col min="5609" max="5609" width="23" style="228" customWidth="1"/>
    <col min="5610" max="5611" width="0" style="228" hidden="1" customWidth="1"/>
    <col min="5612" max="5612" width="58.5703125" style="228" customWidth="1"/>
    <col min="5613" max="5613" width="59.28515625" style="228" customWidth="1"/>
    <col min="5614" max="5617" width="0" style="228" hidden="1" customWidth="1"/>
    <col min="5618" max="5862" width="8.7109375" style="228"/>
    <col min="5863" max="5863" width="5.28515625" style="228" customWidth="1"/>
    <col min="5864" max="5864" width="55.42578125" style="228" customWidth="1"/>
    <col min="5865" max="5865" width="23" style="228" customWidth="1"/>
    <col min="5866" max="5867" width="0" style="228" hidden="1" customWidth="1"/>
    <col min="5868" max="5868" width="58.5703125" style="228" customWidth="1"/>
    <col min="5869" max="5869" width="59.28515625" style="228" customWidth="1"/>
    <col min="5870" max="5873" width="0" style="228" hidden="1" customWidth="1"/>
    <col min="5874" max="6118" width="8.7109375" style="228"/>
    <col min="6119" max="6119" width="5.28515625" style="228" customWidth="1"/>
    <col min="6120" max="6120" width="55.42578125" style="228" customWidth="1"/>
    <col min="6121" max="6121" width="23" style="228" customWidth="1"/>
    <col min="6122" max="6123" width="0" style="228" hidden="1" customWidth="1"/>
    <col min="6124" max="6124" width="58.5703125" style="228" customWidth="1"/>
    <col min="6125" max="6125" width="59.28515625" style="228" customWidth="1"/>
    <col min="6126" max="6129" width="0" style="228" hidden="1" customWidth="1"/>
    <col min="6130" max="6374" width="8.7109375" style="228"/>
    <col min="6375" max="6375" width="5.28515625" style="228" customWidth="1"/>
    <col min="6376" max="6376" width="55.42578125" style="228" customWidth="1"/>
    <col min="6377" max="6377" width="23" style="228" customWidth="1"/>
    <col min="6378" max="6379" width="0" style="228" hidden="1" customWidth="1"/>
    <col min="6380" max="6380" width="58.5703125" style="228" customWidth="1"/>
    <col min="6381" max="6381" width="59.28515625" style="228" customWidth="1"/>
    <col min="6382" max="6385" width="0" style="228" hidden="1" customWidth="1"/>
    <col min="6386" max="6630" width="8.7109375" style="228"/>
    <col min="6631" max="6631" width="5.28515625" style="228" customWidth="1"/>
    <col min="6632" max="6632" width="55.42578125" style="228" customWidth="1"/>
    <col min="6633" max="6633" width="23" style="228" customWidth="1"/>
    <col min="6634" max="6635" width="0" style="228" hidden="1" customWidth="1"/>
    <col min="6636" max="6636" width="58.5703125" style="228" customWidth="1"/>
    <col min="6637" max="6637" width="59.28515625" style="228" customWidth="1"/>
    <col min="6638" max="6641" width="0" style="228" hidden="1" customWidth="1"/>
    <col min="6642" max="6886" width="8.7109375" style="228"/>
    <col min="6887" max="6887" width="5.28515625" style="228" customWidth="1"/>
    <col min="6888" max="6888" width="55.42578125" style="228" customWidth="1"/>
    <col min="6889" max="6889" width="23" style="228" customWidth="1"/>
    <col min="6890" max="6891" width="0" style="228" hidden="1" customWidth="1"/>
    <col min="6892" max="6892" width="58.5703125" style="228" customWidth="1"/>
    <col min="6893" max="6893" width="59.28515625" style="228" customWidth="1"/>
    <col min="6894" max="6897" width="0" style="228" hidden="1" customWidth="1"/>
    <col min="6898" max="7142" width="8.7109375" style="228"/>
    <col min="7143" max="7143" width="5.28515625" style="228" customWidth="1"/>
    <col min="7144" max="7144" width="55.42578125" style="228" customWidth="1"/>
    <col min="7145" max="7145" width="23" style="228" customWidth="1"/>
    <col min="7146" max="7147" width="0" style="228" hidden="1" customWidth="1"/>
    <col min="7148" max="7148" width="58.5703125" style="228" customWidth="1"/>
    <col min="7149" max="7149" width="59.28515625" style="228" customWidth="1"/>
    <col min="7150" max="7153" width="0" style="228" hidden="1" customWidth="1"/>
    <col min="7154" max="7398" width="8.7109375" style="228"/>
    <col min="7399" max="7399" width="5.28515625" style="228" customWidth="1"/>
    <col min="7400" max="7400" width="55.42578125" style="228" customWidth="1"/>
    <col min="7401" max="7401" width="23" style="228" customWidth="1"/>
    <col min="7402" max="7403" width="0" style="228" hidden="1" customWidth="1"/>
    <col min="7404" max="7404" width="58.5703125" style="228" customWidth="1"/>
    <col min="7405" max="7405" width="59.28515625" style="228" customWidth="1"/>
    <col min="7406" max="7409" width="0" style="228" hidden="1" customWidth="1"/>
    <col min="7410" max="7654" width="8.7109375" style="228"/>
    <col min="7655" max="7655" width="5.28515625" style="228" customWidth="1"/>
    <col min="7656" max="7656" width="55.42578125" style="228" customWidth="1"/>
    <col min="7657" max="7657" width="23" style="228" customWidth="1"/>
    <col min="7658" max="7659" width="0" style="228" hidden="1" customWidth="1"/>
    <col min="7660" max="7660" width="58.5703125" style="228" customWidth="1"/>
    <col min="7661" max="7661" width="59.28515625" style="228" customWidth="1"/>
    <col min="7662" max="7665" width="0" style="228" hidden="1" customWidth="1"/>
    <col min="7666" max="7910" width="8.7109375" style="228"/>
    <col min="7911" max="7911" width="5.28515625" style="228" customWidth="1"/>
    <col min="7912" max="7912" width="55.42578125" style="228" customWidth="1"/>
    <col min="7913" max="7913" width="23" style="228" customWidth="1"/>
    <col min="7914" max="7915" width="0" style="228" hidden="1" customWidth="1"/>
    <col min="7916" max="7916" width="58.5703125" style="228" customWidth="1"/>
    <col min="7917" max="7917" width="59.28515625" style="228" customWidth="1"/>
    <col min="7918" max="7921" width="0" style="228" hidden="1" customWidth="1"/>
    <col min="7922" max="8166" width="8.7109375" style="228"/>
    <col min="8167" max="8167" width="5.28515625" style="228" customWidth="1"/>
    <col min="8168" max="8168" width="55.42578125" style="228" customWidth="1"/>
    <col min="8169" max="8169" width="23" style="228" customWidth="1"/>
    <col min="8170" max="8171" width="0" style="228" hidden="1" customWidth="1"/>
    <col min="8172" max="8172" width="58.5703125" style="228" customWidth="1"/>
    <col min="8173" max="8173" width="59.28515625" style="228" customWidth="1"/>
    <col min="8174" max="8177" width="0" style="228" hidden="1" customWidth="1"/>
    <col min="8178" max="8422" width="8.7109375" style="228"/>
    <col min="8423" max="8423" width="5.28515625" style="228" customWidth="1"/>
    <col min="8424" max="8424" width="55.42578125" style="228" customWidth="1"/>
    <col min="8425" max="8425" width="23" style="228" customWidth="1"/>
    <col min="8426" max="8427" width="0" style="228" hidden="1" customWidth="1"/>
    <col min="8428" max="8428" width="58.5703125" style="228" customWidth="1"/>
    <col min="8429" max="8429" width="59.28515625" style="228" customWidth="1"/>
    <col min="8430" max="8433" width="0" style="228" hidden="1" customWidth="1"/>
    <col min="8434" max="8678" width="8.7109375" style="228"/>
    <col min="8679" max="8679" width="5.28515625" style="228" customWidth="1"/>
    <col min="8680" max="8680" width="55.42578125" style="228" customWidth="1"/>
    <col min="8681" max="8681" width="23" style="228" customWidth="1"/>
    <col min="8682" max="8683" width="0" style="228" hidden="1" customWidth="1"/>
    <col min="8684" max="8684" width="58.5703125" style="228" customWidth="1"/>
    <col min="8685" max="8685" width="59.28515625" style="228" customWidth="1"/>
    <col min="8686" max="8689" width="0" style="228" hidden="1" customWidth="1"/>
    <col min="8690" max="8934" width="8.7109375" style="228"/>
    <col min="8935" max="8935" width="5.28515625" style="228" customWidth="1"/>
    <col min="8936" max="8936" width="55.42578125" style="228" customWidth="1"/>
    <col min="8937" max="8937" width="23" style="228" customWidth="1"/>
    <col min="8938" max="8939" width="0" style="228" hidden="1" customWidth="1"/>
    <col min="8940" max="8940" width="58.5703125" style="228" customWidth="1"/>
    <col min="8941" max="8941" width="59.28515625" style="228" customWidth="1"/>
    <col min="8942" max="8945" width="0" style="228" hidden="1" customWidth="1"/>
    <col min="8946" max="9190" width="8.7109375" style="228"/>
    <col min="9191" max="9191" width="5.28515625" style="228" customWidth="1"/>
    <col min="9192" max="9192" width="55.42578125" style="228" customWidth="1"/>
    <col min="9193" max="9193" width="23" style="228" customWidth="1"/>
    <col min="9194" max="9195" width="0" style="228" hidden="1" customWidth="1"/>
    <col min="9196" max="9196" width="58.5703125" style="228" customWidth="1"/>
    <col min="9197" max="9197" width="59.28515625" style="228" customWidth="1"/>
    <col min="9198" max="9201" width="0" style="228" hidden="1" customWidth="1"/>
    <col min="9202" max="9446" width="8.7109375" style="228"/>
    <col min="9447" max="9447" width="5.28515625" style="228" customWidth="1"/>
    <col min="9448" max="9448" width="55.42578125" style="228" customWidth="1"/>
    <col min="9449" max="9449" width="23" style="228" customWidth="1"/>
    <col min="9450" max="9451" width="0" style="228" hidden="1" customWidth="1"/>
    <col min="9452" max="9452" width="58.5703125" style="228" customWidth="1"/>
    <col min="9453" max="9453" width="59.28515625" style="228" customWidth="1"/>
    <col min="9454" max="9457" width="0" style="228" hidden="1" customWidth="1"/>
    <col min="9458" max="9702" width="8.7109375" style="228"/>
    <col min="9703" max="9703" width="5.28515625" style="228" customWidth="1"/>
    <col min="9704" max="9704" width="55.42578125" style="228" customWidth="1"/>
    <col min="9705" max="9705" width="23" style="228" customWidth="1"/>
    <col min="9706" max="9707" width="0" style="228" hidden="1" customWidth="1"/>
    <col min="9708" max="9708" width="58.5703125" style="228" customWidth="1"/>
    <col min="9709" max="9709" width="59.28515625" style="228" customWidth="1"/>
    <col min="9710" max="9713" width="0" style="228" hidden="1" customWidth="1"/>
    <col min="9714" max="9958" width="8.7109375" style="228"/>
    <col min="9959" max="9959" width="5.28515625" style="228" customWidth="1"/>
    <col min="9960" max="9960" width="55.42578125" style="228" customWidth="1"/>
    <col min="9961" max="9961" width="23" style="228" customWidth="1"/>
    <col min="9962" max="9963" width="0" style="228" hidden="1" customWidth="1"/>
    <col min="9964" max="9964" width="58.5703125" style="228" customWidth="1"/>
    <col min="9965" max="9965" width="59.28515625" style="228" customWidth="1"/>
    <col min="9966" max="9969" width="0" style="228" hidden="1" customWidth="1"/>
    <col min="9970" max="10214" width="8.7109375" style="228"/>
    <col min="10215" max="10215" width="5.28515625" style="228" customWidth="1"/>
    <col min="10216" max="10216" width="55.42578125" style="228" customWidth="1"/>
    <col min="10217" max="10217" width="23" style="228" customWidth="1"/>
    <col min="10218" max="10219" width="0" style="228" hidden="1" customWidth="1"/>
    <col min="10220" max="10220" width="58.5703125" style="228" customWidth="1"/>
    <col min="10221" max="10221" width="59.28515625" style="228" customWidth="1"/>
    <col min="10222" max="10225" width="0" style="228" hidden="1" customWidth="1"/>
    <col min="10226" max="10470" width="8.7109375" style="228"/>
    <col min="10471" max="10471" width="5.28515625" style="228" customWidth="1"/>
    <col min="10472" max="10472" width="55.42578125" style="228" customWidth="1"/>
    <col min="10473" max="10473" width="23" style="228" customWidth="1"/>
    <col min="10474" max="10475" width="0" style="228" hidden="1" customWidth="1"/>
    <col min="10476" max="10476" width="58.5703125" style="228" customWidth="1"/>
    <col min="10477" max="10477" width="59.28515625" style="228" customWidth="1"/>
    <col min="10478" max="10481" width="0" style="228" hidden="1" customWidth="1"/>
    <col min="10482" max="10726" width="8.7109375" style="228"/>
    <col min="10727" max="10727" width="5.28515625" style="228" customWidth="1"/>
    <col min="10728" max="10728" width="55.42578125" style="228" customWidth="1"/>
    <col min="10729" max="10729" width="23" style="228" customWidth="1"/>
    <col min="10730" max="10731" width="0" style="228" hidden="1" customWidth="1"/>
    <col min="10732" max="10732" width="58.5703125" style="228" customWidth="1"/>
    <col min="10733" max="10733" width="59.28515625" style="228" customWidth="1"/>
    <col min="10734" max="10737" width="0" style="228" hidden="1" customWidth="1"/>
    <col min="10738" max="10982" width="8.7109375" style="228"/>
    <col min="10983" max="10983" width="5.28515625" style="228" customWidth="1"/>
    <col min="10984" max="10984" width="55.42578125" style="228" customWidth="1"/>
    <col min="10985" max="10985" width="23" style="228" customWidth="1"/>
    <col min="10986" max="10987" width="0" style="228" hidden="1" customWidth="1"/>
    <col min="10988" max="10988" width="58.5703125" style="228" customWidth="1"/>
    <col min="10989" max="10989" width="59.28515625" style="228" customWidth="1"/>
    <col min="10990" max="10993" width="0" style="228" hidden="1" customWidth="1"/>
    <col min="10994" max="11238" width="8.7109375" style="228"/>
    <col min="11239" max="11239" width="5.28515625" style="228" customWidth="1"/>
    <col min="11240" max="11240" width="55.42578125" style="228" customWidth="1"/>
    <col min="11241" max="11241" width="23" style="228" customWidth="1"/>
    <col min="11242" max="11243" width="0" style="228" hidden="1" customWidth="1"/>
    <col min="11244" max="11244" width="58.5703125" style="228" customWidth="1"/>
    <col min="11245" max="11245" width="59.28515625" style="228" customWidth="1"/>
    <col min="11246" max="11249" width="0" style="228" hidden="1" customWidth="1"/>
    <col min="11250" max="11494" width="8.7109375" style="228"/>
    <col min="11495" max="11495" width="5.28515625" style="228" customWidth="1"/>
    <col min="11496" max="11496" width="55.42578125" style="228" customWidth="1"/>
    <col min="11497" max="11497" width="23" style="228" customWidth="1"/>
    <col min="11498" max="11499" width="0" style="228" hidden="1" customWidth="1"/>
    <col min="11500" max="11500" width="58.5703125" style="228" customWidth="1"/>
    <col min="11501" max="11501" width="59.28515625" style="228" customWidth="1"/>
    <col min="11502" max="11505" width="0" style="228" hidden="1" customWidth="1"/>
    <col min="11506" max="11750" width="8.7109375" style="228"/>
    <col min="11751" max="11751" width="5.28515625" style="228" customWidth="1"/>
    <col min="11752" max="11752" width="55.42578125" style="228" customWidth="1"/>
    <col min="11753" max="11753" width="23" style="228" customWidth="1"/>
    <col min="11754" max="11755" width="0" style="228" hidden="1" customWidth="1"/>
    <col min="11756" max="11756" width="58.5703125" style="228" customWidth="1"/>
    <col min="11757" max="11757" width="59.28515625" style="228" customWidth="1"/>
    <col min="11758" max="11761" width="0" style="228" hidden="1" customWidth="1"/>
    <col min="11762" max="12006" width="8.7109375" style="228"/>
    <col min="12007" max="12007" width="5.28515625" style="228" customWidth="1"/>
    <col min="12008" max="12008" width="55.42578125" style="228" customWidth="1"/>
    <col min="12009" max="12009" width="23" style="228" customWidth="1"/>
    <col min="12010" max="12011" width="0" style="228" hidden="1" customWidth="1"/>
    <col min="12012" max="12012" width="58.5703125" style="228" customWidth="1"/>
    <col min="12013" max="12013" width="59.28515625" style="228" customWidth="1"/>
    <col min="12014" max="12017" width="0" style="228" hidden="1" customWidth="1"/>
    <col min="12018" max="12262" width="8.7109375" style="228"/>
    <col min="12263" max="12263" width="5.28515625" style="228" customWidth="1"/>
    <col min="12264" max="12264" width="55.42578125" style="228" customWidth="1"/>
    <col min="12265" max="12265" width="23" style="228" customWidth="1"/>
    <col min="12266" max="12267" width="0" style="228" hidden="1" customWidth="1"/>
    <col min="12268" max="12268" width="58.5703125" style="228" customWidth="1"/>
    <col min="12269" max="12269" width="59.28515625" style="228" customWidth="1"/>
    <col min="12270" max="12273" width="0" style="228" hidden="1" customWidth="1"/>
    <col min="12274" max="12518" width="8.7109375" style="228"/>
    <col min="12519" max="12519" width="5.28515625" style="228" customWidth="1"/>
    <col min="12520" max="12520" width="55.42578125" style="228" customWidth="1"/>
    <col min="12521" max="12521" width="23" style="228" customWidth="1"/>
    <col min="12522" max="12523" width="0" style="228" hidden="1" customWidth="1"/>
    <col min="12524" max="12524" width="58.5703125" style="228" customWidth="1"/>
    <col min="12525" max="12525" width="59.28515625" style="228" customWidth="1"/>
    <col min="12526" max="12529" width="0" style="228" hidden="1" customWidth="1"/>
    <col min="12530" max="12774" width="8.7109375" style="228"/>
    <col min="12775" max="12775" width="5.28515625" style="228" customWidth="1"/>
    <col min="12776" max="12776" width="55.42578125" style="228" customWidth="1"/>
    <col min="12777" max="12777" width="23" style="228" customWidth="1"/>
    <col min="12778" max="12779" width="0" style="228" hidden="1" customWidth="1"/>
    <col min="12780" max="12780" width="58.5703125" style="228" customWidth="1"/>
    <col min="12781" max="12781" width="59.28515625" style="228" customWidth="1"/>
    <col min="12782" max="12785" width="0" style="228" hidden="1" customWidth="1"/>
    <col min="12786" max="13030" width="8.7109375" style="228"/>
    <col min="13031" max="13031" width="5.28515625" style="228" customWidth="1"/>
    <col min="13032" max="13032" width="55.42578125" style="228" customWidth="1"/>
    <col min="13033" max="13033" width="23" style="228" customWidth="1"/>
    <col min="13034" max="13035" width="0" style="228" hidden="1" customWidth="1"/>
    <col min="13036" max="13036" width="58.5703125" style="228" customWidth="1"/>
    <col min="13037" max="13037" width="59.28515625" style="228" customWidth="1"/>
    <col min="13038" max="13041" width="0" style="228" hidden="1" customWidth="1"/>
    <col min="13042" max="13286" width="8.7109375" style="228"/>
    <col min="13287" max="13287" width="5.28515625" style="228" customWidth="1"/>
    <col min="13288" max="13288" width="55.42578125" style="228" customWidth="1"/>
    <col min="13289" max="13289" width="23" style="228" customWidth="1"/>
    <col min="13290" max="13291" width="0" style="228" hidden="1" customWidth="1"/>
    <col min="13292" max="13292" width="58.5703125" style="228" customWidth="1"/>
    <col min="13293" max="13293" width="59.28515625" style="228" customWidth="1"/>
    <col min="13294" max="13297" width="0" style="228" hidden="1" customWidth="1"/>
    <col min="13298" max="13542" width="8.7109375" style="228"/>
    <col min="13543" max="13543" width="5.28515625" style="228" customWidth="1"/>
    <col min="13544" max="13544" width="55.42578125" style="228" customWidth="1"/>
    <col min="13545" max="13545" width="23" style="228" customWidth="1"/>
    <col min="13546" max="13547" width="0" style="228" hidden="1" customWidth="1"/>
    <col min="13548" max="13548" width="58.5703125" style="228" customWidth="1"/>
    <col min="13549" max="13549" width="59.28515625" style="228" customWidth="1"/>
    <col min="13550" max="13553" width="0" style="228" hidden="1" customWidth="1"/>
    <col min="13554" max="13798" width="8.7109375" style="228"/>
    <col min="13799" max="13799" width="5.28515625" style="228" customWidth="1"/>
    <col min="13800" max="13800" width="55.42578125" style="228" customWidth="1"/>
    <col min="13801" max="13801" width="23" style="228" customWidth="1"/>
    <col min="13802" max="13803" width="0" style="228" hidden="1" customWidth="1"/>
    <col min="13804" max="13804" width="58.5703125" style="228" customWidth="1"/>
    <col min="13805" max="13805" width="59.28515625" style="228" customWidth="1"/>
    <col min="13806" max="13809" width="0" style="228" hidden="1" customWidth="1"/>
    <col min="13810" max="14054" width="8.7109375" style="228"/>
    <col min="14055" max="14055" width="5.28515625" style="228" customWidth="1"/>
    <col min="14056" max="14056" width="55.42578125" style="228" customWidth="1"/>
    <col min="14057" max="14057" width="23" style="228" customWidth="1"/>
    <col min="14058" max="14059" width="0" style="228" hidden="1" customWidth="1"/>
    <col min="14060" max="14060" width="58.5703125" style="228" customWidth="1"/>
    <col min="14061" max="14061" width="59.28515625" style="228" customWidth="1"/>
    <col min="14062" max="14065" width="0" style="228" hidden="1" customWidth="1"/>
    <col min="14066" max="14310" width="8.7109375" style="228"/>
    <col min="14311" max="14311" width="5.28515625" style="228" customWidth="1"/>
    <col min="14312" max="14312" width="55.42578125" style="228" customWidth="1"/>
    <col min="14313" max="14313" width="23" style="228" customWidth="1"/>
    <col min="14314" max="14315" width="0" style="228" hidden="1" customWidth="1"/>
    <col min="14316" max="14316" width="58.5703125" style="228" customWidth="1"/>
    <col min="14317" max="14317" width="59.28515625" style="228" customWidth="1"/>
    <col min="14318" max="14321" width="0" style="228" hidden="1" customWidth="1"/>
    <col min="14322" max="14566" width="8.7109375" style="228"/>
    <col min="14567" max="14567" width="5.28515625" style="228" customWidth="1"/>
    <col min="14568" max="14568" width="55.42578125" style="228" customWidth="1"/>
    <col min="14569" max="14569" width="23" style="228" customWidth="1"/>
    <col min="14570" max="14571" width="0" style="228" hidden="1" customWidth="1"/>
    <col min="14572" max="14572" width="58.5703125" style="228" customWidth="1"/>
    <col min="14573" max="14573" width="59.28515625" style="228" customWidth="1"/>
    <col min="14574" max="14577" width="0" style="228" hidden="1" customWidth="1"/>
    <col min="14578" max="14822" width="8.7109375" style="228"/>
    <col min="14823" max="14823" width="5.28515625" style="228" customWidth="1"/>
    <col min="14824" max="14824" width="55.42578125" style="228" customWidth="1"/>
    <col min="14825" max="14825" width="23" style="228" customWidth="1"/>
    <col min="14826" max="14827" width="0" style="228" hidden="1" customWidth="1"/>
    <col min="14828" max="14828" width="58.5703125" style="228" customWidth="1"/>
    <col min="14829" max="14829" width="59.28515625" style="228" customWidth="1"/>
    <col min="14830" max="14833" width="0" style="228" hidden="1" customWidth="1"/>
    <col min="14834" max="15078" width="8.7109375" style="228"/>
    <col min="15079" max="15079" width="5.28515625" style="228" customWidth="1"/>
    <col min="15080" max="15080" width="55.42578125" style="228" customWidth="1"/>
    <col min="15081" max="15081" width="23" style="228" customWidth="1"/>
    <col min="15082" max="15083" width="0" style="228" hidden="1" customWidth="1"/>
    <col min="15084" max="15084" width="58.5703125" style="228" customWidth="1"/>
    <col min="15085" max="15085" width="59.28515625" style="228" customWidth="1"/>
    <col min="15086" max="15089" width="0" style="228" hidden="1" customWidth="1"/>
    <col min="15090" max="15334" width="8.7109375" style="228"/>
    <col min="15335" max="15335" width="5.28515625" style="228" customWidth="1"/>
    <col min="15336" max="15336" width="55.42578125" style="228" customWidth="1"/>
    <col min="15337" max="15337" width="23" style="228" customWidth="1"/>
    <col min="15338" max="15339" width="0" style="228" hidden="1" customWidth="1"/>
    <col min="15340" max="15340" width="58.5703125" style="228" customWidth="1"/>
    <col min="15341" max="15341" width="59.28515625" style="228" customWidth="1"/>
    <col min="15342" max="15345" width="0" style="228" hidden="1" customWidth="1"/>
    <col min="15346" max="15590" width="8.7109375" style="228"/>
    <col min="15591" max="15591" width="5.28515625" style="228" customWidth="1"/>
    <col min="15592" max="15592" width="55.42578125" style="228" customWidth="1"/>
    <col min="15593" max="15593" width="23" style="228" customWidth="1"/>
    <col min="15594" max="15595" width="0" style="228" hidden="1" customWidth="1"/>
    <col min="15596" max="15596" width="58.5703125" style="228" customWidth="1"/>
    <col min="15597" max="15597" width="59.28515625" style="228" customWidth="1"/>
    <col min="15598" max="15601" width="0" style="228" hidden="1" customWidth="1"/>
    <col min="15602" max="15846" width="8.7109375" style="228"/>
    <col min="15847" max="15847" width="5.28515625" style="228" customWidth="1"/>
    <col min="15848" max="15848" width="55.42578125" style="228" customWidth="1"/>
    <col min="15849" max="15849" width="23" style="228" customWidth="1"/>
    <col min="15850" max="15851" width="0" style="228" hidden="1" customWidth="1"/>
    <col min="15852" max="15852" width="58.5703125" style="228" customWidth="1"/>
    <col min="15853" max="15853" width="59.28515625" style="228" customWidth="1"/>
    <col min="15854" max="15857" width="0" style="228" hidden="1" customWidth="1"/>
    <col min="15858" max="16102" width="8.7109375" style="228"/>
    <col min="16103" max="16103" width="5.28515625" style="228" customWidth="1"/>
    <col min="16104" max="16104" width="55.42578125" style="228" customWidth="1"/>
    <col min="16105" max="16105" width="23" style="228" customWidth="1"/>
    <col min="16106" max="16107" width="0" style="228" hidden="1" customWidth="1"/>
    <col min="16108" max="16108" width="58.5703125" style="228" customWidth="1"/>
    <col min="16109" max="16109" width="59.28515625" style="228" customWidth="1"/>
    <col min="16110" max="16113" width="0" style="228" hidden="1" customWidth="1"/>
    <col min="16114" max="16357" width="8.7109375" style="228"/>
    <col min="16358" max="16384" width="8.42578125" style="228" customWidth="1"/>
  </cols>
  <sheetData>
    <row r="1" spans="2:7" x14ac:dyDescent="0.25">
      <c r="C1" s="229" t="s">
        <v>0</v>
      </c>
      <c r="G1" s="229" t="s">
        <v>0</v>
      </c>
    </row>
    <row r="2" spans="2:7" x14ac:dyDescent="0.25">
      <c r="C2" s="225">
        <v>45413</v>
      </c>
      <c r="G2" s="225">
        <v>44682</v>
      </c>
    </row>
    <row r="3" spans="2:7" x14ac:dyDescent="0.25">
      <c r="B3" s="224"/>
      <c r="C3" s="227" t="s">
        <v>1</v>
      </c>
      <c r="G3" s="227" t="s">
        <v>1</v>
      </c>
    </row>
    <row r="4" spans="2:7" ht="48" thickBot="1" x14ac:dyDescent="0.3">
      <c r="B4" s="230" t="s">
        <v>2</v>
      </c>
      <c r="C4" s="231" t="s">
        <v>3</v>
      </c>
      <c r="D4" s="230" t="s">
        <v>4</v>
      </c>
      <c r="E4" s="232" t="s">
        <v>5</v>
      </c>
      <c r="F4" s="232" t="s">
        <v>6</v>
      </c>
      <c r="G4" s="231" t="s">
        <v>3</v>
      </c>
    </row>
    <row r="5" spans="2:7" ht="15.75" customHeight="1" x14ac:dyDescent="0.25">
      <c r="B5" s="233" t="s">
        <v>7</v>
      </c>
      <c r="C5" s="234">
        <v>22.520400000000002</v>
      </c>
      <c r="D5" s="504" t="s">
        <v>8</v>
      </c>
      <c r="E5" s="502" t="s">
        <v>9</v>
      </c>
      <c r="F5" s="492" t="s">
        <v>421</v>
      </c>
      <c r="G5" s="235">
        <v>20</v>
      </c>
    </row>
    <row r="6" spans="2:7" ht="16.5" thickBot="1" x14ac:dyDescent="0.3">
      <c r="B6" s="236" t="s">
        <v>10</v>
      </c>
      <c r="C6" s="237">
        <v>46842.432000000008</v>
      </c>
      <c r="D6" s="505"/>
      <c r="E6" s="503"/>
      <c r="F6" s="493"/>
      <c r="G6" s="238">
        <v>41600</v>
      </c>
    </row>
    <row r="7" spans="2:7" x14ac:dyDescent="0.25">
      <c r="B7" s="239" t="s">
        <v>11</v>
      </c>
      <c r="C7" s="234">
        <v>27.109919999999999</v>
      </c>
      <c r="D7" s="240" t="s">
        <v>12</v>
      </c>
      <c r="E7" s="502" t="s">
        <v>13</v>
      </c>
      <c r="F7" s="502" t="s">
        <v>14</v>
      </c>
      <c r="G7" s="235">
        <v>25.580080000000002</v>
      </c>
    </row>
    <row r="8" spans="2:7" ht="32.25" thickBot="1" x14ac:dyDescent="0.3">
      <c r="B8" s="241" t="s">
        <v>15</v>
      </c>
      <c r="C8" s="237">
        <v>56388.633600000001</v>
      </c>
      <c r="D8" s="226" t="s">
        <v>16</v>
      </c>
      <c r="E8" s="506"/>
      <c r="F8" s="506"/>
      <c r="G8" s="242">
        <v>53206.566400000003</v>
      </c>
    </row>
    <row r="9" spans="2:7" x14ac:dyDescent="0.25">
      <c r="B9" s="239" t="s">
        <v>17</v>
      </c>
      <c r="C9" s="234">
        <v>22.0016</v>
      </c>
      <c r="D9" s="240"/>
      <c r="E9" s="502" t="s">
        <v>18</v>
      </c>
      <c r="F9" s="502" t="s">
        <v>19</v>
      </c>
      <c r="G9" s="235">
        <v>20</v>
      </c>
    </row>
    <row r="10" spans="2:7" ht="16.5" thickBot="1" x14ac:dyDescent="0.3">
      <c r="B10" s="243" t="s">
        <v>20</v>
      </c>
      <c r="C10" s="237">
        <v>45763.328000000001</v>
      </c>
      <c r="D10" s="244"/>
      <c r="E10" s="503"/>
      <c r="F10" s="503"/>
      <c r="G10" s="238">
        <v>41600</v>
      </c>
    </row>
    <row r="11" spans="2:7" x14ac:dyDescent="0.25">
      <c r="B11" s="239" t="s">
        <v>21</v>
      </c>
      <c r="C11" s="234">
        <v>31.989000000000004</v>
      </c>
      <c r="D11" s="240" t="s">
        <v>22</v>
      </c>
      <c r="E11" s="502" t="s">
        <v>23</v>
      </c>
      <c r="F11" s="502" t="s">
        <v>24</v>
      </c>
      <c r="G11" s="235">
        <v>28.180799999999998</v>
      </c>
    </row>
    <row r="12" spans="2:7" ht="16.5" thickBot="1" x14ac:dyDescent="0.3">
      <c r="B12" s="241" t="s">
        <v>25</v>
      </c>
      <c r="C12" s="245">
        <v>66537.12000000001</v>
      </c>
      <c r="D12" s="228" t="s">
        <v>26</v>
      </c>
      <c r="E12" s="506"/>
      <c r="F12" s="506"/>
      <c r="G12" s="242">
        <v>58616.063999999998</v>
      </c>
    </row>
    <row r="13" spans="2:7" ht="31.5" x14ac:dyDescent="0.25">
      <c r="B13" s="246" t="s">
        <v>27</v>
      </c>
      <c r="C13" s="234">
        <v>36.1419</v>
      </c>
      <c r="D13" s="240" t="s">
        <v>28</v>
      </c>
      <c r="E13" s="502" t="s">
        <v>29</v>
      </c>
      <c r="F13" s="502" t="s">
        <v>30</v>
      </c>
      <c r="G13" s="235">
        <v>30.9283</v>
      </c>
    </row>
    <row r="14" spans="2:7" ht="32.25" thickBot="1" x14ac:dyDescent="0.3">
      <c r="B14" s="247" t="s">
        <v>31</v>
      </c>
      <c r="C14" s="237">
        <v>75175.152000000002</v>
      </c>
      <c r="D14" s="244" t="s">
        <v>32</v>
      </c>
      <c r="E14" s="503"/>
      <c r="F14" s="503"/>
      <c r="G14" s="238">
        <v>64330.864000000001</v>
      </c>
    </row>
    <row r="15" spans="2:7" x14ac:dyDescent="0.25">
      <c r="B15" s="239" t="s">
        <v>33</v>
      </c>
      <c r="C15" s="234">
        <v>37.066800000000001</v>
      </c>
      <c r="D15" s="240"/>
      <c r="E15" s="502" t="s">
        <v>34</v>
      </c>
      <c r="F15" s="502" t="s">
        <v>35</v>
      </c>
      <c r="G15" s="235">
        <v>31.575200000000002</v>
      </c>
    </row>
    <row r="16" spans="2:7" ht="16.5" thickBot="1" x14ac:dyDescent="0.3">
      <c r="B16" s="243" t="s">
        <v>36</v>
      </c>
      <c r="C16" s="237">
        <v>77098.944000000003</v>
      </c>
      <c r="D16" s="244" t="s">
        <v>37</v>
      </c>
      <c r="E16" s="503"/>
      <c r="F16" s="503"/>
      <c r="G16" s="238">
        <v>65676.416000000012</v>
      </c>
    </row>
    <row r="17" spans="2:7" x14ac:dyDescent="0.25">
      <c r="B17" s="239" t="s">
        <v>38</v>
      </c>
      <c r="C17" s="234">
        <v>40.468299999999999</v>
      </c>
      <c r="D17" s="240" t="s">
        <v>39</v>
      </c>
      <c r="E17" s="502" t="s">
        <v>40</v>
      </c>
      <c r="F17" s="502" t="s">
        <v>41</v>
      </c>
      <c r="G17" s="235">
        <v>38.753100000000003</v>
      </c>
    </row>
    <row r="18" spans="2:7" ht="16.5" thickBot="1" x14ac:dyDescent="0.3">
      <c r="B18" s="243" t="s">
        <v>42</v>
      </c>
      <c r="C18" s="237">
        <v>84174.063999999998</v>
      </c>
      <c r="D18" s="244"/>
      <c r="E18" s="503"/>
      <c r="F18" s="503"/>
      <c r="G18" s="238">
        <v>80606.448000000004</v>
      </c>
    </row>
    <row r="19" spans="2:7" x14ac:dyDescent="0.25">
      <c r="B19" s="239" t="s">
        <v>43</v>
      </c>
      <c r="C19" s="234">
        <v>39.5488</v>
      </c>
      <c r="D19" s="240"/>
      <c r="E19" s="502" t="s">
        <v>44</v>
      </c>
      <c r="F19" s="502" t="s">
        <v>45</v>
      </c>
      <c r="G19" s="248">
        <v>32.740400000000001</v>
      </c>
    </row>
    <row r="20" spans="2:7" ht="16.5" thickBot="1" x14ac:dyDescent="0.3">
      <c r="B20" s="243" t="s">
        <v>46</v>
      </c>
      <c r="C20" s="237">
        <v>82261.504000000001</v>
      </c>
      <c r="D20" s="244"/>
      <c r="E20" s="503"/>
      <c r="F20" s="503"/>
      <c r="G20" s="238">
        <v>68100.032000000007</v>
      </c>
    </row>
    <row r="21" spans="2:7" x14ac:dyDescent="0.25">
      <c r="B21" s="241" t="s">
        <v>47</v>
      </c>
      <c r="C21" s="234">
        <v>39.176400000000001</v>
      </c>
      <c r="D21" s="228" t="s">
        <v>48</v>
      </c>
      <c r="E21" s="502" t="s">
        <v>49</v>
      </c>
      <c r="F21" s="507" t="s">
        <v>50</v>
      </c>
      <c r="G21" s="249">
        <v>38.180400000000006</v>
      </c>
    </row>
    <row r="22" spans="2:7" ht="16.5" thickBot="1" x14ac:dyDescent="0.3">
      <c r="B22" s="243" t="s">
        <v>51</v>
      </c>
      <c r="C22" s="237">
        <v>81486.911999999997</v>
      </c>
      <c r="D22" s="244" t="s">
        <v>52</v>
      </c>
      <c r="E22" s="503"/>
      <c r="F22" s="508"/>
      <c r="G22" s="238">
        <v>79415.232000000018</v>
      </c>
    </row>
    <row r="23" spans="2:7" x14ac:dyDescent="0.25">
      <c r="B23" s="250" t="s">
        <v>53</v>
      </c>
      <c r="C23" s="251">
        <v>41.273300000000006</v>
      </c>
      <c r="D23" s="228" t="s">
        <v>54</v>
      </c>
      <c r="E23" s="502" t="s">
        <v>29</v>
      </c>
      <c r="F23" s="502" t="s">
        <v>413</v>
      </c>
      <c r="G23" s="249">
        <v>38.017499999999998</v>
      </c>
    </row>
    <row r="24" spans="2:7" ht="16.5" thickBot="1" x14ac:dyDescent="0.3">
      <c r="B24" s="236" t="s">
        <v>55</v>
      </c>
      <c r="C24" s="252">
        <v>85848.464000000007</v>
      </c>
      <c r="D24" s="244"/>
      <c r="E24" s="503"/>
      <c r="F24" s="503"/>
      <c r="G24" s="238">
        <v>79076.399999999994</v>
      </c>
    </row>
    <row r="25" spans="2:7" x14ac:dyDescent="0.25">
      <c r="B25" s="241" t="s">
        <v>56</v>
      </c>
      <c r="C25" s="234">
        <v>43.965600000000002</v>
      </c>
      <c r="D25" s="228" t="s">
        <v>57</v>
      </c>
      <c r="E25" s="502" t="s">
        <v>29</v>
      </c>
      <c r="F25" s="502" t="s">
        <v>58</v>
      </c>
      <c r="G25" s="249">
        <v>41.25168</v>
      </c>
    </row>
    <row r="26" spans="2:7" ht="16.5" thickBot="1" x14ac:dyDescent="0.3">
      <c r="B26" s="243" t="s">
        <v>59</v>
      </c>
      <c r="C26" s="237">
        <v>91448.448000000004</v>
      </c>
      <c r="E26" s="503"/>
      <c r="F26" s="503"/>
      <c r="G26" s="242">
        <v>85803.494399999996</v>
      </c>
    </row>
    <row r="27" spans="2:7" x14ac:dyDescent="0.25">
      <c r="B27" s="239" t="s">
        <v>60</v>
      </c>
      <c r="C27" s="234">
        <v>48.945399999999999</v>
      </c>
      <c r="D27" s="509" t="s">
        <v>61</v>
      </c>
      <c r="E27" s="502" t="s">
        <v>62</v>
      </c>
      <c r="F27" s="502" t="s">
        <v>63</v>
      </c>
      <c r="G27" s="235">
        <v>48.742200000000004</v>
      </c>
    </row>
    <row r="28" spans="2:7" ht="16.5" thickBot="1" x14ac:dyDescent="0.3">
      <c r="B28" s="243" t="s">
        <v>64</v>
      </c>
      <c r="C28" s="245">
        <v>101806.432</v>
      </c>
      <c r="D28" s="510"/>
      <c r="E28" s="503"/>
      <c r="F28" s="503"/>
      <c r="G28" s="238">
        <v>101383.77600000001</v>
      </c>
    </row>
    <row r="29" spans="2:7" x14ac:dyDescent="0.25">
      <c r="B29" s="233" t="s">
        <v>65</v>
      </c>
      <c r="C29" s="234">
        <v>44.301760000000002</v>
      </c>
      <c r="D29" s="240"/>
      <c r="E29" s="502" t="s">
        <v>29</v>
      </c>
      <c r="F29" s="502" t="s">
        <v>414</v>
      </c>
      <c r="G29" s="235">
        <v>42.756720000000001</v>
      </c>
    </row>
    <row r="30" spans="2:7" ht="16.5" thickBot="1" x14ac:dyDescent="0.3">
      <c r="B30" s="236" t="s">
        <v>66</v>
      </c>
      <c r="C30" s="245">
        <v>92147.660799999998</v>
      </c>
      <c r="D30" s="244"/>
      <c r="E30" s="503"/>
      <c r="F30" s="503"/>
      <c r="G30" s="238">
        <v>88933.977599999998</v>
      </c>
    </row>
    <row r="31" spans="2:7" x14ac:dyDescent="0.25">
      <c r="B31" s="239" t="s">
        <v>67</v>
      </c>
      <c r="C31" s="234">
        <v>50.818000000000005</v>
      </c>
      <c r="D31" s="240"/>
      <c r="E31" s="502" t="s">
        <v>68</v>
      </c>
      <c r="F31" s="502" t="s">
        <v>69</v>
      </c>
      <c r="G31" s="235">
        <v>49.162799999999997</v>
      </c>
    </row>
    <row r="32" spans="2:7" ht="16.5" thickBot="1" x14ac:dyDescent="0.3">
      <c r="B32" s="243" t="s">
        <v>70</v>
      </c>
      <c r="C32" s="237">
        <v>105701.44000000002</v>
      </c>
      <c r="D32" s="244"/>
      <c r="E32" s="503"/>
      <c r="F32" s="503"/>
      <c r="G32" s="238">
        <v>102258.624</v>
      </c>
    </row>
    <row r="33" spans="2:7" x14ac:dyDescent="0.25">
      <c r="B33" s="239" t="s">
        <v>71</v>
      </c>
      <c r="C33" s="234">
        <v>68.006</v>
      </c>
      <c r="D33" s="240"/>
      <c r="E33" s="502" t="s">
        <v>72</v>
      </c>
      <c r="F33" s="502" t="s">
        <v>73</v>
      </c>
      <c r="G33" s="235">
        <v>65.162400000000005</v>
      </c>
    </row>
    <row r="34" spans="2:7" ht="16.5" thickBot="1" x14ac:dyDescent="0.3">
      <c r="B34" s="243" t="s">
        <v>74</v>
      </c>
      <c r="C34" s="237">
        <v>141452.48000000001</v>
      </c>
      <c r="D34" s="244"/>
      <c r="E34" s="503"/>
      <c r="F34" s="503"/>
      <c r="G34" s="238">
        <v>135537.79200000002</v>
      </c>
    </row>
    <row r="36" spans="2:7" ht="31.5" x14ac:dyDescent="0.25">
      <c r="B36" s="253" t="s">
        <v>415</v>
      </c>
      <c r="C36" s="242">
        <f>C6</f>
        <v>46842.432000000008</v>
      </c>
      <c r="G36" s="242">
        <v>41600</v>
      </c>
    </row>
    <row r="37" spans="2:7" x14ac:dyDescent="0.25">
      <c r="C37" s="254"/>
      <c r="G37" s="254"/>
    </row>
    <row r="38" spans="2:7" x14ac:dyDescent="0.25">
      <c r="B38" s="255" t="s">
        <v>75</v>
      </c>
      <c r="C38" s="256">
        <v>0.24970000000000001</v>
      </c>
      <c r="D38" s="228" t="s">
        <v>407</v>
      </c>
      <c r="G38" s="256">
        <v>0.27379999999999999</v>
      </c>
    </row>
    <row r="39" spans="2:7" x14ac:dyDescent="0.25">
      <c r="B39" s="255"/>
      <c r="C39" s="254"/>
      <c r="D39" s="511" t="s">
        <v>76</v>
      </c>
      <c r="E39" s="511"/>
      <c r="F39" s="228"/>
      <c r="G39" s="254"/>
    </row>
    <row r="40" spans="2:7" x14ac:dyDescent="0.25">
      <c r="B40" s="255" t="s">
        <v>221</v>
      </c>
      <c r="C40" s="263">
        <v>2.53E-2</v>
      </c>
      <c r="D40" s="228" t="s">
        <v>432</v>
      </c>
      <c r="G40" s="254"/>
    </row>
    <row r="41" spans="2:7" x14ac:dyDescent="0.25">
      <c r="B41" s="255" t="s">
        <v>77</v>
      </c>
      <c r="C41" s="257">
        <v>0.12</v>
      </c>
      <c r="D41" s="228" t="s">
        <v>78</v>
      </c>
      <c r="G41" s="257">
        <v>0.12</v>
      </c>
    </row>
    <row r="42" spans="2:7" x14ac:dyDescent="0.25">
      <c r="B42" s="255"/>
      <c r="C42" s="258"/>
    </row>
    <row r="43" spans="2:7" x14ac:dyDescent="0.25">
      <c r="B43" s="512" t="s">
        <v>79</v>
      </c>
      <c r="C43" s="512"/>
      <c r="D43" s="512"/>
    </row>
    <row r="44" spans="2:7" x14ac:dyDescent="0.25">
      <c r="B44" s="259" t="s">
        <v>80</v>
      </c>
      <c r="C44" s="264">
        <v>239350</v>
      </c>
      <c r="D44" s="228" t="s">
        <v>416</v>
      </c>
    </row>
    <row r="45" spans="2:7" x14ac:dyDescent="0.25">
      <c r="B45" s="255" t="s">
        <v>81</v>
      </c>
      <c r="C45" s="264">
        <v>292160</v>
      </c>
      <c r="D45" s="228" t="s">
        <v>417</v>
      </c>
    </row>
    <row r="46" spans="2:7" x14ac:dyDescent="0.25">
      <c r="B46" s="255" t="s">
        <v>82</v>
      </c>
      <c r="C46" s="264">
        <v>141461</v>
      </c>
      <c r="D46" s="228" t="s">
        <v>418</v>
      </c>
    </row>
    <row r="47" spans="2:7" x14ac:dyDescent="0.25">
      <c r="B47" s="255" t="s">
        <v>83</v>
      </c>
      <c r="C47" s="264">
        <v>46842.432000000008</v>
      </c>
      <c r="D47" s="228" t="s">
        <v>84</v>
      </c>
    </row>
    <row r="48" spans="2:7" x14ac:dyDescent="0.25">
      <c r="B48" s="255" t="s">
        <v>85</v>
      </c>
      <c r="C48" s="264">
        <v>51615.532800000001</v>
      </c>
      <c r="D48" s="228" t="s">
        <v>86</v>
      </c>
    </row>
    <row r="49" spans="2:6" x14ac:dyDescent="0.25">
      <c r="B49" s="255" t="s">
        <v>87</v>
      </c>
      <c r="C49" s="264">
        <v>56388.633600000001</v>
      </c>
      <c r="D49" s="228" t="s">
        <v>88</v>
      </c>
    </row>
    <row r="50" spans="2:6" x14ac:dyDescent="0.25">
      <c r="B50" s="255" t="s">
        <v>89</v>
      </c>
      <c r="C50" s="264">
        <v>46842.432000000008</v>
      </c>
      <c r="D50" s="228" t="s">
        <v>84</v>
      </c>
    </row>
    <row r="51" spans="2:6" x14ac:dyDescent="0.25">
      <c r="B51" s="255" t="s">
        <v>90</v>
      </c>
      <c r="C51" s="264">
        <v>53768</v>
      </c>
      <c r="D51" s="228" t="s">
        <v>419</v>
      </c>
    </row>
    <row r="52" spans="2:6" x14ac:dyDescent="0.25">
      <c r="B52" s="255" t="s">
        <v>91</v>
      </c>
      <c r="C52" s="264">
        <v>62036</v>
      </c>
      <c r="D52" s="228" t="s">
        <v>420</v>
      </c>
    </row>
    <row r="53" spans="2:6" x14ac:dyDescent="0.25">
      <c r="B53" s="255"/>
      <c r="C53" s="260"/>
    </row>
    <row r="54" spans="2:6" x14ac:dyDescent="0.25">
      <c r="B54" s="255"/>
      <c r="C54" s="260"/>
    </row>
    <row r="55" spans="2:6" x14ac:dyDescent="0.25">
      <c r="B55" s="513" t="s">
        <v>92</v>
      </c>
      <c r="C55" s="513"/>
      <c r="D55" s="513"/>
      <c r="E55" s="513"/>
      <c r="F55" s="513"/>
    </row>
    <row r="56" spans="2:6" x14ac:dyDescent="0.25">
      <c r="B56" s="261" t="s">
        <v>93</v>
      </c>
      <c r="C56" s="228" t="s">
        <v>94</v>
      </c>
    </row>
    <row r="57" spans="2:6" x14ac:dyDescent="0.25">
      <c r="B57" s="262" t="s">
        <v>95</v>
      </c>
      <c r="C57" s="511" t="s">
        <v>96</v>
      </c>
      <c r="D57" s="511"/>
      <c r="E57" s="511"/>
      <c r="F57" s="511"/>
    </row>
  </sheetData>
  <mergeCells count="36">
    <mergeCell ref="D39:E39"/>
    <mergeCell ref="B43:D43"/>
    <mergeCell ref="B55:F55"/>
    <mergeCell ref="C57:F57"/>
    <mergeCell ref="E29:E30"/>
    <mergeCell ref="F29:F30"/>
    <mergeCell ref="E31:E32"/>
    <mergeCell ref="F31:F32"/>
    <mergeCell ref="E33:E34"/>
    <mergeCell ref="F33:F34"/>
    <mergeCell ref="E23:E24"/>
    <mergeCell ref="F23:F24"/>
    <mergeCell ref="E25:E26"/>
    <mergeCell ref="F25:F26"/>
    <mergeCell ref="D27:D28"/>
    <mergeCell ref="E27:E28"/>
    <mergeCell ref="F27:F28"/>
    <mergeCell ref="E17:E18"/>
    <mergeCell ref="F17:F18"/>
    <mergeCell ref="E19:E20"/>
    <mergeCell ref="F19:F20"/>
    <mergeCell ref="E21:E22"/>
    <mergeCell ref="F21:F22"/>
    <mergeCell ref="E11:E12"/>
    <mergeCell ref="F11:F12"/>
    <mergeCell ref="E13:E14"/>
    <mergeCell ref="F13:F14"/>
    <mergeCell ref="E15:E16"/>
    <mergeCell ref="F15:F16"/>
    <mergeCell ref="E9:E10"/>
    <mergeCell ref="F9:F10"/>
    <mergeCell ref="D5:D6"/>
    <mergeCell ref="E5:E6"/>
    <mergeCell ref="F5:F6"/>
    <mergeCell ref="E7:E8"/>
    <mergeCell ref="F7:F8"/>
  </mergeCells>
  <pageMargins left="0.7" right="0.7" top="0.75" bottom="0.75" header="0.3" footer="0.3"/>
  <pageSetup scale="55"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D6AFF-7E6B-4EF6-B95D-D91D362E8D7B}">
  <sheetPr>
    <pageSetUpPr fitToPage="1"/>
  </sheetPr>
  <dimension ref="A1:I54"/>
  <sheetViews>
    <sheetView tabSelected="1" topLeftCell="A2" workbookViewId="0">
      <selection activeCell="Q13" sqref="Q13"/>
    </sheetView>
  </sheetViews>
  <sheetFormatPr defaultRowHeight="15" x14ac:dyDescent="0.25"/>
  <cols>
    <col min="2" max="2" width="28.28515625" customWidth="1"/>
    <col min="3" max="3" width="17.140625" customWidth="1"/>
    <col min="4" max="4" width="12.5703125" hidden="1" customWidth="1"/>
    <col min="5" max="5" width="63.28515625" customWidth="1"/>
    <col min="6" max="6" width="61.5703125" customWidth="1"/>
    <col min="7" max="7" width="8" customWidth="1"/>
    <col min="8" max="9" width="13" hidden="1" customWidth="1"/>
    <col min="10" max="12" width="0" hidden="1" customWidth="1"/>
  </cols>
  <sheetData>
    <row r="1" spans="2:9" x14ac:dyDescent="0.25">
      <c r="F1">
        <v>2080</v>
      </c>
    </row>
    <row r="2" spans="2:9" x14ac:dyDescent="0.25">
      <c r="C2" s="439">
        <v>45413</v>
      </c>
      <c r="D2" s="297">
        <v>45047</v>
      </c>
      <c r="H2" s="296">
        <v>44682</v>
      </c>
    </row>
    <row r="3" spans="2:9" x14ac:dyDescent="0.25">
      <c r="C3" s="191" t="s">
        <v>1</v>
      </c>
      <c r="D3" s="191" t="s">
        <v>1</v>
      </c>
      <c r="H3" s="298" t="s">
        <v>438</v>
      </c>
    </row>
    <row r="4" spans="2:9" ht="45.75" thickBot="1" x14ac:dyDescent="0.3">
      <c r="B4" s="299" t="s">
        <v>439</v>
      </c>
      <c r="C4" s="191" t="s">
        <v>3</v>
      </c>
      <c r="D4" s="191" t="s">
        <v>3</v>
      </c>
      <c r="E4" s="299" t="s">
        <v>4</v>
      </c>
      <c r="F4" s="300" t="s">
        <v>5</v>
      </c>
      <c r="G4" s="299" t="s">
        <v>441</v>
      </c>
      <c r="H4" s="301" t="s">
        <v>440</v>
      </c>
      <c r="I4" s="301" t="s">
        <v>453</v>
      </c>
    </row>
    <row r="5" spans="2:9" ht="14.45" customHeight="1" x14ac:dyDescent="0.25">
      <c r="B5" s="302" t="s">
        <v>7</v>
      </c>
      <c r="C5" s="440">
        <f>'[17]DC.DCIII.CNA'!X7</f>
        <v>22.520400000000002</v>
      </c>
      <c r="D5" s="303">
        <v>20.792100000000001</v>
      </c>
      <c r="E5" s="400" t="s">
        <v>8</v>
      </c>
      <c r="F5" s="398" t="s">
        <v>9</v>
      </c>
      <c r="G5" s="396" t="s">
        <v>421</v>
      </c>
      <c r="H5" s="303">
        <v>20</v>
      </c>
      <c r="I5" s="216">
        <f t="shared" ref="I5:I34" si="0">(C5-H5)/H5</f>
        <v>0.1260200000000001</v>
      </c>
    </row>
    <row r="6" spans="2:9" ht="15.75" thickBot="1" x14ac:dyDescent="0.3">
      <c r="B6" s="304" t="s">
        <v>10</v>
      </c>
      <c r="C6" s="441">
        <f>'[17]DC.DCIII.CNA'!X8</f>
        <v>46842.432000000008</v>
      </c>
      <c r="D6" s="303">
        <v>43247.567999999999</v>
      </c>
      <c r="E6" s="401"/>
      <c r="F6" s="399"/>
      <c r="G6" s="397"/>
      <c r="H6" s="303">
        <v>41600</v>
      </c>
      <c r="I6" s="216">
        <f t="shared" si="0"/>
        <v>0.12602000000000019</v>
      </c>
    </row>
    <row r="7" spans="2:9" ht="14.45" customHeight="1" x14ac:dyDescent="0.25">
      <c r="B7" s="305" t="s">
        <v>11</v>
      </c>
      <c r="C7" s="440">
        <f>'[17]DC.DCIII.CNA'!X23</f>
        <v>27.109919999999999</v>
      </c>
      <c r="D7" s="303">
        <v>27.027519999999999</v>
      </c>
      <c r="E7" s="306" t="s">
        <v>12</v>
      </c>
      <c r="F7" s="398" t="s">
        <v>13</v>
      </c>
      <c r="G7" s="396" t="s">
        <v>14</v>
      </c>
      <c r="H7" s="303">
        <v>25.580080000000002</v>
      </c>
      <c r="I7" s="216">
        <f t="shared" si="0"/>
        <v>5.980591147486624E-2</v>
      </c>
    </row>
    <row r="8" spans="2:9" ht="15.75" thickBot="1" x14ac:dyDescent="0.3">
      <c r="B8" s="307" t="s">
        <v>15</v>
      </c>
      <c r="C8" s="441">
        <f>'[17]DC.DCIII.CNA'!X24</f>
        <v>56388.633600000001</v>
      </c>
      <c r="D8" s="303">
        <v>56217.241600000001</v>
      </c>
      <c r="E8" s="308" t="s">
        <v>16</v>
      </c>
      <c r="F8" s="399"/>
      <c r="G8" s="397"/>
      <c r="H8" s="303">
        <v>53206.566400000003</v>
      </c>
      <c r="I8" s="216">
        <f t="shared" si="0"/>
        <v>5.980591147486633E-2</v>
      </c>
    </row>
    <row r="9" spans="2:9" x14ac:dyDescent="0.25">
      <c r="B9" s="305" t="s">
        <v>17</v>
      </c>
      <c r="C9" s="440">
        <f>'[17]DC.DCIII.CNA'!X27</f>
        <v>22.0016</v>
      </c>
      <c r="D9" s="303">
        <v>21.417999999999999</v>
      </c>
      <c r="E9" s="306"/>
      <c r="F9" s="490" t="s">
        <v>18</v>
      </c>
      <c r="G9" s="492" t="s">
        <v>442</v>
      </c>
      <c r="H9" s="317">
        <v>20</v>
      </c>
      <c r="I9" s="318">
        <f t="shared" si="0"/>
        <v>0.10007999999999999</v>
      </c>
    </row>
    <row r="10" spans="2:9" ht="15.75" thickBot="1" x14ac:dyDescent="0.3">
      <c r="B10" s="307" t="s">
        <v>20</v>
      </c>
      <c r="C10" s="441">
        <f>'[17]DC.DCIII.CNA'!X28</f>
        <v>45763.328000000001</v>
      </c>
      <c r="D10" s="303">
        <v>44549.439999999995</v>
      </c>
      <c r="E10" s="309"/>
      <c r="F10" s="491"/>
      <c r="G10" s="493"/>
      <c r="H10" s="317">
        <f>H9*2080</f>
        <v>41600</v>
      </c>
      <c r="I10" s="318">
        <f t="shared" si="0"/>
        <v>0.10008000000000003</v>
      </c>
    </row>
    <row r="11" spans="2:9" ht="14.45" customHeight="1" x14ac:dyDescent="0.25">
      <c r="B11" s="305" t="s">
        <v>21</v>
      </c>
      <c r="C11" s="440">
        <f>'[17]CASE.MGMT'!I6</f>
        <v>31.989000000000004</v>
      </c>
      <c r="D11" s="303">
        <v>30.979999999999997</v>
      </c>
      <c r="E11" s="306" t="s">
        <v>22</v>
      </c>
      <c r="F11" s="398" t="s">
        <v>23</v>
      </c>
      <c r="G11" s="402" t="s">
        <v>24</v>
      </c>
      <c r="H11" s="303">
        <v>28.180799999999998</v>
      </c>
      <c r="I11" s="216">
        <f t="shared" si="0"/>
        <v>0.13513455970022167</v>
      </c>
    </row>
    <row r="12" spans="2:9" ht="15.75" thickBot="1" x14ac:dyDescent="0.3">
      <c r="B12" s="307" t="s">
        <v>25</v>
      </c>
      <c r="C12" s="442">
        <f>'[17]CASE.MGMT'!I7</f>
        <v>66537.12000000001</v>
      </c>
      <c r="D12" s="303">
        <v>64438.399999999994</v>
      </c>
      <c r="E12" s="309" t="s">
        <v>26</v>
      </c>
      <c r="F12" s="399"/>
      <c r="G12" s="402"/>
      <c r="H12" s="303">
        <v>58616.063999999998</v>
      </c>
      <c r="I12" s="216">
        <f t="shared" si="0"/>
        <v>0.13513455970022162</v>
      </c>
    </row>
    <row r="13" spans="2:9" ht="14.45" customHeight="1" x14ac:dyDescent="0.25">
      <c r="B13" s="305" t="s">
        <v>27</v>
      </c>
      <c r="C13" s="440">
        <f>'[17]CASE.MGMT'!I16</f>
        <v>36.1419</v>
      </c>
      <c r="D13" s="303">
        <v>33.755499999999998</v>
      </c>
      <c r="E13" s="306" t="s">
        <v>28</v>
      </c>
      <c r="F13" s="398" t="s">
        <v>29</v>
      </c>
      <c r="G13" s="396" t="s">
        <v>30</v>
      </c>
      <c r="H13" s="303">
        <v>30.9283</v>
      </c>
      <c r="I13" s="216">
        <f t="shared" si="0"/>
        <v>0.16857053248966156</v>
      </c>
    </row>
    <row r="14" spans="2:9" ht="16.5" customHeight="1" thickBot="1" x14ac:dyDescent="0.3">
      <c r="B14" s="307" t="s">
        <v>31</v>
      </c>
      <c r="C14" s="441">
        <f>'[17]CASE.MGMT'!I17</f>
        <v>75175.152000000002</v>
      </c>
      <c r="D14" s="303">
        <v>70211.44</v>
      </c>
      <c r="E14" s="309" t="s">
        <v>32</v>
      </c>
      <c r="F14" s="399"/>
      <c r="G14" s="397"/>
      <c r="H14" s="303">
        <v>64330.864000000001</v>
      </c>
      <c r="I14" s="216">
        <f t="shared" si="0"/>
        <v>0.16857053248966158</v>
      </c>
    </row>
    <row r="15" spans="2:9" ht="14.45" customHeight="1" x14ac:dyDescent="0.25">
      <c r="B15" s="305" t="s">
        <v>33</v>
      </c>
      <c r="C15" s="440">
        <f>[17]NURSING!K4</f>
        <v>37.066800000000001</v>
      </c>
      <c r="D15" s="303">
        <v>35.506799999999998</v>
      </c>
      <c r="E15" s="306"/>
      <c r="F15" s="398" t="s">
        <v>34</v>
      </c>
      <c r="G15" s="396" t="s">
        <v>35</v>
      </c>
      <c r="H15" s="303">
        <v>31.575200000000002</v>
      </c>
      <c r="I15" s="216">
        <f t="shared" si="0"/>
        <v>0.17392130532823222</v>
      </c>
    </row>
    <row r="16" spans="2:9" ht="15.75" thickBot="1" x14ac:dyDescent="0.3">
      <c r="B16" s="307" t="s">
        <v>36</v>
      </c>
      <c r="C16" s="441">
        <f>[17]NURSING!K5</f>
        <v>77098.944000000003</v>
      </c>
      <c r="D16" s="303">
        <v>73854.144</v>
      </c>
      <c r="E16" s="309" t="s">
        <v>37</v>
      </c>
      <c r="F16" s="399"/>
      <c r="G16" s="397"/>
      <c r="H16" s="303">
        <v>65676.416000000012</v>
      </c>
      <c r="I16" s="216">
        <f t="shared" si="0"/>
        <v>0.17392130532823211</v>
      </c>
    </row>
    <row r="17" spans="1:9" ht="14.45" customHeight="1" x14ac:dyDescent="0.25">
      <c r="B17" s="305" t="s">
        <v>38</v>
      </c>
      <c r="C17" s="440">
        <f>[17]CLINICAL!J7</f>
        <v>40.468299999999999</v>
      </c>
      <c r="D17" s="303">
        <v>40.211399999999998</v>
      </c>
      <c r="E17" s="306" t="s">
        <v>39</v>
      </c>
      <c r="F17" s="398" t="s">
        <v>40</v>
      </c>
      <c r="G17" s="396" t="s">
        <v>41</v>
      </c>
      <c r="H17" s="303">
        <v>38.753100000000003</v>
      </c>
      <c r="I17" s="216">
        <f t="shared" si="0"/>
        <v>4.4259685031648968E-2</v>
      </c>
    </row>
    <row r="18" spans="1:9" ht="15.75" thickBot="1" x14ac:dyDescent="0.3">
      <c r="B18" s="307" t="s">
        <v>42</v>
      </c>
      <c r="C18" s="441">
        <f>[17]CLINICAL!J8</f>
        <v>84174.063999999998</v>
      </c>
      <c r="D18" s="303">
        <v>83639.712</v>
      </c>
      <c r="E18" s="309"/>
      <c r="F18" s="399"/>
      <c r="G18" s="397"/>
      <c r="H18" s="303">
        <v>80606.448000000004</v>
      </c>
      <c r="I18" s="216">
        <f t="shared" si="0"/>
        <v>4.425968503164901E-2</v>
      </c>
    </row>
    <row r="19" spans="1:9" x14ac:dyDescent="0.25">
      <c r="B19" s="305" t="s">
        <v>43</v>
      </c>
      <c r="C19" s="440">
        <f>'[17]THER.PATH.'!K11</f>
        <v>39.5488</v>
      </c>
      <c r="D19" s="303">
        <v>36.818800000000003</v>
      </c>
      <c r="E19" s="306"/>
      <c r="F19" s="490" t="s">
        <v>44</v>
      </c>
      <c r="G19" s="492" t="s">
        <v>45</v>
      </c>
      <c r="H19" s="303">
        <v>32.740400000000001</v>
      </c>
      <c r="I19" s="216">
        <f t="shared" si="0"/>
        <v>0.20795103297455128</v>
      </c>
    </row>
    <row r="20" spans="1:9" ht="15.75" thickBot="1" x14ac:dyDescent="0.3">
      <c r="B20" s="307" t="s">
        <v>46</v>
      </c>
      <c r="C20" s="441">
        <f>'[17]THER.PATH.'!K12</f>
        <v>82261.504000000001</v>
      </c>
      <c r="D20" s="303">
        <v>76583.104000000007</v>
      </c>
      <c r="E20" s="309"/>
      <c r="F20" s="491"/>
      <c r="G20" s="493"/>
      <c r="H20" s="303">
        <v>68100.032000000007</v>
      </c>
      <c r="I20" s="216">
        <f t="shared" si="0"/>
        <v>0.20795103297455123</v>
      </c>
    </row>
    <row r="21" spans="1:9" x14ac:dyDescent="0.25">
      <c r="B21" s="305" t="s">
        <v>47</v>
      </c>
      <c r="C21" s="440">
        <f>'[17]CASE.MGMT'!I21</f>
        <v>39.176400000000001</v>
      </c>
      <c r="D21" s="303">
        <v>38.860399999999998</v>
      </c>
      <c r="E21" s="306" t="s">
        <v>48</v>
      </c>
      <c r="F21" s="398" t="s">
        <v>49</v>
      </c>
      <c r="G21" s="403" t="s">
        <v>50</v>
      </c>
      <c r="H21" s="303">
        <v>38.180400000000006</v>
      </c>
      <c r="I21" s="216">
        <f t="shared" si="0"/>
        <v>2.6086683219662312E-2</v>
      </c>
    </row>
    <row r="22" spans="1:9" ht="15.75" thickBot="1" x14ac:dyDescent="0.3">
      <c r="B22" s="307" t="s">
        <v>51</v>
      </c>
      <c r="C22" s="441">
        <f>'[17]CASE.MGMT'!I22</f>
        <v>81486.911999999997</v>
      </c>
      <c r="D22" s="303">
        <v>80829.631999999998</v>
      </c>
      <c r="E22" s="309" t="s">
        <v>52</v>
      </c>
      <c r="F22" s="399"/>
      <c r="G22" s="404"/>
      <c r="H22" s="303">
        <v>79415.232000000018</v>
      </c>
      <c r="I22" s="216">
        <f t="shared" si="0"/>
        <v>2.6086683219662166E-2</v>
      </c>
    </row>
    <row r="23" spans="1:9" ht="14.45" customHeight="1" x14ac:dyDescent="0.25">
      <c r="B23" s="310" t="s">
        <v>443</v>
      </c>
      <c r="C23" s="159">
        <f>'[17]THER.PATH.'!K6</f>
        <v>41.273300000000006</v>
      </c>
      <c r="D23" s="303">
        <v>39.750500000000002</v>
      </c>
      <c r="E23" s="311" t="s">
        <v>54</v>
      </c>
      <c r="F23" s="405" t="s">
        <v>29</v>
      </c>
      <c r="G23" s="396" t="s">
        <v>444</v>
      </c>
      <c r="H23" s="303">
        <v>38.017499999999998</v>
      </c>
      <c r="I23" s="216">
        <f t="shared" si="0"/>
        <v>8.5639508121260158E-2</v>
      </c>
    </row>
    <row r="24" spans="1:9" ht="15.75" thickBot="1" x14ac:dyDescent="0.3">
      <c r="B24" s="310" t="s">
        <v>445</v>
      </c>
      <c r="C24" s="443">
        <f>'[17]THER.PATH.'!K7</f>
        <v>85848.464000000007</v>
      </c>
      <c r="D24" s="303">
        <v>82681.040000000008</v>
      </c>
      <c r="E24" s="311"/>
      <c r="F24" s="405"/>
      <c r="G24" s="397"/>
      <c r="H24" s="303">
        <v>79076.399999999994</v>
      </c>
      <c r="I24" s="216">
        <f t="shared" si="0"/>
        <v>8.5639508121260116E-2</v>
      </c>
    </row>
    <row r="25" spans="1:9" ht="14.45" customHeight="1" x14ac:dyDescent="0.25">
      <c r="B25" s="305" t="s">
        <v>56</v>
      </c>
      <c r="C25" s="440">
        <f>'[17]THER.PATH.'!K20</f>
        <v>43.965600000000002</v>
      </c>
      <c r="D25" s="303">
        <v>42.784640000000003</v>
      </c>
      <c r="E25" s="306" t="s">
        <v>57</v>
      </c>
      <c r="F25" s="398" t="s">
        <v>29</v>
      </c>
      <c r="G25" s="396" t="s">
        <v>58</v>
      </c>
      <c r="H25" s="303">
        <v>41.25168</v>
      </c>
      <c r="I25" s="216">
        <f t="shared" si="0"/>
        <v>6.5789320580398214E-2</v>
      </c>
    </row>
    <row r="26" spans="1:9" ht="15.75" thickBot="1" x14ac:dyDescent="0.3">
      <c r="B26" s="307" t="s">
        <v>59</v>
      </c>
      <c r="C26" s="441">
        <f>'[17]THER.PATH.'!K21</f>
        <v>91448.448000000004</v>
      </c>
      <c r="D26" s="303">
        <v>88992.051200000002</v>
      </c>
      <c r="E26" s="309"/>
      <c r="F26" s="399"/>
      <c r="G26" s="397"/>
      <c r="H26" s="303">
        <v>85803.494399999996</v>
      </c>
      <c r="I26" s="216">
        <f t="shared" si="0"/>
        <v>6.5789320580398283E-2</v>
      </c>
    </row>
    <row r="27" spans="1:9" ht="14.45" customHeight="1" x14ac:dyDescent="0.25">
      <c r="A27" s="485" t="s">
        <v>93</v>
      </c>
      <c r="B27" s="305" t="s">
        <v>60</v>
      </c>
      <c r="C27" s="440">
        <f>D27</f>
        <v>48.945399999999999</v>
      </c>
      <c r="D27" s="303">
        <v>48.945399999999999</v>
      </c>
      <c r="E27" s="406" t="s">
        <v>61</v>
      </c>
      <c r="F27" s="398" t="s">
        <v>62</v>
      </c>
      <c r="G27" s="396" t="s">
        <v>63</v>
      </c>
      <c r="H27" s="303">
        <v>48.742200000000004</v>
      </c>
      <c r="I27" s="216">
        <f t="shared" si="0"/>
        <v>4.1688721477486732E-3</v>
      </c>
    </row>
    <row r="28" spans="1:9" ht="15.75" thickBot="1" x14ac:dyDescent="0.3">
      <c r="A28" s="312"/>
      <c r="B28" s="307" t="s">
        <v>64</v>
      </c>
      <c r="C28" s="442">
        <f>D28</f>
        <v>101806.432</v>
      </c>
      <c r="D28" s="303">
        <v>101806.432</v>
      </c>
      <c r="E28" s="407"/>
      <c r="F28" s="399"/>
      <c r="G28" s="397"/>
      <c r="H28" s="303">
        <v>101383.77600000001</v>
      </c>
      <c r="I28" s="216">
        <f t="shared" si="0"/>
        <v>4.1688721477486507E-3</v>
      </c>
    </row>
    <row r="29" spans="1:9" x14ac:dyDescent="0.25">
      <c r="A29" s="485" t="s">
        <v>93</v>
      </c>
      <c r="B29" s="302" t="s">
        <v>446</v>
      </c>
      <c r="C29" s="440">
        <f>D29</f>
        <v>44.301760000000002</v>
      </c>
      <c r="D29" s="303">
        <v>44.301760000000002</v>
      </c>
      <c r="E29" s="306"/>
      <c r="F29" s="490" t="s">
        <v>29</v>
      </c>
      <c r="G29" s="492" t="s">
        <v>447</v>
      </c>
      <c r="H29" s="303">
        <v>42.756720000000001</v>
      </c>
      <c r="I29" s="216">
        <f t="shared" si="0"/>
        <v>3.6135606285982648E-2</v>
      </c>
    </row>
    <row r="30" spans="1:9" ht="15.75" thickBot="1" x14ac:dyDescent="0.3">
      <c r="B30" s="304" t="s">
        <v>448</v>
      </c>
      <c r="C30" s="442">
        <f>D30</f>
        <v>92147.660799999998</v>
      </c>
      <c r="D30" s="303">
        <v>92147.660799999998</v>
      </c>
      <c r="E30" s="309"/>
      <c r="F30" s="491"/>
      <c r="G30" s="493"/>
      <c r="H30" s="303">
        <v>88933.977599999998</v>
      </c>
      <c r="I30" s="216">
        <f t="shared" si="0"/>
        <v>3.6135606285982641E-2</v>
      </c>
    </row>
    <row r="31" spans="1:9" x14ac:dyDescent="0.25">
      <c r="B31" s="305" t="s">
        <v>67</v>
      </c>
      <c r="C31" s="440">
        <f>[17]NURSING!K8</f>
        <v>50.818000000000005</v>
      </c>
      <c r="D31" s="303">
        <v>49.818400000000004</v>
      </c>
      <c r="E31" s="306"/>
      <c r="F31" s="490" t="s">
        <v>68</v>
      </c>
      <c r="G31" s="492" t="s">
        <v>69</v>
      </c>
      <c r="H31" s="303">
        <v>49.162799999999997</v>
      </c>
      <c r="I31" s="216">
        <f t="shared" si="0"/>
        <v>3.3667732513201196E-2</v>
      </c>
    </row>
    <row r="32" spans="1:9" ht="15.75" thickBot="1" x14ac:dyDescent="0.3">
      <c r="B32" s="307" t="s">
        <v>70</v>
      </c>
      <c r="C32" s="441">
        <f>[17]NURSING!K9</f>
        <v>105701.44000000002</v>
      </c>
      <c r="D32" s="303">
        <v>103622.27200000001</v>
      </c>
      <c r="E32" s="309"/>
      <c r="F32" s="491"/>
      <c r="G32" s="493"/>
      <c r="H32" s="303">
        <v>102258.624</v>
      </c>
      <c r="I32" s="216">
        <f t="shared" si="0"/>
        <v>3.3667732513201244E-2</v>
      </c>
    </row>
    <row r="33" spans="2:9" x14ac:dyDescent="0.25">
      <c r="B33" s="305" t="s">
        <v>71</v>
      </c>
      <c r="C33" s="440">
        <f>[17]NURSING!K12</f>
        <v>68.006</v>
      </c>
      <c r="D33" s="303">
        <v>67.710800000000006</v>
      </c>
      <c r="E33" s="306"/>
      <c r="F33" s="490" t="s">
        <v>72</v>
      </c>
      <c r="G33" s="492" t="s">
        <v>73</v>
      </c>
      <c r="H33" s="303">
        <v>65.162400000000005</v>
      </c>
      <c r="I33" s="216">
        <f t="shared" si="0"/>
        <v>4.363866278712869E-2</v>
      </c>
    </row>
    <row r="34" spans="2:9" ht="15.75" thickBot="1" x14ac:dyDescent="0.3">
      <c r="B34" s="307" t="s">
        <v>74</v>
      </c>
      <c r="C34" s="441">
        <f>[17]NURSING!K13</f>
        <v>141452.48000000001</v>
      </c>
      <c r="D34" s="303">
        <v>140838.46400000001</v>
      </c>
      <c r="E34" s="309"/>
      <c r="F34" s="491"/>
      <c r="G34" s="493"/>
      <c r="H34" s="303">
        <v>135537.79200000002</v>
      </c>
      <c r="I34" s="216">
        <f t="shared" si="0"/>
        <v>4.3638662787128732E-2</v>
      </c>
    </row>
    <row r="36" spans="2:9" x14ac:dyDescent="0.25">
      <c r="B36" s="484" t="s">
        <v>449</v>
      </c>
    </row>
    <row r="38" spans="2:9" ht="45" x14ac:dyDescent="0.25">
      <c r="B38" s="313" t="s">
        <v>450</v>
      </c>
      <c r="C38" s="444">
        <f>C6</f>
        <v>46842.432000000008</v>
      </c>
    </row>
    <row r="39" spans="2:9" x14ac:dyDescent="0.25">
      <c r="B39" s="311"/>
      <c r="C39" s="412"/>
    </row>
    <row r="40" spans="2:9" x14ac:dyDescent="0.25">
      <c r="B40" s="314" t="s">
        <v>75</v>
      </c>
      <c r="C40" s="445">
        <v>0.24970000000000001</v>
      </c>
    </row>
    <row r="41" spans="2:9" x14ac:dyDescent="0.25">
      <c r="B41" s="314"/>
      <c r="C41" s="412"/>
    </row>
    <row r="42" spans="2:9" x14ac:dyDescent="0.25">
      <c r="B42" s="311"/>
      <c r="C42" s="412"/>
    </row>
    <row r="43" spans="2:9" x14ac:dyDescent="0.25">
      <c r="B43" s="314" t="s">
        <v>77</v>
      </c>
      <c r="C43" s="446">
        <v>0.12</v>
      </c>
    </row>
    <row r="44" spans="2:9" x14ac:dyDescent="0.25">
      <c r="B44" s="314"/>
      <c r="C44" s="447"/>
    </row>
    <row r="45" spans="2:9" x14ac:dyDescent="0.25">
      <c r="B45" s="494" t="s">
        <v>79</v>
      </c>
      <c r="C45" s="494"/>
    </row>
    <row r="46" spans="2:9" x14ac:dyDescent="0.25">
      <c r="B46" s="315" t="s">
        <v>80</v>
      </c>
      <c r="C46" s="444">
        <v>269120</v>
      </c>
    </row>
    <row r="47" spans="2:9" x14ac:dyDescent="0.25">
      <c r="B47" s="314" t="s">
        <v>81</v>
      </c>
      <c r="C47" s="444">
        <v>292160</v>
      </c>
    </row>
    <row r="48" spans="2:9" x14ac:dyDescent="0.25">
      <c r="B48" s="314" t="s">
        <v>82</v>
      </c>
      <c r="C48" s="444">
        <f>C34</f>
        <v>141452.48000000001</v>
      </c>
    </row>
    <row r="49" spans="2:3" x14ac:dyDescent="0.25">
      <c r="B49" s="314" t="s">
        <v>83</v>
      </c>
      <c r="C49" s="444">
        <f>C6</f>
        <v>46842.432000000008</v>
      </c>
    </row>
    <row r="50" spans="2:3" x14ac:dyDescent="0.25">
      <c r="B50" s="314" t="s">
        <v>85</v>
      </c>
      <c r="C50" s="444">
        <f>AVERAGE(C6,C8)</f>
        <v>51615.532800000001</v>
      </c>
    </row>
    <row r="51" spans="2:3" x14ac:dyDescent="0.25">
      <c r="B51" s="314" t="s">
        <v>87</v>
      </c>
      <c r="C51" s="444">
        <f>C8</f>
        <v>56388.633600000001</v>
      </c>
    </row>
    <row r="52" spans="2:3" x14ac:dyDescent="0.25">
      <c r="B52" s="314" t="s">
        <v>89</v>
      </c>
      <c r="C52" s="444">
        <v>46904</v>
      </c>
    </row>
    <row r="53" spans="2:3" x14ac:dyDescent="0.25">
      <c r="B53" s="314" t="s">
        <v>90</v>
      </c>
      <c r="C53" s="444">
        <v>53768</v>
      </c>
    </row>
    <row r="54" spans="2:3" x14ac:dyDescent="0.25">
      <c r="B54" s="314" t="s">
        <v>91</v>
      </c>
      <c r="C54" s="444">
        <v>60257</v>
      </c>
    </row>
  </sheetData>
  <mergeCells count="11">
    <mergeCell ref="F9:F10"/>
    <mergeCell ref="G9:G10"/>
    <mergeCell ref="F19:F20"/>
    <mergeCell ref="G19:G20"/>
    <mergeCell ref="B45:C45"/>
    <mergeCell ref="F29:F30"/>
    <mergeCell ref="G29:G30"/>
    <mergeCell ref="F31:F32"/>
    <mergeCell ref="G31:G32"/>
    <mergeCell ref="F33:F34"/>
    <mergeCell ref="G33:G34"/>
  </mergeCells>
  <phoneticPr fontId="42" type="noConversion"/>
  <pageMargins left="0.25" right="0.25" top="0.75" bottom="0.75" header="0.3" footer="0.3"/>
  <pageSetup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ACF9F-F8C4-4564-8FC6-108B6DC37F4C}">
  <sheetPr>
    <pageSetUpPr fitToPage="1"/>
  </sheetPr>
  <dimension ref="B1:V94"/>
  <sheetViews>
    <sheetView topLeftCell="B1" zoomScaleNormal="100" workbookViewId="0">
      <selection activeCell="B8" sqref="B8:C8"/>
    </sheetView>
  </sheetViews>
  <sheetFormatPr defaultColWidth="9.140625" defaultRowHeight="12.75" x14ac:dyDescent="0.2"/>
  <cols>
    <col min="1" max="1" width="9.140625" style="18"/>
    <col min="2" max="2" width="36.5703125" style="18" customWidth="1"/>
    <col min="3" max="3" width="10.140625" style="18" bestFit="1" customWidth="1"/>
    <col min="4" max="4" width="0.42578125" style="18" customWidth="1"/>
    <col min="5" max="5" width="40.5703125" style="18" customWidth="1"/>
    <col min="6" max="6" width="6.28515625" style="18" customWidth="1"/>
    <col min="7" max="7" width="32" style="18" customWidth="1"/>
    <col min="8" max="8" width="11.42578125" style="18" customWidth="1"/>
    <col min="9" max="9" width="9.85546875" style="18" customWidth="1"/>
    <col min="10" max="10" width="11" style="18" customWidth="1"/>
    <col min="11" max="11" width="2.5703125" style="18" customWidth="1"/>
    <col min="12" max="12" width="5.85546875" style="18" customWidth="1"/>
    <col min="13" max="13" width="12.140625" style="18" customWidth="1"/>
    <col min="14" max="14" width="9.140625" style="18" customWidth="1"/>
    <col min="15" max="15" width="9.140625" style="18"/>
    <col min="16" max="18" width="9.140625" style="19"/>
    <col min="19" max="16384" width="9.140625" style="18"/>
  </cols>
  <sheetData>
    <row r="1" spans="2:18" x14ac:dyDescent="0.2">
      <c r="B1" s="18" t="s">
        <v>451</v>
      </c>
    </row>
    <row r="2" spans="2:18" ht="13.5" customHeight="1" thickBot="1" x14ac:dyDescent="0.25">
      <c r="G2" s="109" t="s">
        <v>429</v>
      </c>
      <c r="R2" s="18"/>
    </row>
    <row r="3" spans="2:18" ht="13.5" thickBot="1" x14ac:dyDescent="0.25">
      <c r="B3" s="514" t="s">
        <v>272</v>
      </c>
      <c r="C3" s="515"/>
      <c r="D3" s="515"/>
      <c r="E3" s="516"/>
      <c r="F3" s="102"/>
      <c r="G3" s="408" t="s">
        <v>271</v>
      </c>
      <c r="H3" s="409"/>
      <c r="I3" s="409"/>
      <c r="J3" s="410"/>
      <c r="L3" s="108"/>
      <c r="M3" s="108"/>
      <c r="N3" s="107"/>
      <c r="O3" s="102"/>
      <c r="P3" s="18"/>
      <c r="Q3" s="18"/>
      <c r="R3" s="18"/>
    </row>
    <row r="4" spans="2:18" x14ac:dyDescent="0.2">
      <c r="B4" s="106" t="s">
        <v>270</v>
      </c>
      <c r="C4" s="105" t="s">
        <v>264</v>
      </c>
      <c r="D4" s="104"/>
      <c r="E4" s="103" t="s">
        <v>269</v>
      </c>
      <c r="F4" s="102"/>
      <c r="G4" s="39" t="s">
        <v>268</v>
      </c>
      <c r="H4" s="101" t="s">
        <v>267</v>
      </c>
      <c r="I4" s="101" t="s">
        <v>266</v>
      </c>
      <c r="J4" s="100">
        <f>O15</f>
        <v>1776</v>
      </c>
      <c r="K4" s="23"/>
      <c r="L4" s="95"/>
      <c r="M4" s="95"/>
      <c r="N4" s="23"/>
      <c r="O4" s="99"/>
      <c r="P4" s="18"/>
      <c r="Q4" s="18"/>
      <c r="R4" s="18"/>
    </row>
    <row r="5" spans="2:18" x14ac:dyDescent="0.2">
      <c r="B5" s="37" t="s">
        <v>265</v>
      </c>
      <c r="C5" s="316">
        <f>'M2024 BLS SALARY CH (53rd)'!C8</f>
        <v>56388.633600000001</v>
      </c>
      <c r="D5" s="219"/>
      <c r="E5" s="40" t="s">
        <v>433</v>
      </c>
      <c r="G5" s="98" t="s">
        <v>2</v>
      </c>
      <c r="H5" s="97" t="s">
        <v>264</v>
      </c>
      <c r="I5" s="97" t="s">
        <v>263</v>
      </c>
      <c r="J5" s="96" t="s">
        <v>262</v>
      </c>
      <c r="K5" s="23"/>
      <c r="L5" s="95"/>
      <c r="M5" s="23"/>
      <c r="N5" s="50"/>
      <c r="O5" s="94"/>
      <c r="P5" s="18"/>
      <c r="Q5" s="18"/>
      <c r="R5" s="18"/>
    </row>
    <row r="6" spans="2:18" ht="13.5" thickBot="1" x14ac:dyDescent="0.25">
      <c r="B6" s="37" t="s">
        <v>261</v>
      </c>
      <c r="C6" s="316">
        <f>'M2024 BLS SALARY CH (53rd)'!C6</f>
        <v>46842.432000000008</v>
      </c>
      <c r="D6" s="219"/>
      <c r="E6" s="40" t="s">
        <v>433</v>
      </c>
      <c r="G6" s="37" t="str">
        <f>B5</f>
        <v>Direct Care III</v>
      </c>
      <c r="H6" s="153">
        <f>C5</f>
        <v>56388.633600000001</v>
      </c>
      <c r="I6" s="154">
        <v>0.5</v>
      </c>
      <c r="J6" s="49">
        <f>H6*I6</f>
        <v>28194.316800000001</v>
      </c>
      <c r="K6" s="23"/>
      <c r="L6" s="23"/>
      <c r="M6" s="75"/>
      <c r="N6" s="46"/>
      <c r="O6" s="94"/>
      <c r="P6" s="18"/>
      <c r="Q6" s="18"/>
      <c r="R6" s="18"/>
    </row>
    <row r="7" spans="2:18" ht="13.5" thickBot="1" x14ac:dyDescent="0.25">
      <c r="B7" s="37" t="s">
        <v>256</v>
      </c>
      <c r="C7" s="316">
        <f>'M2024 BLS SALARY CH (53rd)'!C22</f>
        <v>81486.911999999997</v>
      </c>
      <c r="D7" s="219"/>
      <c r="E7" s="40" t="s">
        <v>433</v>
      </c>
      <c r="G7" s="37" t="str">
        <f>B6</f>
        <v>Direct Care</v>
      </c>
      <c r="H7" s="153">
        <f>C6</f>
        <v>46842.432000000008</v>
      </c>
      <c r="I7" s="154">
        <v>0.5</v>
      </c>
      <c r="J7" s="49">
        <f>I7*H7</f>
        <v>23421.216000000004</v>
      </c>
      <c r="K7" s="23"/>
      <c r="L7" s="55" t="s">
        <v>259</v>
      </c>
      <c r="M7" s="53"/>
      <c r="N7" s="91" t="s">
        <v>258</v>
      </c>
      <c r="O7" s="90">
        <v>40</v>
      </c>
      <c r="P7" s="18"/>
      <c r="Q7" s="18"/>
      <c r="R7" s="18"/>
    </row>
    <row r="8" spans="2:18" x14ac:dyDescent="0.2">
      <c r="B8" s="411" t="s">
        <v>260</v>
      </c>
      <c r="C8" s="93"/>
      <c r="D8" s="93"/>
      <c r="E8" s="92"/>
      <c r="G8" s="35" t="s">
        <v>256</v>
      </c>
      <c r="H8" s="431">
        <f>C7</f>
        <v>81486.911999999997</v>
      </c>
      <c r="I8" s="89">
        <v>2.5000000000000001E-2</v>
      </c>
      <c r="J8" s="88">
        <f>I8*H8</f>
        <v>2037.1728000000001</v>
      </c>
      <c r="K8" s="23"/>
      <c r="L8" s="87" t="s">
        <v>255</v>
      </c>
      <c r="M8" s="86"/>
      <c r="N8" s="85"/>
      <c r="O8" s="84">
        <f>O7*52</f>
        <v>2080</v>
      </c>
      <c r="P8" s="18"/>
      <c r="Q8" s="18"/>
      <c r="R8" s="18"/>
    </row>
    <row r="9" spans="2:18" x14ac:dyDescent="0.2">
      <c r="B9" s="51" t="s">
        <v>257</v>
      </c>
      <c r="C9" s="50" t="s">
        <v>247</v>
      </c>
      <c r="D9" s="50"/>
      <c r="E9" s="40"/>
      <c r="G9" s="83" t="s">
        <v>253</v>
      </c>
      <c r="H9" s="432">
        <f>C22</f>
        <v>0.24970000000000001</v>
      </c>
      <c r="I9" s="82"/>
      <c r="J9" s="81">
        <f>SUM(J6:J8)*H9</f>
        <v>13397.080588320001</v>
      </c>
      <c r="K9" s="23"/>
      <c r="L9" s="80" t="s">
        <v>252</v>
      </c>
      <c r="M9" s="23"/>
      <c r="N9" s="50" t="s">
        <v>251</v>
      </c>
      <c r="O9" s="74"/>
      <c r="P9" s="18"/>
      <c r="Q9" s="18"/>
    </row>
    <row r="10" spans="2:18" x14ac:dyDescent="0.2">
      <c r="B10" s="37" t="s">
        <v>254</v>
      </c>
      <c r="C10" s="221">
        <v>0.45</v>
      </c>
      <c r="D10" s="220"/>
      <c r="E10" s="40" t="s">
        <v>410</v>
      </c>
      <c r="G10" s="37"/>
      <c r="H10" s="46"/>
      <c r="I10" s="23"/>
      <c r="J10" s="79"/>
      <c r="K10" s="23"/>
      <c r="L10" s="37"/>
      <c r="M10" s="75" t="s">
        <v>249</v>
      </c>
      <c r="N10" s="46">
        <v>3</v>
      </c>
      <c r="O10" s="74">
        <f>N10*O7</f>
        <v>120</v>
      </c>
      <c r="P10" s="18"/>
      <c r="Q10" s="18"/>
    </row>
    <row r="11" spans="2:18" ht="13.5" thickBot="1" x14ac:dyDescent="0.25">
      <c r="B11" s="37" t="s">
        <v>250</v>
      </c>
      <c r="C11" s="221">
        <v>1</v>
      </c>
      <c r="D11" s="220"/>
      <c r="E11" s="40" t="s">
        <v>410</v>
      </c>
      <c r="G11" s="68" t="s">
        <v>246</v>
      </c>
      <c r="H11" s="433"/>
      <c r="I11" s="78"/>
      <c r="J11" s="66">
        <f>SUM(J6:J10)</f>
        <v>67049.786188319995</v>
      </c>
      <c r="K11" s="23"/>
      <c r="L11" s="37"/>
      <c r="M11" s="75" t="s">
        <v>245</v>
      </c>
      <c r="N11" s="46">
        <v>1.6</v>
      </c>
      <c r="O11" s="77">
        <f>N11*O7</f>
        <v>64</v>
      </c>
      <c r="P11" s="18"/>
      <c r="Q11" s="76"/>
    </row>
    <row r="12" spans="2:18" ht="13.5" thickTop="1" x14ac:dyDescent="0.2">
      <c r="B12" s="80" t="s">
        <v>248</v>
      </c>
      <c r="C12" s="413" t="s">
        <v>247</v>
      </c>
      <c r="D12" s="414"/>
      <c r="E12" s="415"/>
      <c r="G12" s="37" t="str">
        <f>B23</f>
        <v>Occupancy per FTE</v>
      </c>
      <c r="H12" s="46"/>
      <c r="I12" s="23"/>
      <c r="J12" s="49">
        <f ca="1">C23</f>
        <v>11695.267953289733</v>
      </c>
      <c r="K12" s="23"/>
      <c r="L12" s="37"/>
      <c r="M12" s="75" t="s">
        <v>243</v>
      </c>
      <c r="N12" s="46">
        <v>2.4</v>
      </c>
      <c r="O12" s="74">
        <f>N12*O7</f>
        <v>96</v>
      </c>
    </row>
    <row r="13" spans="2:18" x14ac:dyDescent="0.2">
      <c r="B13" s="37" t="s">
        <v>244</v>
      </c>
      <c r="C13" s="221">
        <v>5.8854795558047094E-3</v>
      </c>
      <c r="D13" s="221"/>
      <c r="E13" s="40" t="s">
        <v>410</v>
      </c>
      <c r="G13" s="73" t="str">
        <f>B24</f>
        <v>Other Program Expenses per FTE</v>
      </c>
      <c r="H13" s="46"/>
      <c r="I13" s="23"/>
      <c r="J13" s="72">
        <f ca="1">C24</f>
        <v>14825.588970305364</v>
      </c>
      <c r="K13" s="23"/>
      <c r="L13" s="35"/>
      <c r="M13" s="71" t="s">
        <v>241</v>
      </c>
      <c r="N13" s="70">
        <v>0.6</v>
      </c>
      <c r="O13" s="69">
        <f>N13*O7</f>
        <v>24</v>
      </c>
    </row>
    <row r="14" spans="2:18" ht="13.5" thickBot="1" x14ac:dyDescent="0.25">
      <c r="B14" s="37" t="s">
        <v>242</v>
      </c>
      <c r="C14" s="221">
        <v>5.3550000000000004E-3</v>
      </c>
      <c r="D14" s="221"/>
      <c r="E14" s="40" t="s">
        <v>410</v>
      </c>
      <c r="G14" s="68" t="s">
        <v>239</v>
      </c>
      <c r="H14" s="434"/>
      <c r="I14" s="67"/>
      <c r="J14" s="66">
        <f ca="1">SUM(J11:J13)</f>
        <v>93570.643111915095</v>
      </c>
      <c r="K14" s="23"/>
      <c r="L14" s="65"/>
      <c r="M14" s="64" t="s">
        <v>238</v>
      </c>
      <c r="N14" s="64"/>
      <c r="O14" s="63">
        <f>SUM(O10:O13)</f>
        <v>304</v>
      </c>
    </row>
    <row r="15" spans="2:18" ht="14.25" thickTop="1" thickBot="1" x14ac:dyDescent="0.25">
      <c r="B15" s="37" t="s">
        <v>240</v>
      </c>
      <c r="C15" s="221">
        <v>1.2578494151025212E-2</v>
      </c>
      <c r="D15" s="221"/>
      <c r="E15" s="40" t="s">
        <v>410</v>
      </c>
      <c r="G15" s="37" t="str">
        <f>B25</f>
        <v>Admin Allocation</v>
      </c>
      <c r="H15" s="155">
        <f>C25</f>
        <v>0.12</v>
      </c>
      <c r="I15" s="23"/>
      <c r="J15" s="49">
        <f ca="1">H15*J14</f>
        <v>11228.47717342981</v>
      </c>
      <c r="K15" s="23"/>
      <c r="L15" s="62"/>
      <c r="M15" s="61"/>
      <c r="N15" s="60" t="s">
        <v>236</v>
      </c>
      <c r="O15" s="59">
        <f>O8-O14</f>
        <v>1776</v>
      </c>
      <c r="P15" s="58"/>
    </row>
    <row r="16" spans="2:18" x14ac:dyDescent="0.2">
      <c r="B16" s="37" t="s">
        <v>237</v>
      </c>
      <c r="C16" s="221">
        <v>3.4450000000000001E-2</v>
      </c>
      <c r="D16" s="221"/>
      <c r="E16" s="40" t="s">
        <v>410</v>
      </c>
      <c r="G16" s="57" t="s">
        <v>234</v>
      </c>
      <c r="H16" s="46"/>
      <c r="I16" s="23"/>
      <c r="J16" s="56">
        <f ca="1">J14+J15</f>
        <v>104799.12028534491</v>
      </c>
      <c r="K16" s="23"/>
    </row>
    <row r="17" spans="2:21" ht="13.5" thickBot="1" x14ac:dyDescent="0.25">
      <c r="B17" s="37" t="s">
        <v>235</v>
      </c>
      <c r="C17" s="221">
        <v>2.1450909613492445E-2</v>
      </c>
      <c r="D17" s="221"/>
      <c r="E17" s="40" t="s">
        <v>410</v>
      </c>
      <c r="G17" s="37" t="s">
        <v>411</v>
      </c>
      <c r="H17" s="155">
        <f>C26</f>
        <v>2.9959041375791508E-2</v>
      </c>
      <c r="I17" s="23"/>
      <c r="J17" s="49">
        <f ca="1">J16*H17</f>
        <v>3139.6811807751992</v>
      </c>
      <c r="K17" s="23"/>
    </row>
    <row r="18" spans="2:21" ht="13.5" thickBot="1" x14ac:dyDescent="0.25">
      <c r="B18" s="37" t="s">
        <v>233</v>
      </c>
      <c r="C18" s="221">
        <v>6.9445000000000007E-2</v>
      </c>
      <c r="D18" s="221"/>
      <c r="E18" s="40" t="s">
        <v>410</v>
      </c>
      <c r="G18" s="55" t="s">
        <v>232</v>
      </c>
      <c r="H18" s="54"/>
      <c r="I18" s="53"/>
      <c r="J18" s="52">
        <f ca="1">J16+J17</f>
        <v>107938.8014661201</v>
      </c>
      <c r="K18" s="23"/>
      <c r="L18" s="23"/>
      <c r="O18" s="23"/>
    </row>
    <row r="19" spans="2:21" ht="13.5" thickBot="1" x14ac:dyDescent="0.25">
      <c r="B19" s="37" t="s">
        <v>231</v>
      </c>
      <c r="C19" s="221">
        <v>7.7714736706283359E-3</v>
      </c>
      <c r="D19" s="221"/>
      <c r="E19" s="40" t="s">
        <v>410</v>
      </c>
      <c r="G19" s="51" t="s">
        <v>230</v>
      </c>
      <c r="H19" s="155"/>
      <c r="I19" s="50"/>
      <c r="J19" s="49"/>
      <c r="K19" s="23"/>
      <c r="L19" s="23"/>
      <c r="M19" s="50"/>
      <c r="N19" s="50"/>
      <c r="O19" s="48"/>
      <c r="S19" s="21"/>
      <c r="T19" s="21"/>
      <c r="U19" s="21"/>
    </row>
    <row r="20" spans="2:21" ht="13.5" thickBot="1" x14ac:dyDescent="0.25">
      <c r="B20" s="37" t="s">
        <v>231</v>
      </c>
      <c r="C20" s="221">
        <v>2.4794544101729609E-2</v>
      </c>
      <c r="D20" s="221"/>
      <c r="E20" s="40" t="s">
        <v>410</v>
      </c>
      <c r="G20" s="31" t="s">
        <v>435</v>
      </c>
      <c r="H20" s="46"/>
      <c r="I20" s="154"/>
      <c r="J20" s="45">
        <f ca="1">J18/J4</f>
        <v>60.776352176869423</v>
      </c>
      <c r="K20" s="23"/>
      <c r="L20" s="23"/>
      <c r="M20" s="435"/>
      <c r="N20" s="26"/>
      <c r="O20" s="23"/>
      <c r="P20" s="38"/>
      <c r="Q20" s="21"/>
      <c r="R20" s="25"/>
    </row>
    <row r="21" spans="2:21" ht="13.5" thickBot="1" x14ac:dyDescent="0.25">
      <c r="B21" s="486" t="s">
        <v>228</v>
      </c>
      <c r="C21" s="47"/>
      <c r="D21" s="47"/>
      <c r="E21" s="416"/>
      <c r="G21" s="30" t="s">
        <v>434</v>
      </c>
      <c r="H21" s="44"/>
      <c r="I21" s="43"/>
      <c r="J21" s="42">
        <f ca="1">C10*J20</f>
        <v>27.349358479591242</v>
      </c>
      <c r="K21" s="23"/>
      <c r="L21" s="23"/>
      <c r="M21" s="38"/>
      <c r="N21" s="41"/>
      <c r="O21" s="25"/>
      <c r="P21" s="38"/>
      <c r="Q21" s="41"/>
      <c r="R21" s="25"/>
    </row>
    <row r="22" spans="2:21" x14ac:dyDescent="0.2">
      <c r="B22" s="37" t="s">
        <v>227</v>
      </c>
      <c r="C22" s="417">
        <f>'M2024 BLS SALARY CHART (53_PCT)'!C38</f>
        <v>0.24970000000000001</v>
      </c>
      <c r="D22" s="418"/>
      <c r="E22" s="419" t="s">
        <v>505</v>
      </c>
      <c r="K22" s="23"/>
      <c r="L22" s="23"/>
      <c r="M22" s="38"/>
      <c r="N22" s="19"/>
      <c r="O22" s="25"/>
      <c r="P22" s="38"/>
      <c r="R22" s="25"/>
    </row>
    <row r="23" spans="2:21" ht="13.5" thickBot="1" x14ac:dyDescent="0.25">
      <c r="B23" s="37" t="s">
        <v>226</v>
      </c>
      <c r="C23" s="316">
        <f ca="1">C50</f>
        <v>11695.267953289733</v>
      </c>
      <c r="D23" s="222"/>
      <c r="E23" s="40" t="s">
        <v>513</v>
      </c>
      <c r="K23" s="23"/>
      <c r="L23" s="23"/>
      <c r="M23" s="21"/>
      <c r="N23" s="19"/>
      <c r="O23" s="25"/>
      <c r="P23" s="21"/>
      <c r="R23" s="25"/>
    </row>
    <row r="24" spans="2:21" ht="13.5" thickBot="1" x14ac:dyDescent="0.25">
      <c r="B24" s="37" t="s">
        <v>225</v>
      </c>
      <c r="C24" s="420">
        <f ca="1">C51</f>
        <v>14825.588970305364</v>
      </c>
      <c r="D24" s="222"/>
      <c r="E24" s="40" t="s">
        <v>512</v>
      </c>
      <c r="G24" s="378" t="s">
        <v>514</v>
      </c>
      <c r="H24" s="378"/>
      <c r="I24" s="437"/>
      <c r="J24" s="438" t="s">
        <v>515</v>
      </c>
      <c r="K24" s="23"/>
      <c r="L24" s="33"/>
      <c r="M24" s="21"/>
      <c r="N24" s="19"/>
      <c r="O24" s="25"/>
      <c r="P24" s="21"/>
      <c r="R24" s="25"/>
    </row>
    <row r="25" spans="2:21" ht="13.5" thickBot="1" x14ac:dyDescent="0.25">
      <c r="B25" s="35" t="s">
        <v>77</v>
      </c>
      <c r="C25" s="421">
        <v>0.12</v>
      </c>
      <c r="D25" s="422"/>
      <c r="E25" s="423" t="s">
        <v>223</v>
      </c>
      <c r="G25" s="31" t="s">
        <v>224</v>
      </c>
      <c r="H25" s="23"/>
      <c r="I25" s="156"/>
      <c r="J25" s="436">
        <f t="shared" ref="J25:J32" ca="1" si="0">C13*($J$18)</f>
        <v>635.27160930691321</v>
      </c>
      <c r="K25" s="23"/>
      <c r="L25" s="32"/>
      <c r="M25" s="21"/>
      <c r="N25" s="19"/>
      <c r="O25" s="25"/>
      <c r="P25" s="21"/>
      <c r="R25" s="25"/>
    </row>
    <row r="26" spans="2:21" ht="13.5" thickBot="1" x14ac:dyDescent="0.25">
      <c r="B26" s="34" t="s">
        <v>221</v>
      </c>
      <c r="C26" s="424">
        <f>'Fall CAF 2025'!CT28</f>
        <v>2.9959041375791508E-2</v>
      </c>
      <c r="D26" s="425"/>
      <c r="E26" s="426" t="s">
        <v>499</v>
      </c>
      <c r="G26" s="31" t="s">
        <v>222</v>
      </c>
      <c r="H26" s="23"/>
      <c r="I26" s="156"/>
      <c r="J26" s="27">
        <f t="shared" ca="1" si="0"/>
        <v>578.01228185107323</v>
      </c>
      <c r="K26" s="23"/>
      <c r="L26" s="23"/>
      <c r="M26" s="21"/>
      <c r="N26" s="19"/>
      <c r="O26" s="25"/>
      <c r="P26" s="21"/>
      <c r="R26" s="25"/>
    </row>
    <row r="27" spans="2:21" ht="13.5" thickBot="1" x14ac:dyDescent="0.25">
      <c r="G27" s="31" t="s">
        <v>220</v>
      </c>
      <c r="H27" s="23"/>
      <c r="I27" s="156"/>
      <c r="J27" s="27">
        <f t="shared" ca="1" si="0"/>
        <v>1357.7075829102632</v>
      </c>
      <c r="K27" s="23"/>
      <c r="L27" s="23"/>
      <c r="M27" s="21"/>
      <c r="O27" s="25"/>
      <c r="P27" s="21"/>
      <c r="Q27" s="18"/>
      <c r="R27" s="25"/>
    </row>
    <row r="28" spans="2:21" ht="13.5" thickBot="1" x14ac:dyDescent="0.25">
      <c r="B28" s="427"/>
      <c r="G28" s="31" t="s">
        <v>219</v>
      </c>
      <c r="H28" s="23"/>
      <c r="I28" s="156"/>
      <c r="J28" s="27">
        <f t="shared" ca="1" si="0"/>
        <v>3718.4917105078375</v>
      </c>
      <c r="K28" s="23"/>
      <c r="L28" s="32"/>
      <c r="M28" s="21"/>
      <c r="O28" s="25"/>
      <c r="P28" s="21"/>
      <c r="Q28" s="18"/>
      <c r="R28" s="25"/>
    </row>
    <row r="29" spans="2:21" ht="13.5" thickBot="1" x14ac:dyDescent="0.25">
      <c r="B29" s="427"/>
      <c r="C29" s="23"/>
      <c r="D29" s="23"/>
      <c r="E29" s="23"/>
      <c r="G29" s="31" t="s">
        <v>412</v>
      </c>
      <c r="H29" s="23"/>
      <c r="I29" s="156"/>
      <c r="J29" s="27">
        <f t="shared" ca="1" si="0"/>
        <v>2315.3854740384481</v>
      </c>
      <c r="K29" s="23"/>
      <c r="L29" s="23"/>
      <c r="M29" s="38"/>
      <c r="N29" s="41"/>
      <c r="O29" s="25"/>
      <c r="Q29" s="18"/>
      <c r="R29" s="18"/>
      <c r="S29" s="20"/>
    </row>
    <row r="30" spans="2:21" ht="13.5" thickBot="1" x14ac:dyDescent="0.25">
      <c r="B30" s="428"/>
      <c r="C30" s="23"/>
      <c r="D30" s="23"/>
      <c r="E30" s="23"/>
      <c r="G30" s="31" t="s">
        <v>218</v>
      </c>
      <c r="H30" s="23"/>
      <c r="I30" s="156"/>
      <c r="J30" s="27">
        <f t="shared" ca="1" si="0"/>
        <v>7495.8100678147111</v>
      </c>
      <c r="K30" s="23"/>
      <c r="L30" s="23"/>
      <c r="M30" s="38"/>
      <c r="N30" s="19"/>
      <c r="O30" s="25"/>
      <c r="P30" s="21"/>
      <c r="Q30" s="18"/>
      <c r="R30" s="25"/>
    </row>
    <row r="31" spans="2:21" ht="13.5" thickBot="1" x14ac:dyDescent="0.25">
      <c r="B31" s="427"/>
      <c r="C31" s="23"/>
      <c r="D31" s="23"/>
      <c r="E31" s="23"/>
      <c r="G31" s="31" t="s">
        <v>216</v>
      </c>
      <c r="H31" s="23"/>
      <c r="I31" s="156"/>
      <c r="J31" s="27">
        <f t="shared" ca="1" si="0"/>
        <v>838.84355363313159</v>
      </c>
      <c r="K31" s="23"/>
      <c r="L31" s="23"/>
      <c r="M31" s="21"/>
      <c r="N31" s="19"/>
      <c r="O31" s="25"/>
      <c r="P31" s="18"/>
      <c r="Q31" s="18"/>
      <c r="R31" s="18"/>
    </row>
    <row r="32" spans="2:21" ht="13.5" thickBot="1" x14ac:dyDescent="0.25">
      <c r="B32" s="427"/>
      <c r="C32" s="23"/>
      <c r="D32" s="23"/>
      <c r="E32" s="23"/>
      <c r="G32" s="30" t="s">
        <v>215</v>
      </c>
      <c r="H32" s="29"/>
      <c r="I32" s="28"/>
      <c r="J32" s="290">
        <f t="shared" ca="1" si="0"/>
        <v>2676.2933732395513</v>
      </c>
      <c r="K32" s="23"/>
      <c r="L32" s="23"/>
      <c r="M32" s="21"/>
      <c r="N32" s="19"/>
      <c r="O32" s="25"/>
      <c r="P32" s="18"/>
      <c r="Q32" s="18"/>
      <c r="R32" s="18"/>
    </row>
    <row r="33" spans="2:18" x14ac:dyDescent="0.2">
      <c r="B33" s="427"/>
      <c r="C33" s="23"/>
      <c r="D33" s="23"/>
      <c r="E33" s="23"/>
      <c r="K33" s="23"/>
      <c r="M33" s="21"/>
      <c r="N33" s="19"/>
      <c r="O33" s="25"/>
      <c r="P33" s="18"/>
      <c r="Q33" s="18"/>
      <c r="R33" s="18"/>
    </row>
    <row r="34" spans="2:18" x14ac:dyDescent="0.2">
      <c r="B34" s="429"/>
      <c r="C34" s="23"/>
      <c r="D34" s="23"/>
      <c r="E34" s="23"/>
      <c r="K34" s="23"/>
      <c r="M34" s="21"/>
      <c r="N34" s="19"/>
      <c r="O34" s="25"/>
      <c r="P34" s="18"/>
      <c r="Q34" s="18"/>
      <c r="R34" s="18"/>
    </row>
    <row r="35" spans="2:18" ht="12.75" customHeight="1" x14ac:dyDescent="0.2">
      <c r="G35" s="23"/>
      <c r="H35" s="23"/>
      <c r="I35" s="23"/>
      <c r="J35" s="23"/>
      <c r="K35" s="23"/>
      <c r="M35" s="21"/>
      <c r="O35" s="25"/>
      <c r="P35" s="18"/>
      <c r="Q35" s="18"/>
      <c r="R35" s="18"/>
    </row>
    <row r="36" spans="2:18" ht="12.75" customHeight="1" x14ac:dyDescent="0.2">
      <c r="G36" s="23"/>
      <c r="H36" s="23"/>
      <c r="I36" s="23"/>
      <c r="J36" s="23"/>
      <c r="K36" s="23"/>
      <c r="M36" s="21"/>
      <c r="O36" s="25"/>
      <c r="Q36" s="18"/>
      <c r="R36" s="18"/>
    </row>
    <row r="37" spans="2:18" hidden="1" x14ac:dyDescent="0.2">
      <c r="G37" s="23" t="s">
        <v>506</v>
      </c>
      <c r="H37" s="20" t="s">
        <v>502</v>
      </c>
      <c r="I37" s="24" t="s">
        <v>273</v>
      </c>
      <c r="J37" s="394">
        <v>1000</v>
      </c>
      <c r="M37" s="38" t="s">
        <v>507</v>
      </c>
      <c r="N37" s="41"/>
      <c r="O37" s="25"/>
      <c r="Q37" s="18"/>
    </row>
    <row r="38" spans="2:18" hidden="1" x14ac:dyDescent="0.2">
      <c r="M38" s="38"/>
      <c r="N38" s="19"/>
      <c r="O38" s="25"/>
      <c r="Q38" s="18"/>
    </row>
    <row r="39" spans="2:18" hidden="1" x14ac:dyDescent="0.2">
      <c r="B39" s="430"/>
      <c r="C39" s="22"/>
      <c r="D39" s="22"/>
      <c r="G39" s="23" t="s">
        <v>506</v>
      </c>
      <c r="H39" s="20" t="s">
        <v>502</v>
      </c>
      <c r="I39" s="18" t="s">
        <v>431</v>
      </c>
      <c r="J39" s="394">
        <v>250</v>
      </c>
      <c r="M39" s="21" t="s">
        <v>503</v>
      </c>
      <c r="N39" s="19"/>
      <c r="O39" s="25"/>
      <c r="Q39" s="18"/>
    </row>
    <row r="40" spans="2:18" hidden="1" x14ac:dyDescent="0.2">
      <c r="C40" s="22"/>
      <c r="D40" s="22"/>
      <c r="G40" s="23" t="s">
        <v>506</v>
      </c>
      <c r="H40" s="20" t="s">
        <v>502</v>
      </c>
      <c r="I40" s="18" t="s">
        <v>431</v>
      </c>
      <c r="J40" s="394">
        <v>750</v>
      </c>
      <c r="M40" s="21" t="s">
        <v>504</v>
      </c>
      <c r="N40" s="19"/>
      <c r="O40" s="25"/>
    </row>
    <row r="41" spans="2:18" x14ac:dyDescent="0.2">
      <c r="C41" s="22"/>
      <c r="D41" s="22"/>
      <c r="M41" s="21"/>
      <c r="N41" s="19"/>
      <c r="O41" s="25"/>
    </row>
    <row r="42" spans="2:18" x14ac:dyDescent="0.2">
      <c r="C42" s="22"/>
      <c r="D42" s="22"/>
      <c r="J42" s="394"/>
      <c r="M42" s="20"/>
      <c r="O42" s="19"/>
    </row>
    <row r="43" spans="2:18" x14ac:dyDescent="0.2">
      <c r="C43" s="22"/>
      <c r="D43" s="22"/>
      <c r="M43" s="20"/>
      <c r="O43" s="19"/>
    </row>
    <row r="44" spans="2:18" x14ac:dyDescent="0.2">
      <c r="C44" s="22"/>
      <c r="D44" s="22"/>
      <c r="M44" s="20"/>
      <c r="O44" s="19"/>
      <c r="P44" s="18"/>
    </row>
    <row r="45" spans="2:18" x14ac:dyDescent="0.2">
      <c r="C45" s="22"/>
      <c r="D45" s="22"/>
      <c r="M45" s="20"/>
      <c r="O45" s="19"/>
      <c r="P45" s="18"/>
      <c r="R45" s="18"/>
    </row>
    <row r="46" spans="2:18" x14ac:dyDescent="0.2">
      <c r="C46" s="22"/>
      <c r="D46" s="22"/>
      <c r="M46" s="20"/>
      <c r="O46" s="19"/>
      <c r="P46" s="18"/>
      <c r="R46" s="18"/>
    </row>
    <row r="47" spans="2:18" x14ac:dyDescent="0.2">
      <c r="M47" s="20"/>
      <c r="N47" s="21"/>
      <c r="O47" s="19"/>
      <c r="P47" s="18"/>
      <c r="R47" s="18"/>
    </row>
    <row r="48" spans="2:18" ht="13.5" thickBot="1" x14ac:dyDescent="0.25">
      <c r="M48" s="20"/>
      <c r="O48" s="21"/>
      <c r="P48" s="18"/>
      <c r="Q48" s="18"/>
      <c r="R48" s="18"/>
    </row>
    <row r="49" spans="2:22" ht="13.5" thickBot="1" x14ac:dyDescent="0.25">
      <c r="B49" s="374" t="s">
        <v>427</v>
      </c>
      <c r="C49" s="375"/>
      <c r="D49" s="375"/>
      <c r="E49" s="376"/>
      <c r="G49" s="289" t="s">
        <v>484</v>
      </c>
      <c r="H49" s="288" t="s">
        <v>430</v>
      </c>
      <c r="M49" s="20"/>
      <c r="O49" s="19"/>
      <c r="P49" s="18"/>
      <c r="Q49" s="18"/>
      <c r="R49" s="18"/>
    </row>
    <row r="50" spans="2:22" x14ac:dyDescent="0.2">
      <c r="B50" s="369" t="s">
        <v>226</v>
      </c>
      <c r="C50" s="370">
        <f ca="1">'Below the line FY24'!E5</f>
        <v>11695.267953289733</v>
      </c>
      <c r="D50" s="371"/>
      <c r="E50" s="372" t="s">
        <v>428</v>
      </c>
      <c r="G50" s="373">
        <v>13274</v>
      </c>
      <c r="H50" s="377">
        <f>G50*(1+2.58%)</f>
        <v>13616.469200000001</v>
      </c>
      <c r="M50" s="20"/>
      <c r="P50" s="21"/>
      <c r="Q50" s="18"/>
      <c r="R50" s="18"/>
    </row>
    <row r="51" spans="2:22" ht="24" x14ac:dyDescent="0.2">
      <c r="B51" s="37" t="s">
        <v>225</v>
      </c>
      <c r="C51" s="223">
        <f ca="1">'Below the line FY24'!AQ5+'Below the line FY24'!AR93</f>
        <v>14825.588970305364</v>
      </c>
      <c r="D51" s="222"/>
      <c r="E51" s="36" t="s">
        <v>452</v>
      </c>
      <c r="G51" s="286">
        <v>9359</v>
      </c>
      <c r="H51" s="377">
        <f>+G51*(1+2.58%)</f>
        <v>9600.4621999999999</v>
      </c>
      <c r="M51" s="20"/>
      <c r="P51" s="18"/>
      <c r="Q51" s="18"/>
      <c r="R51" s="21"/>
    </row>
    <row r="52" spans="2:22" ht="13.5" thickBot="1" x14ac:dyDescent="0.25">
      <c r="B52" s="265"/>
      <c r="C52" s="266"/>
      <c r="D52" s="266"/>
      <c r="E52" s="267"/>
      <c r="G52" s="287"/>
      <c r="H52" s="284"/>
      <c r="M52" s="20"/>
      <c r="Q52" s="18"/>
      <c r="R52" s="18"/>
    </row>
    <row r="53" spans="2:22" x14ac:dyDescent="0.2">
      <c r="H53" s="285"/>
      <c r="M53" s="20"/>
      <c r="Q53" s="18"/>
      <c r="S53" s="21"/>
      <c r="T53" s="21"/>
      <c r="U53" s="21"/>
      <c r="V53" s="21"/>
    </row>
    <row r="54" spans="2:22" ht="15" x14ac:dyDescent="0.25">
      <c r="B54" s="217"/>
      <c r="M54" s="20"/>
      <c r="Q54" s="21"/>
    </row>
    <row r="55" spans="2:22" ht="15" x14ac:dyDescent="0.25">
      <c r="B55" s="218"/>
      <c r="M55" s="20"/>
      <c r="Q55" s="18"/>
    </row>
    <row r="56" spans="2:22" x14ac:dyDescent="0.2">
      <c r="G56" s="38"/>
      <c r="M56" s="20"/>
    </row>
    <row r="57" spans="2:22" x14ac:dyDescent="0.2">
      <c r="M57" s="20"/>
    </row>
    <row r="58" spans="2:22" x14ac:dyDescent="0.2">
      <c r="M58" s="20"/>
    </row>
    <row r="59" spans="2:22" x14ac:dyDescent="0.2">
      <c r="M59" s="20"/>
    </row>
    <row r="60" spans="2:22" x14ac:dyDescent="0.2">
      <c r="M60" s="20"/>
    </row>
    <row r="61" spans="2:22" hidden="1" x14ac:dyDescent="0.2">
      <c r="G61" s="291" t="s">
        <v>500</v>
      </c>
      <c r="H61" s="292"/>
      <c r="I61" s="293"/>
      <c r="J61" s="294">
        <f ca="1">J20*8-0.01</f>
        <v>486.2008174149554</v>
      </c>
      <c r="M61" s="20"/>
    </row>
    <row r="62" spans="2:22" hidden="1" x14ac:dyDescent="0.2">
      <c r="G62" s="291" t="s">
        <v>501</v>
      </c>
      <c r="H62" s="292"/>
      <c r="I62" s="293"/>
      <c r="J62" s="294">
        <f ca="1">J21*8-0.03</f>
        <v>218.76486783672993</v>
      </c>
      <c r="M62" s="20"/>
    </row>
    <row r="63" spans="2:22" hidden="1" x14ac:dyDescent="0.2">
      <c r="G63" s="295" t="s">
        <v>436</v>
      </c>
      <c r="H63" s="295"/>
      <c r="I63" s="295"/>
      <c r="J63" s="379">
        <f ca="1">J29/4</f>
        <v>578.84636850961203</v>
      </c>
      <c r="M63" s="20"/>
    </row>
    <row r="64" spans="2:22" hidden="1" x14ac:dyDescent="0.2">
      <c r="G64" s="295" t="s">
        <v>437</v>
      </c>
      <c r="H64" s="295"/>
      <c r="I64" s="295"/>
      <c r="J64" s="379">
        <f ca="1">J30/4+0.01</f>
        <v>1873.9625169536778</v>
      </c>
      <c r="M64" s="20"/>
    </row>
    <row r="65" spans="13:13" x14ac:dyDescent="0.2">
      <c r="M65" s="20"/>
    </row>
    <row r="66" spans="13:13" x14ac:dyDescent="0.2">
      <c r="M66" s="20"/>
    </row>
    <row r="67" spans="13:13" x14ac:dyDescent="0.2">
      <c r="M67" s="20"/>
    </row>
    <row r="68" spans="13:13" x14ac:dyDescent="0.2">
      <c r="M68" s="20"/>
    </row>
    <row r="69" spans="13:13" x14ac:dyDescent="0.2">
      <c r="M69" s="20"/>
    </row>
    <row r="70" spans="13:13" x14ac:dyDescent="0.2">
      <c r="M70" s="20"/>
    </row>
    <row r="71" spans="13:13" x14ac:dyDescent="0.2">
      <c r="M71" s="20"/>
    </row>
    <row r="72" spans="13:13" x14ac:dyDescent="0.2">
      <c r="M72" s="20"/>
    </row>
    <row r="73" spans="13:13" x14ac:dyDescent="0.2">
      <c r="M73" s="20"/>
    </row>
    <row r="74" spans="13:13" x14ac:dyDescent="0.2">
      <c r="M74" s="20"/>
    </row>
    <row r="75" spans="13:13" x14ac:dyDescent="0.2">
      <c r="M75" s="20"/>
    </row>
    <row r="76" spans="13:13" x14ac:dyDescent="0.2">
      <c r="M76" s="20"/>
    </row>
    <row r="77" spans="13:13" x14ac:dyDescent="0.2">
      <c r="M77" s="20"/>
    </row>
    <row r="94" spans="8:8" x14ac:dyDescent="0.2">
      <c r="H94" s="18">
        <f>AVERAGE(H4:H92)</f>
        <v>25991.913582380166</v>
      </c>
    </row>
  </sheetData>
  <mergeCells count="1">
    <mergeCell ref="B3:E3"/>
  </mergeCells>
  <pageMargins left="0.25" right="0.25" top="0.75" bottom="0.75" header="0.3" footer="0.3"/>
  <pageSetup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1668D-2E76-4790-B20A-5A1AA2F905E7}">
  <dimension ref="B3:O28"/>
  <sheetViews>
    <sheetView workbookViewId="0">
      <selection activeCell="M26" sqref="M26:N26"/>
    </sheetView>
  </sheetViews>
  <sheetFormatPr defaultRowHeight="15" x14ac:dyDescent="0.25"/>
  <cols>
    <col min="2" max="2" width="30.140625" bestFit="1" customWidth="1"/>
    <col min="3" max="4" width="11.7109375" customWidth="1"/>
    <col min="5" max="5" width="10.7109375" customWidth="1"/>
    <col min="6" max="6" width="11.7109375" customWidth="1"/>
    <col min="10" max="10" width="46.5703125" customWidth="1"/>
    <col min="11" max="11" width="12.5703125" bestFit="1" customWidth="1"/>
  </cols>
  <sheetData>
    <row r="3" spans="2:15" ht="15.75" thickBot="1" x14ac:dyDescent="0.3">
      <c r="J3" t="s">
        <v>229</v>
      </c>
    </row>
    <row r="4" spans="2:15" ht="30" customHeight="1" thickBot="1" x14ac:dyDescent="0.3">
      <c r="B4" s="448" t="s">
        <v>485</v>
      </c>
      <c r="C4" s="449" t="s">
        <v>486</v>
      </c>
      <c r="D4" s="450" t="s">
        <v>487</v>
      </c>
      <c r="E4" s="449" t="s">
        <v>488</v>
      </c>
      <c r="F4" s="215"/>
      <c r="G4" s="215"/>
      <c r="H4" s="215"/>
      <c r="I4" s="215"/>
      <c r="J4" s="517" t="s">
        <v>471</v>
      </c>
      <c r="K4" s="520" t="s">
        <v>472</v>
      </c>
      <c r="L4" s="521"/>
      <c r="M4" s="520" t="s">
        <v>473</v>
      </c>
      <c r="N4" s="521"/>
      <c r="O4" s="395"/>
    </row>
    <row r="5" spans="2:15" x14ac:dyDescent="0.25">
      <c r="B5" s="451" t="s">
        <v>224</v>
      </c>
      <c r="C5" s="452">
        <f ca="1">'CIES model FY27'!J25</f>
        <v>635.27160930691321</v>
      </c>
      <c r="D5" s="453">
        <v>578</v>
      </c>
      <c r="E5" s="454">
        <f ca="1">(C5-D5)/D5</f>
        <v>9.9085829250714894E-2</v>
      </c>
      <c r="F5" s="215"/>
      <c r="G5" s="215"/>
      <c r="H5" s="215"/>
      <c r="I5" s="215"/>
      <c r="J5" s="518"/>
      <c r="K5" s="517" t="s">
        <v>474</v>
      </c>
      <c r="L5" s="517" t="s">
        <v>475</v>
      </c>
      <c r="M5" s="517" t="s">
        <v>474</v>
      </c>
      <c r="N5" s="517" t="s">
        <v>475</v>
      </c>
      <c r="O5" s="395"/>
    </row>
    <row r="6" spans="2:15" ht="15.75" thickBot="1" x14ac:dyDescent="0.3">
      <c r="B6" s="455" t="s">
        <v>222</v>
      </c>
      <c r="C6" s="456">
        <f ca="1">'CIES model FY27'!J26</f>
        <v>578.01228185107323</v>
      </c>
      <c r="D6" s="457">
        <v>1240</v>
      </c>
      <c r="E6" s="454">
        <f t="shared" ref="E6:E12" ca="1" si="0">(C6-D6)/D6</f>
        <v>-0.53386106302332803</v>
      </c>
      <c r="F6" s="215"/>
      <c r="G6" s="215"/>
      <c r="H6" s="215"/>
      <c r="I6" s="215"/>
      <c r="J6" s="519"/>
      <c r="K6" s="519"/>
      <c r="L6" s="519"/>
      <c r="M6" s="519"/>
      <c r="N6" s="519"/>
      <c r="O6" s="395"/>
    </row>
    <row r="7" spans="2:15" ht="15.75" thickBot="1" x14ac:dyDescent="0.3">
      <c r="B7" s="455" t="s">
        <v>220</v>
      </c>
      <c r="C7" s="456">
        <f ca="1">'CIES model FY27'!J27</f>
        <v>1357.7075829102632</v>
      </c>
      <c r="D7" s="457">
        <v>1236</v>
      </c>
      <c r="E7" s="454">
        <f t="shared" ca="1" si="0"/>
        <v>9.8468918212187076E-2</v>
      </c>
      <c r="F7" s="215"/>
      <c r="G7" s="215"/>
      <c r="H7" s="215"/>
      <c r="I7" s="215"/>
      <c r="J7" s="473" t="s">
        <v>476</v>
      </c>
      <c r="K7" s="474">
        <v>578</v>
      </c>
      <c r="L7" s="474">
        <v>1240</v>
      </c>
      <c r="M7" s="475">
        <v>24.79</v>
      </c>
      <c r="N7" s="475">
        <v>55.09</v>
      </c>
      <c r="O7" s="395"/>
    </row>
    <row r="8" spans="2:15" ht="16.5" customHeight="1" thickBot="1" x14ac:dyDescent="0.3">
      <c r="B8" s="455" t="s">
        <v>219</v>
      </c>
      <c r="C8" s="456">
        <f ca="1">'CIES model FY27'!J28</f>
        <v>3718.4917105078375</v>
      </c>
      <c r="D8" s="457">
        <v>3386</v>
      </c>
      <c r="E8" s="454">
        <f t="shared" ca="1" si="0"/>
        <v>9.8196016098002811E-2</v>
      </c>
      <c r="F8" s="215"/>
      <c r="G8" s="215"/>
      <c r="H8" s="215"/>
      <c r="I8" s="215"/>
      <c r="J8" s="473" t="s">
        <v>477</v>
      </c>
      <c r="K8" s="474">
        <v>1236</v>
      </c>
      <c r="L8" s="474">
        <v>3386</v>
      </c>
      <c r="M8" s="475">
        <v>24.79</v>
      </c>
      <c r="N8" s="475">
        <v>55.09</v>
      </c>
      <c r="O8" s="395"/>
    </row>
    <row r="9" spans="2:15" ht="15.75" thickBot="1" x14ac:dyDescent="0.3">
      <c r="B9" s="455" t="s">
        <v>412</v>
      </c>
      <c r="C9" s="456">
        <f ca="1">'CIES model FY27'!J29</f>
        <v>2315.3854740384481</v>
      </c>
      <c r="D9" s="457">
        <v>2108</v>
      </c>
      <c r="E9" s="454">
        <f t="shared" ca="1" si="0"/>
        <v>9.8380205900592099E-2</v>
      </c>
      <c r="F9" s="215"/>
      <c r="G9" s="215"/>
      <c r="H9" s="215"/>
      <c r="I9" s="215"/>
      <c r="J9" s="473" t="s">
        <v>478</v>
      </c>
      <c r="K9" s="474">
        <v>2108</v>
      </c>
      <c r="L9" s="474">
        <v>6825</v>
      </c>
      <c r="M9" s="475">
        <v>24.79</v>
      </c>
      <c r="N9" s="475">
        <v>55.09</v>
      </c>
      <c r="O9" s="395"/>
    </row>
    <row r="10" spans="2:15" ht="15.75" thickBot="1" x14ac:dyDescent="0.3">
      <c r="B10" s="455" t="s">
        <v>218</v>
      </c>
      <c r="C10" s="456">
        <f ca="1">'CIES model FY27'!J30</f>
        <v>7495.8100678147111</v>
      </c>
      <c r="D10" s="457">
        <v>6825</v>
      </c>
      <c r="E10" s="454">
        <f t="shared" ca="1" si="0"/>
        <v>9.8287189423400895E-2</v>
      </c>
      <c r="F10" s="215"/>
      <c r="G10" s="215"/>
      <c r="H10" s="215"/>
      <c r="I10" s="215"/>
      <c r="J10" s="473" t="s">
        <v>479</v>
      </c>
      <c r="K10" s="474">
        <v>764</v>
      </c>
      <c r="L10" s="474">
        <v>2473</v>
      </c>
      <c r="M10" s="475">
        <v>24.79</v>
      </c>
      <c r="N10" s="475">
        <v>55.09</v>
      </c>
      <c r="O10" s="395"/>
    </row>
    <row r="11" spans="2:15" ht="15.75" thickBot="1" x14ac:dyDescent="0.3">
      <c r="B11" s="455" t="s">
        <v>216</v>
      </c>
      <c r="C11" s="456">
        <f ca="1">'CIES model FY27'!J31</f>
        <v>838.84355363313159</v>
      </c>
      <c r="D11" s="457">
        <v>764</v>
      </c>
      <c r="E11" s="454">
        <f t="shared" ca="1" si="0"/>
        <v>9.7962766535512558E-2</v>
      </c>
      <c r="F11" s="215"/>
      <c r="G11" s="215"/>
      <c r="H11" s="215"/>
      <c r="I11" s="215"/>
      <c r="J11" s="473" t="s">
        <v>480</v>
      </c>
      <c r="K11" s="476" t="s">
        <v>481</v>
      </c>
      <c r="L11" s="476" t="s">
        <v>481</v>
      </c>
      <c r="M11" s="476" t="s">
        <v>481</v>
      </c>
      <c r="N11" s="475">
        <v>55.09</v>
      </c>
      <c r="O11" s="395"/>
    </row>
    <row r="12" spans="2:15" ht="15.75" thickBot="1" x14ac:dyDescent="0.3">
      <c r="B12" s="458" t="s">
        <v>215</v>
      </c>
      <c r="C12" s="459">
        <f ca="1">'CIES model FY27'!J32</f>
        <v>2676.2933732395513</v>
      </c>
      <c r="D12" s="460">
        <v>2473</v>
      </c>
      <c r="E12" s="461">
        <f t="shared" ca="1" si="0"/>
        <v>8.2205165078670164E-2</v>
      </c>
      <c r="F12" s="215"/>
      <c r="G12" s="215"/>
      <c r="H12" s="215"/>
      <c r="I12" s="215"/>
      <c r="J12" s="473" t="s">
        <v>482</v>
      </c>
      <c r="K12" s="476" t="s">
        <v>483</v>
      </c>
      <c r="L12" s="476" t="s">
        <v>483</v>
      </c>
      <c r="M12" s="476" t="s">
        <v>483</v>
      </c>
      <c r="N12" s="476" t="s">
        <v>483</v>
      </c>
      <c r="O12" s="395"/>
    </row>
    <row r="13" spans="2:15" ht="15.75" thickBot="1" x14ac:dyDescent="0.3">
      <c r="B13" s="215"/>
      <c r="C13" s="215"/>
      <c r="D13" s="215"/>
      <c r="E13" s="215"/>
      <c r="F13" s="215"/>
      <c r="G13" s="215"/>
      <c r="H13" s="215"/>
      <c r="I13" s="215"/>
      <c r="J13" s="477"/>
      <c r="K13" s="478"/>
      <c r="L13" s="215"/>
      <c r="M13" s="215"/>
      <c r="N13" s="215"/>
      <c r="O13" s="215"/>
    </row>
    <row r="14" spans="2:15" ht="15.75" thickBot="1" x14ac:dyDescent="0.3">
      <c r="B14" s="462" t="s">
        <v>230</v>
      </c>
      <c r="C14" s="463"/>
      <c r="D14" s="464"/>
      <c r="E14" s="465"/>
      <c r="F14" s="215"/>
      <c r="G14" s="215"/>
      <c r="H14" s="215"/>
      <c r="I14" s="215"/>
      <c r="J14" s="479" t="s">
        <v>509</v>
      </c>
      <c r="K14" s="215"/>
      <c r="L14" s="215"/>
      <c r="M14" s="215"/>
      <c r="N14" s="215"/>
      <c r="O14" s="215"/>
    </row>
    <row r="15" spans="2:15" ht="31.5" customHeight="1" thickBot="1" x14ac:dyDescent="0.3">
      <c r="B15" s="466" t="s">
        <v>435</v>
      </c>
      <c r="C15" s="467">
        <f ca="1">'CIES model FY27'!J20</f>
        <v>60.776352176869423</v>
      </c>
      <c r="D15" s="468">
        <v>55.09</v>
      </c>
      <c r="E15" s="469">
        <f t="shared" ref="E15:E16" ca="1" si="1">(C15-D15)/D15</f>
        <v>0.10321931706061753</v>
      </c>
      <c r="F15" s="215"/>
      <c r="G15" s="215"/>
      <c r="H15" s="215"/>
      <c r="I15" s="215"/>
      <c r="J15" s="517" t="s">
        <v>471</v>
      </c>
      <c r="K15" s="520" t="s">
        <v>472</v>
      </c>
      <c r="L15" s="521"/>
      <c r="M15" s="520" t="s">
        <v>473</v>
      </c>
      <c r="N15" s="521"/>
      <c r="O15" s="215"/>
    </row>
    <row r="16" spans="2:15" ht="12" customHeight="1" thickBot="1" x14ac:dyDescent="0.3">
      <c r="B16" s="470" t="s">
        <v>434</v>
      </c>
      <c r="C16" s="471">
        <f ca="1">'CIES model FY27'!J21</f>
        <v>27.349358479591242</v>
      </c>
      <c r="D16" s="472">
        <v>24.79</v>
      </c>
      <c r="E16" s="461">
        <f t="shared" ca="1" si="1"/>
        <v>0.1032415683578557</v>
      </c>
      <c r="F16" s="215"/>
      <c r="G16" s="215"/>
      <c r="H16" s="215"/>
      <c r="I16" s="215"/>
      <c r="J16" s="518"/>
      <c r="K16" s="517" t="s">
        <v>474</v>
      </c>
      <c r="L16" s="517" t="s">
        <v>475</v>
      </c>
      <c r="M16" s="517" t="s">
        <v>474</v>
      </c>
      <c r="N16" s="517" t="s">
        <v>475</v>
      </c>
      <c r="O16" s="215"/>
    </row>
    <row r="17" spans="2:15" ht="15.75" thickBot="1" x14ac:dyDescent="0.3">
      <c r="B17" s="215"/>
      <c r="C17" s="215"/>
      <c r="D17" s="215"/>
      <c r="E17" s="215"/>
      <c r="F17" s="215"/>
      <c r="G17" s="215"/>
      <c r="H17" s="215"/>
      <c r="I17" s="215"/>
      <c r="J17" s="519"/>
      <c r="K17" s="519"/>
      <c r="L17" s="519"/>
      <c r="M17" s="519"/>
      <c r="N17" s="519"/>
      <c r="O17" s="215"/>
    </row>
    <row r="18" spans="2:15" ht="15.75" thickBot="1" x14ac:dyDescent="0.3">
      <c r="B18" s="215"/>
      <c r="C18" s="215"/>
      <c r="D18" s="215"/>
      <c r="E18" s="215"/>
      <c r="F18" s="215"/>
      <c r="G18" s="215"/>
      <c r="H18" s="215"/>
      <c r="I18" s="215"/>
      <c r="J18" s="473" t="s">
        <v>476</v>
      </c>
      <c r="K18" s="480">
        <f ca="1">C5</f>
        <v>635.27160930691321</v>
      </c>
      <c r="L18" s="480">
        <f ca="1">C6</f>
        <v>578.01228185107323</v>
      </c>
      <c r="M18" s="475">
        <f ca="1">C16</f>
        <v>27.349358479591242</v>
      </c>
      <c r="N18" s="475">
        <f ca="1">C15</f>
        <v>60.776352176869423</v>
      </c>
      <c r="O18" s="215"/>
    </row>
    <row r="19" spans="2:15" ht="18.75" customHeight="1" thickBot="1" x14ac:dyDescent="0.3">
      <c r="B19" s="215"/>
      <c r="C19" s="215"/>
      <c r="D19" s="215"/>
      <c r="E19" s="215"/>
      <c r="F19" s="215"/>
      <c r="G19" s="215"/>
      <c r="H19" s="215"/>
      <c r="I19" s="215"/>
      <c r="J19" s="473" t="s">
        <v>477</v>
      </c>
      <c r="K19" s="480">
        <f ca="1">C7</f>
        <v>1357.7075829102632</v>
      </c>
      <c r="L19" s="480">
        <f ca="1">C8</f>
        <v>3718.4917105078375</v>
      </c>
      <c r="M19" s="475">
        <f ca="1">M18</f>
        <v>27.349358479591242</v>
      </c>
      <c r="N19" s="475">
        <f ca="1">N18</f>
        <v>60.776352176869423</v>
      </c>
      <c r="O19" s="215"/>
    </row>
    <row r="20" spans="2:15" ht="15.75" thickBot="1" x14ac:dyDescent="0.3">
      <c r="B20" s="215"/>
      <c r="C20" s="215"/>
      <c r="D20" s="215"/>
      <c r="E20" s="215"/>
      <c r="F20" s="215"/>
      <c r="G20" s="215"/>
      <c r="H20" s="215"/>
      <c r="I20" s="215"/>
      <c r="J20" s="473" t="s">
        <v>478</v>
      </c>
      <c r="K20" s="480">
        <f ca="1">C9</f>
        <v>2315.3854740384481</v>
      </c>
      <c r="L20" s="480">
        <f ca="1">C10</f>
        <v>7495.8100678147111</v>
      </c>
      <c r="M20" s="475">
        <f ca="1">M18</f>
        <v>27.349358479591242</v>
      </c>
      <c r="N20" s="475">
        <f ca="1">N18</f>
        <v>60.776352176869423</v>
      </c>
      <c r="O20" s="215"/>
    </row>
    <row r="21" spans="2:15" ht="15.75" thickBot="1" x14ac:dyDescent="0.3">
      <c r="B21" s="215"/>
      <c r="C21" s="215"/>
      <c r="D21" s="215"/>
      <c r="E21" s="215"/>
      <c r="F21" s="215"/>
      <c r="G21" s="215"/>
      <c r="H21" s="215"/>
      <c r="I21" s="215"/>
      <c r="J21" s="473" t="s">
        <v>479</v>
      </c>
      <c r="K21" s="480">
        <f ca="1">C11</f>
        <v>838.84355363313159</v>
      </c>
      <c r="L21" s="480">
        <f ca="1">C12</f>
        <v>2676.2933732395513</v>
      </c>
      <c r="M21" s="475">
        <f ca="1">M18</f>
        <v>27.349358479591242</v>
      </c>
      <c r="N21" s="475">
        <f ca="1">N18</f>
        <v>60.776352176869423</v>
      </c>
      <c r="O21" s="215"/>
    </row>
    <row r="22" spans="2:15" ht="15.75" thickBot="1" x14ac:dyDescent="0.3">
      <c r="B22" s="215"/>
      <c r="C22" s="215"/>
      <c r="D22" s="215"/>
      <c r="E22" s="215"/>
      <c r="F22" s="215"/>
      <c r="G22" s="215"/>
      <c r="H22" s="215"/>
      <c r="I22" s="215"/>
      <c r="J22" s="473" t="s">
        <v>480</v>
      </c>
      <c r="K22" s="476" t="s">
        <v>481</v>
      </c>
      <c r="L22" s="476" t="s">
        <v>481</v>
      </c>
      <c r="M22" s="476" t="s">
        <v>481</v>
      </c>
      <c r="N22" s="475">
        <f ca="1">N18</f>
        <v>60.776352176869423</v>
      </c>
      <c r="O22" s="215"/>
    </row>
    <row r="23" spans="2:15" ht="15.75" thickBot="1" x14ac:dyDescent="0.3">
      <c r="B23" s="215"/>
      <c r="C23" s="215"/>
      <c r="D23" s="215"/>
      <c r="E23" s="215"/>
      <c r="F23" s="215"/>
      <c r="G23" s="215"/>
      <c r="H23" s="215"/>
      <c r="I23" s="215"/>
      <c r="J23" s="473" t="s">
        <v>482</v>
      </c>
      <c r="K23" s="480" t="s">
        <v>483</v>
      </c>
      <c r="L23" s="480" t="s">
        <v>483</v>
      </c>
      <c r="M23" s="475" t="s">
        <v>483</v>
      </c>
      <c r="N23" s="475" t="s">
        <v>483</v>
      </c>
      <c r="O23" s="215"/>
    </row>
    <row r="24" spans="2:15" ht="15.75" thickBot="1" x14ac:dyDescent="0.3">
      <c r="B24" s="215"/>
      <c r="C24" s="215"/>
      <c r="D24" s="215"/>
      <c r="E24" s="215"/>
      <c r="F24" s="215"/>
      <c r="G24" s="215"/>
      <c r="H24" s="215"/>
      <c r="I24" s="215"/>
      <c r="J24" s="481" t="s">
        <v>508</v>
      </c>
      <c r="K24" s="482">
        <v>250</v>
      </c>
      <c r="L24" s="480">
        <v>1000</v>
      </c>
      <c r="M24" s="476" t="s">
        <v>481</v>
      </c>
      <c r="N24" s="475" t="s">
        <v>481</v>
      </c>
      <c r="O24" s="215"/>
    </row>
    <row r="25" spans="2:15" ht="15.75" thickBot="1" x14ac:dyDescent="0.3">
      <c r="B25" s="215"/>
      <c r="C25" s="215"/>
      <c r="D25" s="215"/>
      <c r="E25" s="215"/>
      <c r="F25" s="215"/>
      <c r="G25" s="215"/>
      <c r="H25" s="215"/>
      <c r="I25" s="215"/>
      <c r="J25" s="477"/>
      <c r="K25" s="215" t="s">
        <v>510</v>
      </c>
      <c r="L25" s="215"/>
      <c r="M25" s="215" t="s">
        <v>511</v>
      </c>
      <c r="N25" s="215"/>
      <c r="O25" s="215"/>
    </row>
    <row r="26" spans="2:15" ht="15.75" thickBot="1" x14ac:dyDescent="0.3">
      <c r="B26" s="215"/>
      <c r="C26" s="215"/>
      <c r="D26" s="215"/>
      <c r="E26" s="215"/>
      <c r="F26" s="215"/>
      <c r="G26" s="215"/>
      <c r="H26" s="215"/>
      <c r="I26" s="215"/>
      <c r="J26" s="215"/>
      <c r="K26" s="487" t="s">
        <v>510</v>
      </c>
      <c r="L26" s="487"/>
      <c r="M26" s="488">
        <v>1000</v>
      </c>
      <c r="N26" s="489"/>
      <c r="O26" s="215"/>
    </row>
    <row r="27" spans="2:15" x14ac:dyDescent="0.25">
      <c r="B27" s="215"/>
      <c r="C27" s="215"/>
      <c r="D27" s="215"/>
      <c r="E27" s="215"/>
      <c r="F27" s="215"/>
      <c r="G27" s="215"/>
      <c r="H27" s="215"/>
      <c r="I27" s="215"/>
      <c r="J27" s="215"/>
      <c r="K27" s="215"/>
      <c r="L27" s="215"/>
      <c r="M27" s="215"/>
      <c r="N27" s="215"/>
      <c r="O27" s="215"/>
    </row>
    <row r="28" spans="2:15" x14ac:dyDescent="0.25">
      <c r="B28" s="215"/>
      <c r="C28" s="215"/>
      <c r="D28" s="215"/>
      <c r="E28" s="215"/>
      <c r="F28" s="215"/>
      <c r="G28" s="215"/>
      <c r="H28" s="215"/>
      <c r="I28" s="215"/>
      <c r="J28" s="215"/>
      <c r="K28" s="215"/>
      <c r="L28" s="215"/>
      <c r="M28" s="215"/>
      <c r="N28" s="215"/>
      <c r="O28" s="215"/>
    </row>
  </sheetData>
  <mergeCells count="14">
    <mergeCell ref="M16:M17"/>
    <mergeCell ref="N16:N17"/>
    <mergeCell ref="J15:J17"/>
    <mergeCell ref="K15:L15"/>
    <mergeCell ref="M15:N15"/>
    <mergeCell ref="K16:K17"/>
    <mergeCell ref="L16:L17"/>
    <mergeCell ref="J4:J6"/>
    <mergeCell ref="K4:L4"/>
    <mergeCell ref="M4:N4"/>
    <mergeCell ref="K5:K6"/>
    <mergeCell ref="L5:L6"/>
    <mergeCell ref="M5:M6"/>
    <mergeCell ref="N5:N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7A5B6-5EC2-405B-9B2C-F6A64E85E1BD}">
  <dimension ref="A1:C14"/>
  <sheetViews>
    <sheetView topLeftCell="A4" workbookViewId="0">
      <selection activeCell="B9" sqref="B9:C9"/>
    </sheetView>
  </sheetViews>
  <sheetFormatPr defaultRowHeight="15" x14ac:dyDescent="0.25"/>
  <cols>
    <col min="1" max="1" width="47.85546875" customWidth="1"/>
    <col min="2" max="2" width="18.5703125" customWidth="1"/>
    <col min="3" max="3" width="15.5703125" customWidth="1"/>
  </cols>
  <sheetData>
    <row r="1" spans="1:3" x14ac:dyDescent="0.25">
      <c r="A1" s="218"/>
      <c r="B1" s="18"/>
      <c r="C1" s="18"/>
    </row>
    <row r="2" spans="1:3" x14ac:dyDescent="0.25">
      <c r="A2" s="218"/>
      <c r="B2" s="18"/>
      <c r="C2" s="18"/>
    </row>
    <row r="3" spans="1:3" x14ac:dyDescent="0.25">
      <c r="A3" s="218"/>
      <c r="B3" s="18"/>
      <c r="C3" s="18"/>
    </row>
    <row r="4" spans="1:3" x14ac:dyDescent="0.25">
      <c r="A4" s="18"/>
      <c r="B4" s="18"/>
      <c r="C4" s="18"/>
    </row>
    <row r="5" spans="1:3" x14ac:dyDescent="0.25">
      <c r="A5" s="18"/>
      <c r="B5" s="18"/>
      <c r="C5" s="18"/>
    </row>
    <row r="9" spans="1:3" x14ac:dyDescent="0.25">
      <c r="A9" s="368" t="s">
        <v>228</v>
      </c>
      <c r="B9" s="47" t="s">
        <v>470</v>
      </c>
      <c r="C9" s="191" t="s">
        <v>469</v>
      </c>
    </row>
    <row r="10" spans="1:3" x14ac:dyDescent="0.25">
      <c r="A10" s="37" t="s">
        <v>227</v>
      </c>
      <c r="B10" s="363">
        <v>0.24970000000000001</v>
      </c>
      <c r="C10" s="363">
        <v>0.27379999999999999</v>
      </c>
    </row>
    <row r="11" spans="1:3" x14ac:dyDescent="0.25">
      <c r="A11" s="37" t="s">
        <v>226</v>
      </c>
      <c r="B11" s="364">
        <v>11695.267953289733</v>
      </c>
      <c r="C11" s="364">
        <v>13273.583961858769</v>
      </c>
    </row>
    <row r="12" spans="1:3" ht="26.25" customHeight="1" x14ac:dyDescent="0.25">
      <c r="A12" s="37" t="s">
        <v>225</v>
      </c>
      <c r="B12" s="365">
        <v>14825.588970305364</v>
      </c>
      <c r="C12" s="365">
        <v>9358.5513696960752</v>
      </c>
    </row>
    <row r="13" spans="1:3" x14ac:dyDescent="0.25">
      <c r="A13" s="35" t="s">
        <v>77</v>
      </c>
      <c r="B13" s="366">
        <v>0.12</v>
      </c>
      <c r="C13" s="366">
        <v>0.12</v>
      </c>
    </row>
    <row r="14" spans="1:3" ht="15.75" thickBot="1" x14ac:dyDescent="0.3">
      <c r="A14" s="34" t="s">
        <v>221</v>
      </c>
      <c r="B14" s="367">
        <v>2.3695941159154549E-2</v>
      </c>
      <c r="C14" s="367">
        <v>2.5758086673353865E-2</v>
      </c>
    </row>
  </sheetData>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2DAB9-E5FE-4585-9E7B-403C3C0F768A}">
  <dimension ref="A1:K19"/>
  <sheetViews>
    <sheetView zoomScaleNormal="100" workbookViewId="0">
      <selection activeCell="H4" sqref="H4"/>
    </sheetView>
  </sheetViews>
  <sheetFormatPr defaultRowHeight="15" x14ac:dyDescent="0.25"/>
  <cols>
    <col min="1" max="1" width="30" customWidth="1"/>
    <col min="2" max="2" width="21.42578125" customWidth="1"/>
    <col min="3" max="3" width="16" customWidth="1"/>
    <col min="4" max="4" width="11.140625" customWidth="1"/>
    <col min="5" max="5" width="8.85546875" style="178" bestFit="1" customWidth="1"/>
    <col min="6" max="6" width="7.42578125" customWidth="1"/>
    <col min="7" max="7" width="34.140625" customWidth="1"/>
    <col min="8" max="8" width="13.28515625" bestFit="1" customWidth="1"/>
    <col min="9" max="9" width="15.7109375" customWidth="1"/>
    <col min="10" max="10" width="14.42578125" customWidth="1"/>
    <col min="11" max="11" width="52" customWidth="1"/>
  </cols>
  <sheetData>
    <row r="1" spans="1:11" x14ac:dyDescent="0.25">
      <c r="C1" s="177" t="s">
        <v>391</v>
      </c>
    </row>
    <row r="3" spans="1:11" s="157" customFormat="1" ht="13.5" thickBot="1" x14ac:dyDescent="0.25">
      <c r="A3" s="179" t="s">
        <v>392</v>
      </c>
      <c r="B3" s="179" t="s">
        <v>393</v>
      </c>
      <c r="C3" s="179" t="s">
        <v>405</v>
      </c>
      <c r="D3" s="179" t="s">
        <v>394</v>
      </c>
      <c r="E3" s="180" t="s">
        <v>395</v>
      </c>
      <c r="G3" s="157" t="s">
        <v>2</v>
      </c>
      <c r="H3" s="157" t="s">
        <v>396</v>
      </c>
      <c r="I3" s="157" t="s">
        <v>397</v>
      </c>
      <c r="J3" s="157" t="s">
        <v>398</v>
      </c>
      <c r="K3" s="157" t="s">
        <v>269</v>
      </c>
    </row>
    <row r="4" spans="1:11" ht="16.5" thickBot="1" x14ac:dyDescent="0.3">
      <c r="A4" s="195" t="s">
        <v>224</v>
      </c>
      <c r="B4" s="201">
        <v>501.4260765844266</v>
      </c>
      <c r="C4" s="201">
        <f ca="1">'CIES model FY27'!J25</f>
        <v>635.27160930691321</v>
      </c>
      <c r="D4" s="196">
        <f ca="1">C4-B4</f>
        <v>133.84553272248661</v>
      </c>
      <c r="E4" s="197">
        <f ca="1">D4/B4</f>
        <v>0.26692974093849431</v>
      </c>
      <c r="G4" s="181" t="s">
        <v>256</v>
      </c>
      <c r="H4" s="182">
        <v>69600</v>
      </c>
      <c r="I4" s="182">
        <f>'CIES model FY27'!H8</f>
        <v>81486.911999999997</v>
      </c>
      <c r="J4" s="205">
        <f>(I4-H4)/H4</f>
        <v>0.17078896551724132</v>
      </c>
      <c r="K4" s="184" t="s">
        <v>399</v>
      </c>
    </row>
    <row r="5" spans="1:11" ht="16.5" thickBot="1" x14ac:dyDescent="0.3">
      <c r="A5" s="195" t="s">
        <v>222</v>
      </c>
      <c r="B5" s="201">
        <v>1071.8994953995214</v>
      </c>
      <c r="C5" s="201">
        <f ca="1">'CIES model FY27'!J26</f>
        <v>578.01228185107323</v>
      </c>
      <c r="D5" s="196">
        <f t="shared" ref="D5:D11" ca="1" si="0">C5-B5</f>
        <v>-493.88721354844813</v>
      </c>
      <c r="E5" s="197">
        <f t="shared" ref="E5:E11" ca="1" si="1">D5/B5</f>
        <v>-0.46075888240283674</v>
      </c>
      <c r="G5" s="185" t="s">
        <v>265</v>
      </c>
      <c r="H5" s="186">
        <v>45210.880000000005</v>
      </c>
      <c r="I5" s="186">
        <f>'CIES model FY27'!H6</f>
        <v>56388.633600000001</v>
      </c>
      <c r="J5" s="205">
        <f t="shared" ref="J5:J6" si="2">(I5-H5)/H5</f>
        <v>0.24723592197276398</v>
      </c>
      <c r="K5" s="202" t="s">
        <v>399</v>
      </c>
    </row>
    <row r="6" spans="1:11" ht="15.75" x14ac:dyDescent="0.25">
      <c r="A6" s="195" t="s">
        <v>220</v>
      </c>
      <c r="B6" s="201">
        <v>1067.3774199063971</v>
      </c>
      <c r="C6" s="201">
        <f ca="1">'CIES model FY27'!J27</f>
        <v>1357.7075829102632</v>
      </c>
      <c r="D6" s="196">
        <f t="shared" ca="1" si="0"/>
        <v>290.33016300386612</v>
      </c>
      <c r="E6" s="197">
        <f t="shared" ca="1" si="1"/>
        <v>0.27200328355206016</v>
      </c>
      <c r="G6" s="203" t="s">
        <v>261</v>
      </c>
      <c r="H6" s="204">
        <v>34927.359999999993</v>
      </c>
      <c r="I6" s="204">
        <f>'CIES model FY27'!H7</f>
        <v>46842.432000000008</v>
      </c>
      <c r="J6" s="205">
        <f t="shared" si="2"/>
        <v>0.34113863744640355</v>
      </c>
      <c r="K6" s="202" t="s">
        <v>399</v>
      </c>
    </row>
    <row r="7" spans="1:11" ht="16.5" thickBot="1" x14ac:dyDescent="0.3">
      <c r="A7" s="195" t="s">
        <v>219</v>
      </c>
      <c r="B7" s="201">
        <v>2925.3349933845893</v>
      </c>
      <c r="C7" s="201">
        <f ca="1">'CIES model FY27'!J28</f>
        <v>3718.4917105078375</v>
      </c>
      <c r="D7" s="196">
        <f t="shared" ca="1" si="0"/>
        <v>793.1567171232482</v>
      </c>
      <c r="E7" s="197">
        <f t="shared" ca="1" si="1"/>
        <v>0.27113363731569495</v>
      </c>
      <c r="G7" s="209" t="s">
        <v>406</v>
      </c>
      <c r="H7" s="208"/>
      <c r="I7" s="208"/>
      <c r="J7" s="210"/>
      <c r="K7" s="202"/>
    </row>
    <row r="8" spans="1:11" ht="25.5" x14ac:dyDescent="0.25">
      <c r="A8" s="195" t="s">
        <v>218</v>
      </c>
      <c r="B8" s="201">
        <v>1822.2669002337404</v>
      </c>
      <c r="C8" s="201">
        <f ca="1">'CIES model FY27'!J29</f>
        <v>2315.3854740384481</v>
      </c>
      <c r="D8" s="196">
        <f t="shared" ca="1" si="0"/>
        <v>493.11857380470769</v>
      </c>
      <c r="E8" s="197">
        <f t="shared" ca="1" si="1"/>
        <v>0.27060721661654275</v>
      </c>
      <c r="G8" s="181" t="s">
        <v>400</v>
      </c>
      <c r="H8" s="183">
        <v>0.24220000000000003</v>
      </c>
      <c r="I8" s="183">
        <f>'[18]M2022 BLS  (53_PCT)'!C38</f>
        <v>0.27379999999999999</v>
      </c>
      <c r="J8" s="205">
        <f t="shared" ref="J8:J12" si="3">(I8-H8)/H8</f>
        <v>0.13047068538398002</v>
      </c>
      <c r="K8" s="202" t="s">
        <v>408</v>
      </c>
    </row>
    <row r="9" spans="1:11" ht="15.75" x14ac:dyDescent="0.25">
      <c r="A9" s="195" t="s">
        <v>217</v>
      </c>
      <c r="B9" s="201">
        <v>5891.9172312218525</v>
      </c>
      <c r="C9" s="201">
        <f ca="1">'CIES model FY27'!J30</f>
        <v>7495.8100678147111</v>
      </c>
      <c r="D9" s="196">
        <f t="shared" ca="1" si="0"/>
        <v>1603.8928365928587</v>
      </c>
      <c r="E9" s="197">
        <f t="shared" ca="1" si="1"/>
        <v>0.2722191730891384</v>
      </c>
      <c r="G9" s="185" t="s">
        <v>403</v>
      </c>
      <c r="H9" s="186">
        <v>12973.887168271694</v>
      </c>
      <c r="I9" s="186">
        <v>13273.583961858769</v>
      </c>
      <c r="J9" s="206">
        <f>(I9-H9)/H9</f>
        <v>2.3099999999999864E-2</v>
      </c>
      <c r="K9" s="202" t="s">
        <v>409</v>
      </c>
    </row>
    <row r="10" spans="1:11" ht="15.75" x14ac:dyDescent="0.25">
      <c r="A10" s="195" t="s">
        <v>216</v>
      </c>
      <c r="B10" s="201">
        <v>660.46650018910873</v>
      </c>
      <c r="C10" s="201">
        <f ca="1">'CIES model FY27'!J31</f>
        <v>838.84355363313159</v>
      </c>
      <c r="D10" s="196">
        <f t="shared" ca="1" si="0"/>
        <v>178.37705344402286</v>
      </c>
      <c r="E10" s="197">
        <f t="shared" ca="1" si="1"/>
        <v>0.27007736712300906</v>
      </c>
      <c r="G10" s="185" t="s">
        <v>225</v>
      </c>
      <c r="H10" s="186">
        <v>9147.2498970736742</v>
      </c>
      <c r="I10" s="186">
        <v>9358.5513696960752</v>
      </c>
      <c r="J10" s="206">
        <f t="shared" si="3"/>
        <v>2.3099999999999902E-2</v>
      </c>
      <c r="K10" s="202" t="s">
        <v>409</v>
      </c>
    </row>
    <row r="11" spans="1:11" ht="16.5" thickBot="1" x14ac:dyDescent="0.3">
      <c r="A11" s="195" t="s">
        <v>215</v>
      </c>
      <c r="B11" s="201">
        <v>2102.998792963821</v>
      </c>
      <c r="C11" s="201">
        <f ca="1">'CIES model FY27'!J32</f>
        <v>2676.2933732395513</v>
      </c>
      <c r="D11" s="196">
        <f t="shared" ca="1" si="0"/>
        <v>573.29458027573037</v>
      </c>
      <c r="E11" s="197">
        <f t="shared" ca="1" si="1"/>
        <v>0.27260813567456627</v>
      </c>
      <c r="G11" s="188" t="s">
        <v>404</v>
      </c>
      <c r="H11" s="189">
        <v>0.12</v>
      </c>
      <c r="I11" s="189">
        <v>0.12</v>
      </c>
      <c r="J11" s="207">
        <f t="shared" si="3"/>
        <v>0</v>
      </c>
      <c r="K11" s="202" t="s">
        <v>402</v>
      </c>
    </row>
    <row r="12" spans="1:11" ht="19.5" thickBot="1" x14ac:dyDescent="0.35">
      <c r="A12" s="198"/>
      <c r="B12" s="198"/>
      <c r="C12" s="199"/>
      <c r="D12" s="199"/>
      <c r="E12" s="200"/>
      <c r="G12" s="211" t="s">
        <v>221</v>
      </c>
      <c r="H12" s="212">
        <v>2.3099999999999999E-2</v>
      </c>
      <c r="I12" s="212">
        <v>2.58E-2</v>
      </c>
      <c r="J12" s="213">
        <f t="shared" si="3"/>
        <v>0.11688311688311694</v>
      </c>
      <c r="K12" s="190" t="s">
        <v>401</v>
      </c>
    </row>
    <row r="13" spans="1:11" x14ac:dyDescent="0.25">
      <c r="A13" s="191"/>
      <c r="B13" s="191"/>
      <c r="C13" s="192"/>
      <c r="D13" s="192"/>
      <c r="E13" s="193"/>
      <c r="K13" s="214"/>
    </row>
    <row r="14" spans="1:11" x14ac:dyDescent="0.25">
      <c r="A14" s="191"/>
      <c r="B14" s="191"/>
      <c r="C14" s="192"/>
      <c r="D14" s="192"/>
      <c r="E14" s="193"/>
      <c r="I14" s="216"/>
      <c r="K14" s="215"/>
    </row>
    <row r="15" spans="1:11" x14ac:dyDescent="0.25">
      <c r="C15" s="187"/>
      <c r="D15" s="187"/>
      <c r="E15" s="194"/>
    </row>
    <row r="16" spans="1:11" x14ac:dyDescent="0.25">
      <c r="C16" s="187"/>
      <c r="D16" s="187"/>
    </row>
    <row r="17" spans="3:5" x14ac:dyDescent="0.25">
      <c r="C17" s="187"/>
      <c r="D17" s="187"/>
    </row>
    <row r="18" spans="3:5" x14ac:dyDescent="0.25">
      <c r="C18" s="187"/>
      <c r="D18" s="187"/>
      <c r="E18" s="149"/>
    </row>
    <row r="19" spans="3:5" x14ac:dyDescent="0.25">
      <c r="C19" s="187"/>
      <c r="D19" s="187"/>
    </row>
  </sheetData>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7DDA5-A856-4AD3-8BA9-AF7856DA52A3}">
  <dimension ref="A1:DLZ300"/>
  <sheetViews>
    <sheetView topLeftCell="AL1" zoomScale="85" zoomScaleNormal="85" workbookViewId="0">
      <pane ySplit="1" topLeftCell="A43" activePane="bottomLeft" state="frozen"/>
      <selection pane="bottomLeft" activeCell="AU77" sqref="AU77"/>
    </sheetView>
  </sheetViews>
  <sheetFormatPr defaultRowHeight="15" x14ac:dyDescent="0.25"/>
  <cols>
    <col min="1" max="1" width="40.7109375" customWidth="1"/>
    <col min="2" max="2" width="18.7109375" customWidth="1"/>
    <col min="4" max="43" width="18.7109375" customWidth="1"/>
    <col min="44" max="44" width="42.140625" customWidth="1"/>
    <col min="46" max="46" width="10.5703125" bestFit="1" customWidth="1"/>
    <col min="2683" max="2722" width="9.140625" style="160"/>
    <col min="2923" max="3042" width="9.140625" style="161"/>
  </cols>
  <sheetData>
    <row r="1" spans="1:46" x14ac:dyDescent="0.25">
      <c r="A1" s="157">
        <v>79</v>
      </c>
      <c r="C1" s="158" t="s">
        <v>372</v>
      </c>
      <c r="E1" s="159">
        <f ca="1">IF(COUNT(E12:E300)=0,"-",AVERAGE(E12:OFFSET(E12,$A$1-1,0)))</f>
        <v>12543.449290514618</v>
      </c>
      <c r="G1" s="159">
        <f ca="1">IF(COUNT(G12:G300)=0,"-",AVERAGE(G12:OFFSET(G12,$A$1-1,0)))</f>
        <v>1066.8001393663312</v>
      </c>
      <c r="I1" s="159">
        <f ca="1">IF(COUNT(I12:I300)=0,"-",AVERAGE(I12:OFFSET(I12,$A$1-1,0)))</f>
        <v>42947.368421052626</v>
      </c>
      <c r="K1" s="159">
        <f ca="1">IF(COUNT(K12:K300)=0,"-",AVERAGE(K12:OFFSET(K12,$A$1-1,0)))</f>
        <v>3175.5752198358405</v>
      </c>
      <c r="M1" s="159">
        <f ca="1">IF(COUNT(M12:M300)=0,"-",AVERAGE(M12:OFFSET(M12,$A$1-1,0)))</f>
        <v>6297.2292191435763</v>
      </c>
      <c r="O1" s="159">
        <f ca="1">IF(COUNT(O12:O300)=0,"-",AVERAGE(O12:OFFSET(O12,$A$1-1,0)))</f>
        <v>240.33783591204443</v>
      </c>
      <c r="Q1" s="159">
        <f ca="1">IF(COUNT(Q12:Q300)=0,"-",AVERAGE(Q12:OFFSET(Q12,$A$1-1,0)))</f>
        <v>1364.7351658906607</v>
      </c>
      <c r="S1" s="159">
        <f ca="1">IF(COUNT(S12:S300)=0,"-",AVERAGE(S12:OFFSET(S12,$A$1-1,0)))</f>
        <v>505.24204154869062</v>
      </c>
      <c r="U1" s="159">
        <f ca="1">IF(COUNT(U12:U300)=0,"-",AVERAGE(U12:OFFSET(U12,$A$1-1,0)))</f>
        <v>646.05084969298127</v>
      </c>
      <c r="W1" s="159">
        <f ca="1">IF(COUNT(W12:W300)=0,"-",AVERAGE(W12:OFFSET(W12,$A$1-1,0)))</f>
        <v>7343.6547788621629</v>
      </c>
      <c r="Y1" s="159">
        <f ca="1">IF(COUNT(Y12:Y300)=0,"-",AVERAGE(Y12:OFFSET(Y12,$A$1-1,0)))</f>
        <v>7494.1664440500763</v>
      </c>
      <c r="AA1" s="159">
        <f ca="1">IF(COUNT(AA12:AA300)=0,"-",AVERAGE(AA12:OFFSET(AA12,$A$1-1,0)))</f>
        <v>38.628342621003064</v>
      </c>
      <c r="AC1" s="159">
        <f ca="1">IF(COUNT(AC12:AC300)=0,"-",AVERAGE(AC12:OFFSET(AC12,$A$1-1,0)))</f>
        <v>1107.5148833892149</v>
      </c>
      <c r="AE1" s="159">
        <f ca="1">IF(COUNT(AE12:AE300)=0,"-",AVERAGE(AE12:OFFSET(AE12,$A$1-1,0)))</f>
        <v>3059.1981174083821</v>
      </c>
      <c r="AG1" s="159">
        <f ca="1">IF(COUNT(AG12:AG300)=0,"-",AVERAGE(AG12:OFFSET(AG12,$A$1-1,0)))</f>
        <v>110442.02652722837</v>
      </c>
      <c r="AI1" s="159">
        <f ca="1">IF(COUNT(AI12:AI300)=0,"-",AVERAGE(AI12:OFFSET(AI12,$A$1-1,0)))</f>
        <v>10000</v>
      </c>
      <c r="AK1" s="159">
        <f ca="1">IF(COUNT(AK12:AK300)=0,"-",AVERAGE(AK12:OFFSET(AK12,$A$1-1,0)))</f>
        <v>2822.3620736293428</v>
      </c>
      <c r="AM1" s="159" t="str">
        <f ca="1">IF(COUNT(AM12:AM300)=0,"-",AVERAGE(AM12:OFFSET(AM12,$A$1-1,0)))</f>
        <v>-</v>
      </c>
      <c r="AO1" s="159">
        <f ca="1">IF(COUNT(AO12:AO300)=0,"-",AVERAGE(AO12:OFFSET(AO12,$A$1-1,0)))</f>
        <v>1292.6932678436556</v>
      </c>
      <c r="AQ1" s="159">
        <f ca="1">IF(COUNT(AQ12:AQ300)=0,"-",AVERAGE(AQ12:OFFSET(AQ12,$A$1-1,0)))</f>
        <v>34576.899823159234</v>
      </c>
    </row>
    <row r="2" spans="1:46" x14ac:dyDescent="0.25">
      <c r="C2" s="158" t="s">
        <v>371</v>
      </c>
      <c r="E2" s="159">
        <f ca="1">IF(COUNT(E12:E300)=0,"-",E1-(2*_xlfn.STDEV.P(E12:OFFSET(E12,$A$1-1,0))))</f>
        <v>-28509.814311938768</v>
      </c>
      <c r="G2" s="159">
        <f ca="1">IF(COUNT(G12:G300)=0,"-",G1-(2*_xlfn.STDEV.P(G12:OFFSET(G12,$A$1-1,0))))</f>
        <v>-3915.2386820236075</v>
      </c>
      <c r="I2" s="159">
        <f ca="1">IF(COUNT(I12:I300)=0,"-",I1-(2*_xlfn.STDEV.P(I12:OFFSET(I12,$A$1-1,0))))</f>
        <v>42947.368421052626</v>
      </c>
      <c r="K2" s="159">
        <f ca="1">IF(COUNT(K12:K300)=0,"-",K1-(2*_xlfn.STDEV.P(K12:OFFSET(K12,$A$1-1,0))))</f>
        <v>-9598.2065646063438</v>
      </c>
      <c r="M2" s="159">
        <f ca="1">IF(COUNT(M12:M300)=0,"-",M1-(2*_xlfn.STDEV.P(M12:OFFSET(M12,$A$1-1,0))))</f>
        <v>6297.2292191435763</v>
      </c>
      <c r="O2" s="159">
        <f ca="1">IF(COUNT(O12:O300)=0,"-",O1-(2*_xlfn.STDEV.P(O12:OFFSET(O12,$A$1-1,0))))</f>
        <v>-289.91525164095151</v>
      </c>
      <c r="Q2" s="159">
        <f ca="1">IF(COUNT(Q12:Q300)=0,"-",Q1-(2*_xlfn.STDEV.P(Q12:OFFSET(Q12,$A$1-1,0))))</f>
        <v>-1154.5690388394362</v>
      </c>
      <c r="S2" s="159">
        <f ca="1">IF(COUNT(S12:S300)=0,"-",S1-(2*_xlfn.STDEV.P(S12:OFFSET(S12,$A$1-1,0))))</f>
        <v>-3774.9730474777216</v>
      </c>
      <c r="U2" s="159">
        <f ca="1">IF(COUNT(U12:U300)=0,"-",U1-(2*_xlfn.STDEV.P(U12:OFFSET(U12,$A$1-1,0))))</f>
        <v>-924.53558562439616</v>
      </c>
      <c r="W2" s="159">
        <f ca="1">IF(COUNT(W12:W300)=0,"-",W1-(2*_xlfn.STDEV.P(W12:OFFSET(W12,$A$1-1,0))))</f>
        <v>-53972.637184572297</v>
      </c>
      <c r="Y2" s="159">
        <f ca="1">IF(COUNT(Y12:Y300)=0,"-",Y1-(2*_xlfn.STDEV.P(Y12:OFFSET(Y12,$A$1-1,0))))</f>
        <v>-33388.297513347672</v>
      </c>
      <c r="AA2" s="159">
        <f ca="1">IF(COUNT(AA12:AA300)=0,"-",AA1-(2*_xlfn.STDEV.P(AA12:OFFSET(AA12,$A$1-1,0))))</f>
        <v>-72.248950139907464</v>
      </c>
      <c r="AC2" s="159">
        <f ca="1">IF(COUNT(AC12:AC300)=0,"-",AC1-(2*_xlfn.STDEV.P(AC12:OFFSET(AC12,$A$1-1,0))))</f>
        <v>-2582.354280078102</v>
      </c>
      <c r="AE2" s="159">
        <f ca="1">IF(COUNT(AE12:AE300)=0,"-",AE1-(2*_xlfn.STDEV.P(AE12:OFFSET(AE12,$A$1-1,0))))</f>
        <v>-5133.6458199618564</v>
      </c>
      <c r="AG2" s="159">
        <f ca="1">IF(COUNT(AG12:AG300)=0,"-",AG1-(2*_xlfn.STDEV.P(AG12:OFFSET(AG12,$A$1-1,0))))</f>
        <v>-689137.78154333145</v>
      </c>
      <c r="AI2" s="159">
        <f ca="1">IF(COUNT(AI12:AI300)=0,"-",AI1-(2*_xlfn.STDEV.P(AI12:OFFSET(AI12,$A$1-1,0))))</f>
        <v>10000</v>
      </c>
      <c r="AK2" s="159">
        <f ca="1">IF(COUNT(AK12:AK300)=0,"-",AK1-(2*_xlfn.STDEV.P(AK12:OFFSET(AK12,$A$1-1,0))))</f>
        <v>-13753.087267259185</v>
      </c>
      <c r="AM2" s="159" t="str">
        <f ca="1">IF(COUNT(AM12:AM300)=0,"-",AM1-(2*_xlfn.STDEV.P(AM12:OFFSET(AM12,$A$1-1,0))))</f>
        <v>-</v>
      </c>
      <c r="AO2" s="159">
        <f ca="1">IF(COUNT(AO12:AO300)=0,"-",AO1-(2*_xlfn.STDEV.P(AO12:OFFSET(AO12,$A$1-1,0))))</f>
        <v>-1147.6103437506358</v>
      </c>
      <c r="AQ2" s="159">
        <f ca="1">IF(COUNT(AQ12:AQ300)=0,"-",AQ1-(2*_xlfn.STDEV.P(AQ12:OFFSET(AQ12,$A$1-1,0))))</f>
        <v>-413985.47543452919</v>
      </c>
    </row>
    <row r="3" spans="1:46" x14ac:dyDescent="0.25">
      <c r="A3" s="522" t="s">
        <v>385</v>
      </c>
      <c r="C3" s="158" t="s">
        <v>369</v>
      </c>
      <c r="E3" s="159">
        <f ca="1">IF(COUNT(E12:E300)=0,"-",E1+(2*_xlfn.STDEV.P(E12:OFFSET(E12,$A$1-1,0))))</f>
        <v>53596.712892968004</v>
      </c>
      <c r="G3" s="159">
        <f ca="1">IF(COUNT(G12:G300)=0,"-",G1+(2*_xlfn.STDEV.P(G12:OFFSET(G12,$A$1-1,0))))</f>
        <v>6048.8389607562694</v>
      </c>
      <c r="I3" s="159">
        <f ca="1">IF(COUNT(I12:I300)=0,"-",I1+(2*_xlfn.STDEV.P(I12:OFFSET(I12,$A$1-1,0))))</f>
        <v>42947.368421052626</v>
      </c>
      <c r="K3" s="159">
        <f ca="1">IF(COUNT(K12:K300)=0,"-",K1+(2*_xlfn.STDEV.P(K12:OFFSET(K12,$A$1-1,0))))</f>
        <v>15949.357004278025</v>
      </c>
      <c r="M3" s="159">
        <f ca="1">IF(COUNT(M12:M300)=0,"-",M1+(2*_xlfn.STDEV.P(M12:OFFSET(M12,$A$1-1,0))))</f>
        <v>6297.2292191435763</v>
      </c>
      <c r="O3" s="159">
        <f ca="1">IF(COUNT(O12:O300)=0,"-",O1+(2*_xlfn.STDEV.P(O12:OFFSET(O12,$A$1-1,0))))</f>
        <v>770.59092346504031</v>
      </c>
      <c r="Q3" s="159">
        <f ca="1">IF(COUNT(Q12:Q300)=0,"-",Q1+(2*_xlfn.STDEV.P(Q12:OFFSET(Q12,$A$1-1,0))))</f>
        <v>3884.0393706207578</v>
      </c>
      <c r="S3" s="159">
        <f ca="1">IF(COUNT(S12:S300)=0,"-",S1+(2*_xlfn.STDEV.P(S12:OFFSET(S12,$A$1-1,0))))</f>
        <v>4785.4571305751024</v>
      </c>
      <c r="U3" s="159">
        <f ca="1">IF(COUNT(U12:U300)=0,"-",U1+(2*_xlfn.STDEV.P(U12:OFFSET(U12,$A$1-1,0))))</f>
        <v>2216.6372850103589</v>
      </c>
      <c r="W3" s="159">
        <f ca="1">IF(COUNT(W12:W300)=0,"-",W1+(2*_xlfn.STDEV.P(W12:OFFSET(W12,$A$1-1,0))))</f>
        <v>68659.946742296626</v>
      </c>
      <c r="Y3" s="159">
        <f ca="1">IF(COUNT(Y12:Y300)=0,"-",Y1+(2*_xlfn.STDEV.P(Y12:OFFSET(Y12,$A$1-1,0))))</f>
        <v>48376.630401447823</v>
      </c>
      <c r="AA3" s="159">
        <f ca="1">IF(COUNT(AA12:AA300)=0,"-",AA1+(2*_xlfn.STDEV.P(AA12:OFFSET(AA12,$A$1-1,0))))</f>
        <v>149.50563538191361</v>
      </c>
      <c r="AC3" s="159">
        <f ca="1">IF(COUNT(AC12:AC300)=0,"-",AC1+(2*_xlfn.STDEV.P(AC12:OFFSET(AC12,$A$1-1,0))))</f>
        <v>4797.3840468565322</v>
      </c>
      <c r="AE3" s="159">
        <f ca="1">IF(COUNT(AE12:AE300)=0,"-",AE1+(2*_xlfn.STDEV.P(AE12:OFFSET(AE12,$A$1-1,0))))</f>
        <v>11252.04205477862</v>
      </c>
      <c r="AG3" s="159">
        <f ca="1">IF(COUNT(AG12:AG300)=0,"-",AG1+(2*_xlfn.STDEV.P(AG12:OFFSET(AG12,$A$1-1,0))))</f>
        <v>910021.83459778829</v>
      </c>
      <c r="AI3" s="159">
        <f ca="1">IF(COUNT(AI12:AI300)=0,"-",AI1+(2*_xlfn.STDEV.P(AI12:OFFSET(AI12,$A$1-1,0))))</f>
        <v>10000</v>
      </c>
      <c r="AK3" s="159">
        <f ca="1">IF(COUNT(AK12:AK300)=0,"-",AK1+(2*_xlfn.STDEV.P(AK12:OFFSET(AK12,$A$1-1,0))))</f>
        <v>19397.81141451787</v>
      </c>
      <c r="AM3" s="159" t="str">
        <f ca="1">IF(COUNT(AM12:AM300)=0,"-",AM1+(2*_xlfn.STDEV.P(AM12:OFFSET(AM12,$A$1-1,0))))</f>
        <v>-</v>
      </c>
      <c r="AO3" s="159">
        <f ca="1">IF(COUNT(AO12:AO300)=0,"-",AO1+(2*_xlfn.STDEV.P(AO12:OFFSET(AO12,$A$1-1,0))))</f>
        <v>3732.996879437947</v>
      </c>
      <c r="AQ3" s="159">
        <f ca="1">IF(COUNT(AQ12:AQ300)=0,"-",AQ1+(2*_xlfn.STDEV.P(AQ12:OFFSET(AQ12,$A$1-1,0))))</f>
        <v>483139.27508084761</v>
      </c>
    </row>
    <row r="4" spans="1:46" x14ac:dyDescent="0.25">
      <c r="A4" s="522"/>
      <c r="C4" s="158" t="s">
        <v>368</v>
      </c>
      <c r="E4" s="162">
        <f ca="1">IF(COUNT(E12:E300)=0,"-",AVERAGEIFS(E12:E300, E12:E300, "&gt;="&amp;E2,E12:E300,"&lt;="&amp;E3))</f>
        <v>9662.0153529311465</v>
      </c>
      <c r="G4" s="162">
        <f ca="1">IF(COUNT(G12:G300)=0,"-",AVERAGEIFS(G12:G300, G12:G300, "&gt;="&amp;G2,G12:G300,"&lt;="&amp;G3))</f>
        <v>586.96079332140982</v>
      </c>
      <c r="I4" s="162">
        <f ca="1">IF(COUNT(I12:I300)=0,"-",AVERAGEIFS(I12:I300, I12:I300, "&gt;="&amp;I2,I12:I300,"&lt;="&amp;I3))</f>
        <v>42947.368421052626</v>
      </c>
      <c r="K4" s="162">
        <f ca="1">IF(COUNT(K12:K300)=0,"-",AVERAGEIFS(K12:K300, K12:K300, "&gt;="&amp;K2,K12:K300,"&lt;="&amp;K3))</f>
        <v>829.25428368079349</v>
      </c>
      <c r="M4" s="162">
        <f ca="1">IF(COUNT(M12:M300)=0,"-",AVERAGEIFS(M12:M300, M12:M300, "&gt;="&amp;M2,M12:M300,"&lt;="&amp;M3))</f>
        <v>6297.2292191435763</v>
      </c>
      <c r="O4" s="162">
        <f ca="1">IF(COUNT(O12:O300)=0,"-",AVERAGEIFS(O12:O300, O12:O300, "&gt;="&amp;O2,O12:O300,"&lt;="&amp;O3))</f>
        <v>187.5817426511114</v>
      </c>
      <c r="Q4" s="162">
        <f ca="1">IF(COUNT(Q12:Q300)=0,"-",AVERAGEIFS(Q12:Q300, Q12:Q300, "&gt;="&amp;Q2,Q12:Q300,"&lt;="&amp;Q3))</f>
        <v>1199.2482113390713</v>
      </c>
      <c r="S4" s="162">
        <f ca="1">IF(COUNT(S12:S300)=0,"-",AVERAGEIFS(S12:S300, S12:S300, "&gt;="&amp;S2,S12:S300,"&lt;="&amp;S3))</f>
        <v>116.32692408295765</v>
      </c>
      <c r="U4" s="162">
        <f ca="1">IF(COUNT(U12:U300)=0,"-",AVERAGEIFS(U12:U300, U12:U300, "&gt;="&amp;U2,U12:U300,"&lt;="&amp;U3))</f>
        <v>367.57422979086272</v>
      </c>
      <c r="W4" s="162">
        <f ca="1">IF(COUNT(W12:W300)=0,"-",AVERAGEIFS(W12:W300, W12:W300, "&gt;="&amp;W2,W12:W300,"&lt;="&amp;W3))</f>
        <v>1870.869449148041</v>
      </c>
      <c r="Y4" s="162">
        <f ca="1">IF(COUNT(Y12:Y300)=0,"-",AVERAGEIFS(Y12:Y300, Y12:Y300, "&gt;="&amp;Y2,Y12:Y300,"&lt;="&amp;Y3))</f>
        <v>1033.5830884550853</v>
      </c>
      <c r="AA4" s="162">
        <f ca="1">IF(COUNT(AA12:AA300)=0,"-",AVERAGEIFS(AA12:AA300, AA12:AA300, "&gt;="&amp;AA2,AA12:AA300,"&lt;="&amp;AA3))</f>
        <v>51.115500424454005</v>
      </c>
      <c r="AC4" s="162">
        <f ca="1">IF(COUNT(AC12:AC300)=0,"-",AVERAGEIFS(AC12:AC300, AC12:AC300, "&gt;="&amp;AC2,AC12:AC300,"&lt;="&amp;AC3))</f>
        <v>450.06059382298787</v>
      </c>
      <c r="AE4" s="162">
        <f ca="1">IF(COUNT(AE12:AE300)=0,"-",AVERAGEIFS(AE12:AE300, AE12:AE300, "&gt;="&amp;AE2,AE12:AE300,"&lt;="&amp;AE3))</f>
        <v>3059.1981174083821</v>
      </c>
      <c r="AG4" s="162">
        <f ca="1">IF(COUNT(AG12:AG300)=0,"-",AVERAGEIFS(AG12:AG300, AG12:AG300, "&gt;="&amp;AG2,AG12:AG300,"&lt;="&amp;AG3))</f>
        <v>10619.653185180117</v>
      </c>
      <c r="AI4" s="162">
        <f ca="1">IF(COUNT(AI12:AI300)=0,"-",AVERAGEIFS(AI12:AI300, AI12:AI300, "&gt;="&amp;AI2,AI12:AI300,"&lt;="&amp;AI3))</f>
        <v>10000</v>
      </c>
      <c r="AK4" s="162">
        <f ca="1">IF(COUNT(AK12:AK300)=0,"-",AVERAGEIFS(AK12:AK300, AK12:AK300, "&gt;="&amp;AK2,AK12:AK300,"&lt;="&amp;AK3))</f>
        <v>1687.5843540551366</v>
      </c>
      <c r="AM4" s="162" t="str">
        <f>IF(COUNT(AM12:AM300)=0,"-",AVERAGEIFS(AM12:AM300, AM12:AM300, "&gt;="&amp;AM2,AM12:AM300,"&lt;="&amp;AM3))</f>
        <v>-</v>
      </c>
      <c r="AO4" s="162">
        <f ca="1">IF(COUNT(AO12:AO300)=0,"-",AVERAGEIFS(AO12:AO300, AO12:AO300, "&gt;="&amp;AO2,AO12:AO300,"&lt;="&amp;AO3))</f>
        <v>1292.6932678436556</v>
      </c>
      <c r="AQ4" s="162">
        <f ca="1">IF(COUNT(AQ12:AQ300)=0,"-",AVERAGEIFS(AQ12:AQ300, AQ12:AQ300, "&gt;="&amp;AQ2,AQ12:AQ300,"&lt;="&amp;AQ3))</f>
        <v>8756.5918208013627</v>
      </c>
    </row>
    <row r="5" spans="1:46" x14ac:dyDescent="0.25">
      <c r="A5" s="522"/>
      <c r="C5" s="158" t="s">
        <v>367</v>
      </c>
      <c r="E5" s="163">
        <f ca="1">IF(COUNT(E12:E300)=0,"-",SUMIFS(D12:D300,E12:E300,"&gt;="&amp;E2,E12:E300,"&lt;="&amp;E3)/SUMIFS($B12:$B300,E12:E300,"&gt;="&amp;E2,E12:E300,"&lt;="&amp;E3))</f>
        <v>11695.267953289733</v>
      </c>
      <c r="G5" s="163">
        <f ca="1">IF(COUNT(G12:G300)=0,"-",SUMIFS(F12:F300,G12:G300,"&gt;="&amp;G2,G12:G300,"&lt;="&amp;G3)/SUMIFS($B12:$B300,G12:G300,"&gt;="&amp;G2,G12:G300,"&lt;="&amp;G3))</f>
        <v>758.24441509904693</v>
      </c>
      <c r="I5" s="163">
        <f ca="1">IF(COUNT(I12:I300)=0,"-",SUMIFS(H12:H300,I12:I300,"&gt;="&amp;I2,I12:I300,"&lt;="&amp;I3)/SUMIFS($B12:$B300,I12:I300,"&gt;="&amp;I2,I12:I300,"&lt;="&amp;I3))</f>
        <v>42947.368421052626</v>
      </c>
      <c r="K5" s="163">
        <f ca="1">IF(COUNT(K12:K300)=0,"-",SUMIFS(J12:J300,K12:K300,"&gt;="&amp;K2,K12:K300,"&lt;="&amp;K3)/SUMIFS($B12:$B300,K12:K300,"&gt;="&amp;K2,K12:K300,"&lt;="&amp;K3))</f>
        <v>1515.7581375380537</v>
      </c>
      <c r="M5" s="163">
        <f ca="1">IF(COUNT(M12:M300)=0,"-",SUMIFS(L12:L300,M12:M300,"&gt;="&amp;M2,M12:M300,"&lt;="&amp;M3)/SUMIFS($B12:$B300,M12:M300,"&gt;="&amp;M2,M12:M300,"&lt;="&amp;M3))</f>
        <v>6297.2292191435763</v>
      </c>
      <c r="O5" s="163">
        <f ca="1">IF(COUNT(O12:O300)=0,"-",SUMIFS(N12:N300,O12:O300,"&gt;="&amp;O2,O12:O300,"&lt;="&amp;O3)/SUMIFS($B12:$B300,O12:O300,"&gt;="&amp;O2,O12:O300,"&lt;="&amp;O3))</f>
        <v>110.06545279772273</v>
      </c>
      <c r="Q5" s="163">
        <f ca="1">IF(COUNT(Q12:Q300)=0,"-",SUMIFS(P12:P300,Q12:Q300,"&gt;="&amp;Q2,Q12:Q300,"&lt;="&amp;Q3)/SUMIFS($B12:$B300,Q12:Q300,"&gt;="&amp;Q2,Q12:Q300,"&lt;="&amp;Q3))</f>
        <v>1163.2540149103449</v>
      </c>
      <c r="S5" s="163">
        <f ca="1">IF(COUNT(S12:S300)=0,"-",SUMIFS(R12:R300,S12:S300,"&gt;="&amp;S2,S12:S300,"&lt;="&amp;S3)/SUMIFS($B12:$B300,S12:S300,"&gt;="&amp;S2,S12:S300,"&lt;="&amp;S3))</f>
        <v>520.80109525909666</v>
      </c>
      <c r="U5" s="163">
        <f ca="1">IF(COUNT(U12:U300)=0,"-",SUMIFS(T12:T300,U12:U300,"&gt;="&amp;U2,U12:U300,"&lt;="&amp;U3)/SUMIFS($B12:$B300,U12:U300,"&gt;="&amp;U2,U12:U300,"&lt;="&amp;U3))</f>
        <v>174.91684502566923</v>
      </c>
      <c r="W5" s="163">
        <f ca="1">IF(COUNT(W12:W300)=0,"-",SUMIFS(V12:V300,W12:W300,"&gt;="&amp;W2,W12:W300,"&lt;="&amp;W3)/SUMIFS($B12:$B300,W12:W300,"&gt;="&amp;W2,W12:W300,"&lt;="&amp;W3))</f>
        <v>539.20431060932935</v>
      </c>
      <c r="Y5" s="163">
        <f ca="1">IF(COUNT(Y12:Y300)=0,"-",SUMIFS(X12:X300,Y12:Y300,"&gt;="&amp;Y2,Y12:Y300,"&lt;="&amp;Y3)/SUMIFS($B12:$B300,Y12:Y300,"&gt;="&amp;Y2,Y12:Y300,"&lt;="&amp;Y3))</f>
        <v>657.54418505264096</v>
      </c>
      <c r="AA5" s="163">
        <f ca="1">IF(COUNT(AA12:AA300)=0,"-",SUMIFS(Z12:Z300,AA12:AA300,"&gt;="&amp;AA2,AA12:AA300,"&lt;="&amp;AA3)/SUMIFS($B12:$B300,AA12:AA300,"&gt;="&amp;AA2,AA12:AA300,"&lt;="&amp;AA3))</f>
        <v>42.694629189119212</v>
      </c>
      <c r="AC5" s="163">
        <f ca="1">IF(COUNT(AC12:AC300)=0,"-",SUMIFS(AB12:AB300,AC12:AC300,"&gt;="&amp;AC2,AC12:AC300,"&lt;="&amp;AC3)/SUMIFS($B12:$B300,AC12:AC300,"&gt;="&amp;AC2,AC12:AC300,"&lt;="&amp;AC3))</f>
        <v>593.6961250568628</v>
      </c>
      <c r="AE5" s="163">
        <f ca="1">IF(COUNT(AE12:AE300)=0,"-",SUMIFS(AD12:AD300,AE12:AE300,"&gt;="&amp;AE2,AE12:AE300,"&lt;="&amp;AE3)/SUMIFS($B12:$B300,AE12:AE300,"&gt;="&amp;AE2,AE12:AE300,"&lt;="&amp;AE3))</f>
        <v>2599.8080865054108</v>
      </c>
      <c r="AG5" s="163">
        <f ca="1">IF(COUNT(AG12:AG300)=0,"-",SUMIFS(AF12:AF300,AG12:AG300,"&gt;="&amp;AG2,AG12:AG300,"&lt;="&amp;AG3)/SUMIFS($B12:$B300,AG12:AG300,"&gt;="&amp;AG2,AG12:AG300,"&lt;="&amp;AG3))</f>
        <v>12607.315177706714</v>
      </c>
      <c r="AI5" s="163">
        <f ca="1">IF(COUNT(AI12:AI300)=0,"-",SUMIFS(AH12:AH300,AI12:AI300,"&gt;="&amp;AI2,AI12:AI300,"&lt;="&amp;AI3)/SUMIFS($B12:$B300,AI12:AI300,"&gt;="&amp;AI2,AI12:AI300,"&lt;="&amp;AI3))</f>
        <v>10000</v>
      </c>
      <c r="AK5" s="163">
        <f ca="1">IF(COUNT(AK12:AK300)=0,"-",SUMIFS(AJ12:AJ300,AK12:AK300,"&gt;="&amp;AK2,AK12:AK300,"&lt;="&amp;AK3)/SUMIFS($B12:$B300,AK12:AK300,"&gt;="&amp;AK2,AK12:AK300,"&lt;="&amp;AK3))</f>
        <v>1250.5787953278016</v>
      </c>
      <c r="AM5" s="163" t="str">
        <f>IF(COUNT(AM12:AM300)=0,"-",SUMIFS(AL12:AL300,AM12:AM300,"&gt;="&amp;AM2,AM12:AM300,"&lt;="&amp;AM3)/SUMIFS($B12:$B300,AM12:AM300,"&gt;="&amp;AM2,AM12:AM300,"&lt;="&amp;AM3))</f>
        <v>-</v>
      </c>
      <c r="AO5" s="163">
        <f ca="1">IF(COUNT(AO12:AO300)=0,"-",SUMIFS(AN12:AN300,AO12:AO300,"&gt;="&amp;AO2,AO12:AO300,"&lt;="&amp;AO3)/SUMIFS($B12:$B300,AO12:AO300,"&gt;="&amp;AO2,AO12:AO300,"&lt;="&amp;AO3))</f>
        <v>876.75255119676592</v>
      </c>
      <c r="AQ5" s="163">
        <f ca="1">IF(COUNT(AQ12:AQ300)=0,"-",SUMIFS(AP12:AP300,AQ12:AQ300,"&gt;="&amp;AQ2,AQ12:AQ300,"&lt;="&amp;AQ3)/SUMIFS($B12:$B300,AQ12:AQ300,"&gt;="&amp;AQ2,AQ12:AQ300,"&lt;="&amp;AQ3))</f>
        <v>9853.2668731218946</v>
      </c>
      <c r="AT5" s="159">
        <f ca="1">AQ5</f>
        <v>9853.2668731218946</v>
      </c>
    </row>
    <row r="6" spans="1:46" x14ac:dyDescent="0.25">
      <c r="A6" s="522"/>
      <c r="C6" s="158" t="s">
        <v>366</v>
      </c>
      <c r="E6" s="164">
        <f ca="1">IF(COUNT(E12:E300)=0,"-",SUMIFS(E12:E300, E12:E300, "&gt;="&amp;E2,E12:E300,"&lt;="&amp;E3)/($A$1-COUNTIF(E12:E300,"&lt;"&amp;E$2)-COUNTIF(E12:E300,"&gt;"&amp;E$3)))</f>
        <v>8281.7274453695554</v>
      </c>
      <c r="G6" s="164">
        <f ca="1">IF(COUNT(G12:G300)=0,"-",SUMIFS(G12:G300, G12:G300, "&gt;="&amp;G2,G12:G300,"&lt;="&amp;G3)/($A$1-COUNTIF(G12:G300,"&lt;"&amp;G$2)-COUNTIF(G12:G300,"&gt;"&amp;G$3)))</f>
        <v>180.60332102197225</v>
      </c>
      <c r="I6" s="164">
        <f ca="1">IF(COUNT(I12:I300)=0,"-",SUMIFS(I12:I300, I12:I300, "&gt;="&amp;I2,I12:I300,"&lt;="&amp;I3)/($A$1-COUNTIF(I12:I300,"&lt;"&amp;I$2)-COUNTIF(I12:I300,"&gt;"&amp;I$3)))</f>
        <v>543.63757495003324</v>
      </c>
      <c r="K6" s="164">
        <f ca="1">IF(COUNT(K12:K300)=0,"-",SUMIFS(K12:K300, K12:K300, "&gt;="&amp;K2,K12:K300,"&lt;="&amp;K3)/($A$1-COUNTIF(K12:K300,"&lt;"&amp;K$2)-COUNTIF(K12:K300,"&gt;"&amp;K$3)))</f>
        <v>74.420256227763517</v>
      </c>
      <c r="M6" s="164">
        <f ca="1">IF(COUNT(M12:M300)=0,"-",SUMIFS(M12:M300, M12:M300, "&gt;="&amp;M2,M12:M300,"&lt;="&amp;M3)/($A$1-COUNTIF(M12:M300,"&lt;"&amp;M$2)-COUNTIF(M12:M300,"&gt;"&amp;M$3)))</f>
        <v>79.711762267640211</v>
      </c>
      <c r="O6" s="164">
        <f ca="1">IF(COUNT(O12:O300)=0,"-",SUMIFS(O12:O300, O12:O300, "&gt;="&amp;O2,O12:O300,"&lt;="&amp;O3)/($A$1-COUNTIF(O12:O300,"&lt;"&amp;O$2)-COUNTIF(O12:O300,"&gt;"&amp;O$3)))</f>
        <v>103.66359462298261</v>
      </c>
      <c r="Q6" s="164">
        <f ca="1">IF(COUNT(Q12:Q300)=0,"-",SUMIFS(Q12:Q300, Q12:Q300, "&gt;="&amp;Q2,Q12:Q300,"&lt;="&amp;Q3)/($A$1-COUNTIF(Q12:Q300,"&lt;"&amp;Q$2)-COUNTIF(Q12:Q300,"&gt;"&amp;Q$3)))</f>
        <v>1073.0115575139059</v>
      </c>
      <c r="S6" s="164">
        <f ca="1">IF(COUNT(S12:S300)=0,"-",SUMIFS(S12:S300, S12:S300, "&gt;="&amp;S2,S12:S300,"&lt;="&amp;S3)/($A$1-COUNTIF(S12:S300,"&lt;"&amp;S$2)-COUNTIF(S12:S300,"&gt;"&amp;S$3)))</f>
        <v>44.7411246472914</v>
      </c>
      <c r="U6" s="164">
        <f ca="1">IF(COUNT(U12:U300)=0,"-",SUMIFS(U12:U300, U12:U300, "&gt;="&amp;U2,U12:U300,"&lt;="&amp;U3)/($A$1-COUNTIF(U12:U300,"&lt;"&amp;U$2)-COUNTIF(U12:U300,"&gt;"&amp;U$3)))</f>
        <v>28.274940753143284</v>
      </c>
      <c r="W6" s="164">
        <f ca="1">IF(COUNT(W12:W300)=0,"-",SUMIFS(W12:W300, W12:W300, "&gt;="&amp;W2,W12:W300,"&lt;="&amp;W3)/($A$1-COUNTIF(W12:W300,"&lt;"&amp;W$2)-COUNTIF(W12:W300,"&gt;"&amp;W$3)))</f>
        <v>743.55067850755472</v>
      </c>
      <c r="Y6" s="164">
        <f ca="1">IF(COUNT(Y12:Y300)=0,"-",SUMIFS(Y12:Y300, Y12:Y300, "&gt;="&amp;Y2,Y12:Y300,"&lt;="&amp;Y3)/($A$1-COUNTIF(Y12:Y300,"&lt;"&amp;Y$2)-COUNTIF(Y12:Y300,"&gt;"&amp;Y$3)))</f>
        <v>132.51065236603657</v>
      </c>
      <c r="AA6" s="164">
        <f ca="1">IF(COUNT(AA12:AA300)=0,"-",SUMIFS(AA12:AA300, AA12:AA300, "&gt;="&amp;AA2,AA12:AA300,"&lt;="&amp;AA3)/($A$1-COUNTIF(AA12:AA300,"&lt;"&amp;AA$2)-COUNTIF(AA12:AA300,"&gt;"&amp;AA$3)))</f>
        <v>7.863923142223693</v>
      </c>
      <c r="AC6" s="164">
        <f ca="1">IF(COUNT(AC12:AC300)=0,"-",SUMIFS(AC12:AC300, AC12:AC300, "&gt;="&amp;AC2,AC12:AC300,"&lt;="&amp;AC3)/($A$1-COUNTIF(AC12:AC300,"&lt;"&amp;AC$2)-COUNTIF(AC12:AC300,"&gt;"&amp;AC$3)))</f>
        <v>81.829198876906887</v>
      </c>
      <c r="AE6" s="164">
        <f ca="1">IF(COUNT(AE12:AE300)=0,"-",SUMIFS(AE12:AE300, AE12:AE300, "&gt;="&amp;AE2,AE12:AE300,"&lt;="&amp;AE3)/($A$1-COUNTIF(AE12:AE300,"&lt;"&amp;AE$2)-COUNTIF(AE12:AE300,"&gt;"&amp;AE$3)))</f>
        <v>309.79221442110196</v>
      </c>
      <c r="AG6" s="164">
        <f ca="1">IF(COUNT(AG12:AG300)=0,"-",SUMIFS(AG12:AG300, AG12:AG300, "&gt;="&amp;AG2,AG12:AG300,"&lt;="&amp;AG3)/($A$1-COUNTIF(AG12:AG300,"&lt;"&amp;AG$2)-COUNTIF(AG12:AG300,"&gt;"&amp;AG$3)))</f>
        <v>2178.3903969600242</v>
      </c>
      <c r="AI6" s="164">
        <f ca="1">IF(COUNT(AI12:AI300)=0,"-",SUMIFS(AI12:AI300, AI12:AI300, "&gt;="&amp;AI2,AI12:AI300,"&lt;="&amp;AI3)/($A$1-COUNTIF(AI12:AI300,"&lt;"&amp;AI$2)-COUNTIF(AI12:AI300,"&gt;"&amp;AI$3)))</f>
        <v>126.58227848101266</v>
      </c>
      <c r="AK6" s="164">
        <f ca="1">IF(COUNT(AK12:AK300)=0,"-",SUMIFS(AK12:AK300, AK12:AK300, "&gt;="&amp;AK2,AK12:AK300,"&lt;="&amp;AK3)/($A$1-COUNTIF(AK12:AK300,"&lt;"&amp;AK$2)-COUNTIF(AK12:AK300,"&gt;"&amp;AK$3)))</f>
        <v>1016.8777518024542</v>
      </c>
      <c r="AM6" s="164" t="str">
        <f>IF(COUNT(AM12:AM300)=0,"-",SUMIFS(AM12:AM300, AM12:AM300, "&gt;="&amp;AM2,AM12:AM300,"&lt;="&amp;AM3)/($A$1-COUNTIF(AM12:AM300,"&lt;"&amp;AM$2)-COUNTIF(AM12:AM300,"&gt;"&amp;AM$3)))</f>
        <v>-</v>
      </c>
      <c r="AO6" s="164">
        <f ca="1">IF(COUNT(AO12:AO300)=0,"-",SUMIFS(AO12:AO300, AO12:AO300, "&gt;="&amp;AO2,AO12:AO300,"&lt;="&amp;AO3)/($A$1-COUNTIF(AO12:AO300,"&lt;"&amp;AO$2)-COUNTIF(AO12:AO300,"&gt;"&amp;AO$3)))</f>
        <v>196.35847106485909</v>
      </c>
      <c r="AQ6" s="164">
        <f ca="1">IF(COUNT(AQ12:AQ300)=0,"-",SUMIFS(AQ12:AQ300, AQ12:AQ300, "&gt;="&amp;AQ2,AQ12:AQ300,"&lt;="&amp;AQ3)/($A$1-COUNTIF(AQ12:AQ300,"&lt;"&amp;AQ$2)-COUNTIF(AQ12:AQ300,"&gt;"&amp;AQ$3)))</f>
        <v>8419.7998276936178</v>
      </c>
    </row>
    <row r="9" spans="1:46" x14ac:dyDescent="0.25">
      <c r="D9" s="268" t="s">
        <v>365</v>
      </c>
      <c r="E9" s="269"/>
      <c r="F9" s="268" t="s">
        <v>364</v>
      </c>
      <c r="G9" s="269"/>
      <c r="H9" s="268" t="s">
        <v>363</v>
      </c>
      <c r="I9" s="269"/>
      <c r="J9" s="268" t="s">
        <v>362</v>
      </c>
      <c r="K9" s="269"/>
      <c r="L9" s="268" t="s">
        <v>361</v>
      </c>
      <c r="M9" s="269"/>
      <c r="N9" s="268" t="s">
        <v>360</v>
      </c>
      <c r="O9" s="269"/>
      <c r="P9" s="268" t="s">
        <v>359</v>
      </c>
      <c r="Q9" s="269"/>
      <c r="R9" s="268" t="s">
        <v>358</v>
      </c>
      <c r="S9" s="269"/>
      <c r="T9" s="268" t="s">
        <v>357</v>
      </c>
      <c r="U9" s="269"/>
      <c r="V9" s="268" t="s">
        <v>356</v>
      </c>
      <c r="W9" s="269"/>
      <c r="X9" s="268" t="s">
        <v>355</v>
      </c>
      <c r="Y9" s="269"/>
      <c r="Z9" s="268" t="s">
        <v>354</v>
      </c>
      <c r="AA9" s="269"/>
      <c r="AB9" s="268" t="s">
        <v>353</v>
      </c>
      <c r="AC9" s="269"/>
      <c r="AD9" s="268" t="s">
        <v>352</v>
      </c>
      <c r="AE9" s="269"/>
      <c r="AF9" s="268" t="s">
        <v>351</v>
      </c>
      <c r="AG9" s="269"/>
      <c r="AH9" s="268" t="s">
        <v>350</v>
      </c>
      <c r="AI9" s="269"/>
      <c r="AJ9" s="268" t="s">
        <v>349</v>
      </c>
      <c r="AK9" s="269"/>
      <c r="AL9" s="268" t="s">
        <v>348</v>
      </c>
      <c r="AM9" s="269"/>
      <c r="AN9" s="268" t="s">
        <v>347</v>
      </c>
      <c r="AO9" s="269"/>
      <c r="AP9" s="268" t="s">
        <v>346</v>
      </c>
      <c r="AQ9" s="269"/>
      <c r="AR9" s="268" t="s">
        <v>345</v>
      </c>
    </row>
    <row r="10" spans="1:46" ht="75" x14ac:dyDescent="0.25">
      <c r="A10" s="270"/>
      <c r="B10" s="168"/>
      <c r="D10" s="271" t="s">
        <v>344</v>
      </c>
      <c r="E10" s="272" t="str">
        <f>D10&amp;"
per FTE"</f>
        <v>Total Occupancy
per FTE</v>
      </c>
      <c r="F10" s="271" t="s">
        <v>343</v>
      </c>
      <c r="G10" s="272" t="str">
        <f>F10&amp;"
per FTE"</f>
        <v>Direct Care Consultant 201
per FTE</v>
      </c>
      <c r="H10" s="271" t="s">
        <v>342</v>
      </c>
      <c r="I10" s="272" t="str">
        <f>H10&amp;"
per FTE"</f>
        <v>Temporary Help 202
per FTE</v>
      </c>
      <c r="J10" s="271" t="s">
        <v>341</v>
      </c>
      <c r="K10" s="272" t="str">
        <f>J10&amp;"
per FTE"</f>
        <v>Clients and Caregivers Reimb./Stipends 203
per FTE</v>
      </c>
      <c r="L10" s="271" t="s">
        <v>340</v>
      </c>
      <c r="M10" s="272" t="str">
        <f>L10&amp;"
per FTE"</f>
        <v>Subcontracted Direct Care 206
per FTE</v>
      </c>
      <c r="N10" s="271" t="s">
        <v>339</v>
      </c>
      <c r="O10" s="272" t="str">
        <f>N10&amp;"
per FTE"</f>
        <v>Staff Training 204
per FTE</v>
      </c>
      <c r="P10" s="271" t="s">
        <v>338</v>
      </c>
      <c r="Q10" s="272" t="str">
        <f>P10&amp;"
per FTE"</f>
        <v>Staff Mileage / Travel 205
per FTE</v>
      </c>
      <c r="R10" s="271" t="s">
        <v>337</v>
      </c>
      <c r="S10" s="272" t="str">
        <f>R10&amp;"
per FTE"</f>
        <v>Meals 207
per FTE</v>
      </c>
      <c r="T10" s="271" t="s">
        <v>336</v>
      </c>
      <c r="U10" s="272" t="str">
        <f>T10&amp;"
per FTE"</f>
        <v>Client Transportation 208
per FTE</v>
      </c>
      <c r="V10" s="271" t="s">
        <v>335</v>
      </c>
      <c r="W10" s="272" t="str">
        <f>V10&amp;"
per FTE"</f>
        <v>Vehicle Expenses 208
per FTE</v>
      </c>
      <c r="X10" s="271" t="s">
        <v>334</v>
      </c>
      <c r="Y10" s="272" t="str">
        <f>X10&amp;"
per FTE"</f>
        <v>Vehicle Depreciation 208
per FTE</v>
      </c>
      <c r="Z10" s="271" t="s">
        <v>333</v>
      </c>
      <c r="AA10" s="272" t="str">
        <f>Z10&amp;"
per FTE"</f>
        <v>Incidental Medical /Medicine/Pharmacy 209
per FTE</v>
      </c>
      <c r="AB10" s="271" t="s">
        <v>332</v>
      </c>
      <c r="AC10" s="272" t="str">
        <f>AB10&amp;"
per FTE"</f>
        <v>Client Personal Allowances 211
per FTE</v>
      </c>
      <c r="AD10" s="271" t="s">
        <v>331</v>
      </c>
      <c r="AE10" s="272" t="str">
        <f>AD10&amp;"
per FTE"</f>
        <v>Provision Material Goods/Svs./Benefits 212
per FTE</v>
      </c>
      <c r="AF10" s="271" t="s">
        <v>330</v>
      </c>
      <c r="AG10" s="272" t="str">
        <f>AF10&amp;"
per FTE"</f>
        <v>Direct Client Wages 214
per FTE</v>
      </c>
      <c r="AH10" s="271" t="s">
        <v>329</v>
      </c>
      <c r="AI10" s="272" t="str">
        <f>AH10&amp;"
per FTE"</f>
        <v>Other Commercial Prod. &amp; Svs. 214
per FTE</v>
      </c>
      <c r="AJ10" s="271" t="s">
        <v>328</v>
      </c>
      <c r="AK10" s="272" t="str">
        <f>AJ10&amp;"
per FTE"</f>
        <v>Program Supplies &amp; Materials 215
per FTE</v>
      </c>
      <c r="AL10" s="271" t="s">
        <v>327</v>
      </c>
      <c r="AM10" s="272" t="str">
        <f>AL10&amp;"
per FTE"</f>
        <v>Non Charitable Expenses
per FTE</v>
      </c>
      <c r="AN10" s="271" t="s">
        <v>326</v>
      </c>
      <c r="AO10" s="272" t="str">
        <f>AN10&amp;"
per FTE"</f>
        <v>Other Expense
per FTE</v>
      </c>
      <c r="AP10" s="271" t="s">
        <v>325</v>
      </c>
      <c r="AQ10" s="272" t="str">
        <f>AP10&amp;"
per FTE"</f>
        <v>Total Other Program Expense
per FTE</v>
      </c>
      <c r="AR10" s="271" t="s">
        <v>324</v>
      </c>
    </row>
    <row r="11" spans="1:46" x14ac:dyDescent="0.25">
      <c r="A11" s="268" t="s">
        <v>323</v>
      </c>
      <c r="B11" s="273" t="s">
        <v>322</v>
      </c>
      <c r="D11" s="268" t="s">
        <v>321</v>
      </c>
      <c r="E11" s="269"/>
      <c r="F11" s="268" t="s">
        <v>321</v>
      </c>
      <c r="G11" s="269"/>
      <c r="H11" s="268" t="s">
        <v>321</v>
      </c>
      <c r="I11" s="269"/>
      <c r="J11" s="268" t="s">
        <v>321</v>
      </c>
      <c r="K11" s="269"/>
      <c r="L11" s="268" t="s">
        <v>321</v>
      </c>
      <c r="M11" s="269"/>
      <c r="N11" s="268" t="s">
        <v>321</v>
      </c>
      <c r="O11" s="269"/>
      <c r="P11" s="268" t="s">
        <v>321</v>
      </c>
      <c r="Q11" s="269"/>
      <c r="R11" s="268" t="s">
        <v>321</v>
      </c>
      <c r="S11" s="269"/>
      <c r="T11" s="268" t="s">
        <v>321</v>
      </c>
      <c r="U11" s="269"/>
      <c r="V11" s="268" t="s">
        <v>321</v>
      </c>
      <c r="W11" s="269"/>
      <c r="X11" s="268" t="s">
        <v>321</v>
      </c>
      <c r="Y11" s="269"/>
      <c r="Z11" s="268" t="s">
        <v>321</v>
      </c>
      <c r="AA11" s="269"/>
      <c r="AB11" s="268" t="s">
        <v>321</v>
      </c>
      <c r="AC11" s="269"/>
      <c r="AD11" s="268" t="s">
        <v>321</v>
      </c>
      <c r="AE11" s="269"/>
      <c r="AF11" s="268" t="s">
        <v>321</v>
      </c>
      <c r="AG11" s="269"/>
      <c r="AH11" s="268" t="s">
        <v>321</v>
      </c>
      <c r="AI11" s="269"/>
      <c r="AJ11" s="268" t="s">
        <v>321</v>
      </c>
      <c r="AK11" s="269"/>
      <c r="AL11" s="268" t="s">
        <v>321</v>
      </c>
      <c r="AM11" s="269"/>
      <c r="AN11" s="268" t="s">
        <v>321</v>
      </c>
      <c r="AO11" s="269"/>
      <c r="AP11" s="268" t="s">
        <v>321</v>
      </c>
      <c r="AQ11" s="269"/>
      <c r="AR11" s="268" t="s">
        <v>321</v>
      </c>
    </row>
    <row r="12" spans="1:46" x14ac:dyDescent="0.25">
      <c r="A12" s="268" t="s">
        <v>320</v>
      </c>
      <c r="B12" s="273">
        <v>0.3</v>
      </c>
      <c r="D12" s="274"/>
      <c r="E12" s="173" t="str">
        <f>IF(OR($B12=0,D12=0),"",D12/$B12)</f>
        <v/>
      </c>
      <c r="F12" s="275"/>
      <c r="G12" s="173" t="str">
        <f>IF(OR($B12=0,F12=0),"",F12/$B12)</f>
        <v/>
      </c>
      <c r="H12" s="274"/>
      <c r="I12" s="173" t="str">
        <f>IF(OR($B12=0,H12=0),"",H12/$B12)</f>
        <v/>
      </c>
      <c r="J12" s="274"/>
      <c r="K12" s="173" t="str">
        <f>IF(OR($B12=0,J12=0),"",J12/$B12)</f>
        <v/>
      </c>
      <c r="L12" s="274"/>
      <c r="M12" s="173" t="str">
        <f>IF(OR($B12=0,L12=0),"",L12/$B12)</f>
        <v/>
      </c>
      <c r="N12" s="274"/>
      <c r="O12" s="173" t="str">
        <f>IF(OR($B12=0,N12=0),"",N12/$B12)</f>
        <v/>
      </c>
      <c r="P12" s="274">
        <v>3</v>
      </c>
      <c r="Q12" s="173">
        <f>IF(OR($B12=0,P12=0),"",P12/$B12)</f>
        <v>10</v>
      </c>
      <c r="R12" s="274"/>
      <c r="S12" s="173" t="str">
        <f>IF(OR($B12=0,R12=0),"",R12/$B12)</f>
        <v/>
      </c>
      <c r="T12" s="274"/>
      <c r="U12" s="173" t="str">
        <f>IF(OR($B12=0,T12=0),"",T12/$B12)</f>
        <v/>
      </c>
      <c r="V12" s="274"/>
      <c r="W12" s="173" t="str">
        <f>IF(OR($B12=0,V12=0),"",V12/$B12)</f>
        <v/>
      </c>
      <c r="X12" s="274"/>
      <c r="Y12" s="173" t="str">
        <f>IF(OR($B12=0,X12=0),"",X12/$B12)</f>
        <v/>
      </c>
      <c r="Z12" s="274"/>
      <c r="AA12" s="173" t="str">
        <f>IF(OR($B12=0,Z12=0),"",Z12/$B12)</f>
        <v/>
      </c>
      <c r="AB12" s="274"/>
      <c r="AC12" s="173" t="str">
        <f>IF(OR($B12=0,AB12=0),"",AB12/$B12)</f>
        <v/>
      </c>
      <c r="AD12" s="274"/>
      <c r="AE12" s="173" t="str">
        <f>IF(OR($B12=0,AD12=0),"",AD12/$B12)</f>
        <v/>
      </c>
      <c r="AF12" s="274"/>
      <c r="AG12" s="173" t="str">
        <f>IF(OR($B12=0,AF12=0),"",AF12/$B12)</f>
        <v/>
      </c>
      <c r="AH12" s="274"/>
      <c r="AI12" s="173" t="str">
        <f>IF(OR($B12=0,AH12=0),"",AH12/$B12)</f>
        <v/>
      </c>
      <c r="AJ12" s="274"/>
      <c r="AK12" s="173" t="str">
        <f>IF(OR($B12=0,AJ12=0),"",AJ12/$B12)</f>
        <v/>
      </c>
      <c r="AL12" s="274"/>
      <c r="AM12" s="173" t="str">
        <f>IF(OR($B12=0,AL12=0),"",AL12/$B12)</f>
        <v/>
      </c>
      <c r="AN12" s="274"/>
      <c r="AO12" s="173" t="str">
        <f>IF(OR($B12=0,AN12=0),"",AN12/$B12)</f>
        <v/>
      </c>
      <c r="AP12" s="274">
        <v>3</v>
      </c>
      <c r="AQ12" s="173">
        <f>IF(OR($B12=0,AP12=0),"",AP12/$B12)</f>
        <v>10</v>
      </c>
      <c r="AR12" s="274"/>
    </row>
    <row r="13" spans="1:46" x14ac:dyDescent="0.25">
      <c r="A13" s="276"/>
      <c r="B13">
        <v>2.181</v>
      </c>
      <c r="D13" s="277">
        <v>4254</v>
      </c>
      <c r="E13" s="173">
        <f t="shared" ref="E13:G76" si="0">IF(OR($B13=0,D13=0),"",D13/$B13)</f>
        <v>1950.4814305364512</v>
      </c>
      <c r="F13" s="277">
        <v>2</v>
      </c>
      <c r="G13" s="173">
        <f t="shared" si="0"/>
        <v>0.9170105456212746</v>
      </c>
      <c r="H13" s="277"/>
      <c r="I13" s="173" t="str">
        <f t="shared" ref="I13:I76" si="1">IF(OR($B13=0,H13=0),"",H13/$B13)</f>
        <v/>
      </c>
      <c r="J13" s="277"/>
      <c r="K13" s="173" t="str">
        <f t="shared" ref="K13:K76" si="2">IF(OR($B13=0,J13=0),"",J13/$B13)</f>
        <v/>
      </c>
      <c r="L13" s="277"/>
      <c r="M13" s="173" t="str">
        <f t="shared" ref="M13:M76" si="3">IF(OR($B13=0,L13=0),"",L13/$B13)</f>
        <v/>
      </c>
      <c r="N13" s="277">
        <v>341</v>
      </c>
      <c r="O13" s="173">
        <f t="shared" ref="O13:O76" si="4">IF(OR($B13=0,N13=0),"",N13/$B13)</f>
        <v>156.35029802842732</v>
      </c>
      <c r="P13" s="277">
        <v>3194</v>
      </c>
      <c r="Q13" s="173">
        <f t="shared" ref="Q13:Q76" si="5">IF(OR($B13=0,P13=0),"",P13/$B13)</f>
        <v>1464.4658413571756</v>
      </c>
      <c r="R13" s="277">
        <v>8</v>
      </c>
      <c r="S13" s="173">
        <f t="shared" ref="S13:S76" si="6">IF(OR($B13=0,R13=0),"",R13/$B13)</f>
        <v>3.6680421824850984</v>
      </c>
      <c r="T13" s="277"/>
      <c r="U13" s="173" t="str">
        <f t="shared" ref="U13:U76" si="7">IF(OR($B13=0,T13=0),"",T13/$B13)</f>
        <v/>
      </c>
      <c r="V13" s="277"/>
      <c r="W13" s="173" t="str">
        <f t="shared" ref="W13:W76" si="8">IF(OR($B13=0,V13=0),"",V13/$B13)</f>
        <v/>
      </c>
      <c r="X13" s="277"/>
      <c r="Y13" s="173" t="str">
        <f t="shared" ref="Y13:Y76" si="9">IF(OR($B13=0,X13=0),"",X13/$B13)</f>
        <v/>
      </c>
      <c r="Z13" s="277"/>
      <c r="AA13" s="173" t="str">
        <f t="shared" ref="AA13:AA76" si="10">IF(OR($B13=0,Z13=0),"",Z13/$B13)</f>
        <v/>
      </c>
      <c r="AB13" s="277"/>
      <c r="AC13" s="173" t="str">
        <f t="shared" ref="AC13:AC76" si="11">IF(OR($B13=0,AB13=0),"",AB13/$B13)</f>
        <v/>
      </c>
      <c r="AD13" s="277"/>
      <c r="AE13" s="173" t="str">
        <f t="shared" ref="AE13:AE76" si="12">IF(OR($B13=0,AD13=0),"",AD13/$B13)</f>
        <v/>
      </c>
      <c r="AF13" s="277"/>
      <c r="AG13" s="173" t="str">
        <f t="shared" ref="AG13:AG76" si="13">IF(OR($B13=0,AF13=0),"",AF13/$B13)</f>
        <v/>
      </c>
      <c r="AH13" s="277"/>
      <c r="AI13" s="173" t="str">
        <f t="shared" ref="AI13:AI76" si="14">IF(OR($B13=0,AH13=0),"",AH13/$B13)</f>
        <v/>
      </c>
      <c r="AJ13" s="277">
        <v>205</v>
      </c>
      <c r="AK13" s="173">
        <f t="shared" ref="AK13:AK76" si="15">IF(OR($B13=0,AJ13=0),"",AJ13/$B13)</f>
        <v>93.993580926180655</v>
      </c>
      <c r="AL13" s="277"/>
      <c r="AM13" s="173" t="str">
        <f t="shared" ref="AM13:AM76" si="16">IF(OR($B13=0,AL13=0),"",AL13/$B13)</f>
        <v/>
      </c>
      <c r="AN13" s="277">
        <v>3541</v>
      </c>
      <c r="AO13" s="173">
        <f t="shared" ref="AO13:AO76" si="17">IF(OR($B13=0,AN13=0),"",AN13/$B13)</f>
        <v>1623.5671710224667</v>
      </c>
      <c r="AP13" s="277">
        <v>7291</v>
      </c>
      <c r="AQ13" s="173">
        <f t="shared" ref="AQ13:AQ76" si="18">IF(OR($B13=0,AP13=0),"",AP13/$B13)</f>
        <v>3342.9619440623565</v>
      </c>
      <c r="AR13" s="277">
        <v>6036</v>
      </c>
    </row>
    <row r="14" spans="1:46" x14ac:dyDescent="0.25">
      <c r="A14" s="276"/>
      <c r="B14">
        <v>0.81100000000000005</v>
      </c>
      <c r="D14" s="277">
        <v>1592</v>
      </c>
      <c r="E14" s="173">
        <f t="shared" si="0"/>
        <v>1963.0086313193588</v>
      </c>
      <c r="F14" s="277">
        <v>1</v>
      </c>
      <c r="G14" s="173">
        <f t="shared" si="0"/>
        <v>1.2330456226880393</v>
      </c>
      <c r="H14" s="277"/>
      <c r="I14" s="173" t="str">
        <f t="shared" si="1"/>
        <v/>
      </c>
      <c r="J14" s="277"/>
      <c r="K14" s="173" t="str">
        <f t="shared" si="2"/>
        <v/>
      </c>
      <c r="L14" s="277"/>
      <c r="M14" s="173" t="str">
        <f t="shared" si="3"/>
        <v/>
      </c>
      <c r="N14" s="277">
        <v>127</v>
      </c>
      <c r="O14" s="173">
        <f t="shared" si="4"/>
        <v>156.59679408138101</v>
      </c>
      <c r="P14" s="277">
        <v>1196</v>
      </c>
      <c r="Q14" s="173">
        <f t="shared" si="5"/>
        <v>1474.7225647348951</v>
      </c>
      <c r="R14" s="277">
        <v>3</v>
      </c>
      <c r="S14" s="173">
        <f t="shared" si="6"/>
        <v>3.6991368680641181</v>
      </c>
      <c r="T14" s="277"/>
      <c r="U14" s="173" t="str">
        <f t="shared" si="7"/>
        <v/>
      </c>
      <c r="V14" s="277"/>
      <c r="W14" s="173" t="str">
        <f t="shared" si="8"/>
        <v/>
      </c>
      <c r="X14" s="277"/>
      <c r="Y14" s="173" t="str">
        <f t="shared" si="9"/>
        <v/>
      </c>
      <c r="Z14" s="277"/>
      <c r="AA14" s="173" t="str">
        <f t="shared" si="10"/>
        <v/>
      </c>
      <c r="AB14" s="277"/>
      <c r="AC14" s="173" t="str">
        <f t="shared" si="11"/>
        <v/>
      </c>
      <c r="AD14" s="277"/>
      <c r="AE14" s="173" t="str">
        <f t="shared" si="12"/>
        <v/>
      </c>
      <c r="AF14" s="277"/>
      <c r="AG14" s="173" t="str">
        <f t="shared" si="13"/>
        <v/>
      </c>
      <c r="AH14" s="277"/>
      <c r="AI14" s="173" t="str">
        <f t="shared" si="14"/>
        <v/>
      </c>
      <c r="AJ14" s="277">
        <v>78</v>
      </c>
      <c r="AK14" s="173">
        <f t="shared" si="15"/>
        <v>96.17755856966707</v>
      </c>
      <c r="AL14" s="277"/>
      <c r="AM14" s="173" t="str">
        <f t="shared" si="16"/>
        <v/>
      </c>
      <c r="AN14" s="277">
        <v>2480</v>
      </c>
      <c r="AO14" s="173">
        <f t="shared" si="17"/>
        <v>3057.9531442663379</v>
      </c>
      <c r="AP14" s="277">
        <v>3885</v>
      </c>
      <c r="AQ14" s="173">
        <f t="shared" si="18"/>
        <v>4790.3822441430329</v>
      </c>
      <c r="AR14" s="277">
        <v>1105</v>
      </c>
    </row>
    <row r="15" spans="1:46" x14ac:dyDescent="0.25">
      <c r="A15" s="268" t="s">
        <v>319</v>
      </c>
      <c r="B15" s="273">
        <v>24.6</v>
      </c>
      <c r="D15" s="274">
        <v>68884</v>
      </c>
      <c r="E15" s="173">
        <f t="shared" si="0"/>
        <v>2800.1626016260161</v>
      </c>
      <c r="F15" s="274">
        <v>292</v>
      </c>
      <c r="G15" s="173">
        <f t="shared" si="0"/>
        <v>11.869918699186991</v>
      </c>
      <c r="H15" s="274"/>
      <c r="I15" s="173" t="str">
        <f t="shared" si="1"/>
        <v/>
      </c>
      <c r="J15" s="274"/>
      <c r="K15" s="173" t="str">
        <f t="shared" si="2"/>
        <v/>
      </c>
      <c r="L15" s="274"/>
      <c r="M15" s="173" t="str">
        <f t="shared" si="3"/>
        <v/>
      </c>
      <c r="N15" s="274">
        <v>8268</v>
      </c>
      <c r="O15" s="173">
        <f t="shared" si="4"/>
        <v>336.09756097560972</v>
      </c>
      <c r="P15" s="274">
        <v>45528</v>
      </c>
      <c r="Q15" s="173">
        <f t="shared" si="5"/>
        <v>1850.731707317073</v>
      </c>
      <c r="R15" s="274">
        <v>624</v>
      </c>
      <c r="S15" s="173">
        <f t="shared" si="6"/>
        <v>25.365853658536583</v>
      </c>
      <c r="T15" s="274">
        <v>56996</v>
      </c>
      <c r="U15" s="173">
        <f t="shared" si="7"/>
        <v>2316.9105691056911</v>
      </c>
      <c r="V15" s="274">
        <v>60</v>
      </c>
      <c r="W15" s="173">
        <f t="shared" si="8"/>
        <v>2.4390243902439024</v>
      </c>
      <c r="X15" s="274"/>
      <c r="Y15" s="173" t="str">
        <f t="shared" si="9"/>
        <v/>
      </c>
      <c r="Z15" s="274">
        <v>148</v>
      </c>
      <c r="AA15" s="173">
        <f t="shared" si="10"/>
        <v>6.0162601626016254</v>
      </c>
      <c r="AB15" s="274">
        <v>420</v>
      </c>
      <c r="AC15" s="173">
        <f t="shared" si="11"/>
        <v>17.073170731707314</v>
      </c>
      <c r="AD15" s="274"/>
      <c r="AE15" s="173" t="str">
        <f t="shared" si="12"/>
        <v/>
      </c>
      <c r="AF15" s="274"/>
      <c r="AG15" s="173" t="str">
        <f t="shared" si="13"/>
        <v/>
      </c>
      <c r="AH15" s="274"/>
      <c r="AI15" s="173" t="str">
        <f t="shared" si="14"/>
        <v/>
      </c>
      <c r="AJ15" s="274">
        <v>7216</v>
      </c>
      <c r="AK15" s="173">
        <f t="shared" si="15"/>
        <v>293.33333333333331</v>
      </c>
      <c r="AL15" s="274"/>
      <c r="AM15" s="173" t="str">
        <f t="shared" si="16"/>
        <v/>
      </c>
      <c r="AN15" s="274"/>
      <c r="AO15" s="173" t="str">
        <f t="shared" si="17"/>
        <v/>
      </c>
      <c r="AP15" s="274">
        <v>119552</v>
      </c>
      <c r="AQ15" s="173">
        <f t="shared" si="18"/>
        <v>4859.8373983739839</v>
      </c>
      <c r="AR15" s="274">
        <v>81148</v>
      </c>
    </row>
    <row r="16" spans="1:46" x14ac:dyDescent="0.25">
      <c r="A16" s="268" t="s">
        <v>318</v>
      </c>
      <c r="B16" s="273">
        <v>2.38</v>
      </c>
      <c r="D16" s="274">
        <v>24102</v>
      </c>
      <c r="E16" s="173">
        <f t="shared" si="0"/>
        <v>10126.890756302522</v>
      </c>
      <c r="F16" s="274"/>
      <c r="G16" s="173" t="str">
        <f t="shared" si="0"/>
        <v/>
      </c>
      <c r="H16" s="274"/>
      <c r="I16" s="173" t="str">
        <f t="shared" si="1"/>
        <v/>
      </c>
      <c r="J16" s="274"/>
      <c r="K16" s="173" t="str">
        <f t="shared" si="2"/>
        <v/>
      </c>
      <c r="L16" s="274"/>
      <c r="M16" s="173" t="str">
        <f t="shared" si="3"/>
        <v/>
      </c>
      <c r="N16" s="274">
        <v>1644</v>
      </c>
      <c r="O16" s="173">
        <f t="shared" si="4"/>
        <v>690.75630252100848</v>
      </c>
      <c r="P16" s="274">
        <v>4216</v>
      </c>
      <c r="Q16" s="173">
        <f t="shared" si="5"/>
        <v>1771.4285714285716</v>
      </c>
      <c r="R16" s="274"/>
      <c r="S16" s="173" t="str">
        <f t="shared" si="6"/>
        <v/>
      </c>
      <c r="T16" s="274"/>
      <c r="U16" s="173" t="str">
        <f t="shared" si="7"/>
        <v/>
      </c>
      <c r="V16" s="274"/>
      <c r="W16" s="173" t="str">
        <f t="shared" si="8"/>
        <v/>
      </c>
      <c r="X16" s="274"/>
      <c r="Y16" s="173" t="str">
        <f t="shared" si="9"/>
        <v/>
      </c>
      <c r="Z16" s="274"/>
      <c r="AA16" s="173" t="str">
        <f t="shared" si="10"/>
        <v/>
      </c>
      <c r="AB16" s="274"/>
      <c r="AC16" s="173" t="str">
        <f t="shared" si="11"/>
        <v/>
      </c>
      <c r="AD16" s="274"/>
      <c r="AE16" s="173" t="str">
        <f t="shared" si="12"/>
        <v/>
      </c>
      <c r="AF16" s="274"/>
      <c r="AG16" s="173" t="str">
        <f t="shared" si="13"/>
        <v/>
      </c>
      <c r="AH16" s="274"/>
      <c r="AI16" s="173" t="str">
        <f t="shared" si="14"/>
        <v/>
      </c>
      <c r="AJ16" s="274">
        <v>6620</v>
      </c>
      <c r="AK16" s="173">
        <f t="shared" si="15"/>
        <v>2781.5126050420167</v>
      </c>
      <c r="AL16" s="274"/>
      <c r="AM16" s="173" t="str">
        <f t="shared" si="16"/>
        <v/>
      </c>
      <c r="AN16" s="274"/>
      <c r="AO16" s="173" t="str">
        <f t="shared" si="17"/>
        <v/>
      </c>
      <c r="AP16" s="274">
        <v>12480</v>
      </c>
      <c r="AQ16" s="173">
        <f t="shared" si="18"/>
        <v>5243.6974789915967</v>
      </c>
      <c r="AR16" s="274">
        <v>3906</v>
      </c>
    </row>
    <row r="17" spans="1:44" x14ac:dyDescent="0.25">
      <c r="A17" s="276"/>
      <c r="B17">
        <v>3.25</v>
      </c>
      <c r="D17" s="277">
        <v>192275</v>
      </c>
      <c r="E17" s="173">
        <f t="shared" si="0"/>
        <v>59161.538461538461</v>
      </c>
      <c r="F17" s="277"/>
      <c r="G17" s="173" t="str">
        <f t="shared" si="0"/>
        <v/>
      </c>
      <c r="H17" s="277"/>
      <c r="I17" s="173" t="str">
        <f t="shared" si="1"/>
        <v/>
      </c>
      <c r="J17" s="277"/>
      <c r="K17" s="173" t="str">
        <f t="shared" si="2"/>
        <v/>
      </c>
      <c r="L17" s="277"/>
      <c r="M17" s="173" t="str">
        <f t="shared" si="3"/>
        <v/>
      </c>
      <c r="N17" s="277">
        <v>211</v>
      </c>
      <c r="O17" s="173">
        <f t="shared" si="4"/>
        <v>64.92307692307692</v>
      </c>
      <c r="P17" s="277">
        <v>3012</v>
      </c>
      <c r="Q17" s="173">
        <f t="shared" si="5"/>
        <v>926.76923076923072</v>
      </c>
      <c r="R17" s="277"/>
      <c r="S17" s="173" t="str">
        <f t="shared" si="6"/>
        <v/>
      </c>
      <c r="T17" s="277">
        <v>9</v>
      </c>
      <c r="U17" s="173">
        <f t="shared" si="7"/>
        <v>2.7692307692307692</v>
      </c>
      <c r="V17" s="277"/>
      <c r="W17" s="173" t="str">
        <f t="shared" si="8"/>
        <v/>
      </c>
      <c r="X17" s="277"/>
      <c r="Y17" s="173" t="str">
        <f t="shared" si="9"/>
        <v/>
      </c>
      <c r="Z17" s="277"/>
      <c r="AA17" s="173" t="str">
        <f t="shared" si="10"/>
        <v/>
      </c>
      <c r="AB17" s="277"/>
      <c r="AC17" s="173" t="str">
        <f t="shared" si="11"/>
        <v/>
      </c>
      <c r="AD17" s="277"/>
      <c r="AE17" s="173" t="str">
        <f t="shared" si="12"/>
        <v/>
      </c>
      <c r="AF17" s="277"/>
      <c r="AG17" s="173" t="str">
        <f t="shared" si="13"/>
        <v/>
      </c>
      <c r="AH17" s="277"/>
      <c r="AI17" s="173" t="str">
        <f t="shared" si="14"/>
        <v/>
      </c>
      <c r="AJ17" s="277">
        <v>42360</v>
      </c>
      <c r="AK17" s="173">
        <f t="shared" si="15"/>
        <v>13033.846153846154</v>
      </c>
      <c r="AL17" s="277"/>
      <c r="AM17" s="173" t="str">
        <f t="shared" si="16"/>
        <v/>
      </c>
      <c r="AN17" s="277"/>
      <c r="AO17" s="173" t="str">
        <f t="shared" si="17"/>
        <v/>
      </c>
      <c r="AP17" s="277">
        <v>45592</v>
      </c>
      <c r="AQ17" s="173">
        <f t="shared" si="18"/>
        <v>14028.307692307691</v>
      </c>
      <c r="AR17" s="277">
        <v>21940</v>
      </c>
    </row>
    <row r="18" spans="1:44" x14ac:dyDescent="0.25">
      <c r="A18" s="268" t="s">
        <v>317</v>
      </c>
      <c r="B18" s="273">
        <v>17.897596153846141</v>
      </c>
      <c r="D18" s="274">
        <v>56064</v>
      </c>
      <c r="E18" s="173">
        <f t="shared" si="0"/>
        <v>3132.48771053268</v>
      </c>
      <c r="F18" s="274"/>
      <c r="G18" s="173" t="str">
        <f t="shared" si="0"/>
        <v/>
      </c>
      <c r="H18" s="274"/>
      <c r="I18" s="173" t="str">
        <f t="shared" si="1"/>
        <v/>
      </c>
      <c r="J18" s="274"/>
      <c r="K18" s="173" t="str">
        <f t="shared" si="2"/>
        <v/>
      </c>
      <c r="L18" s="274"/>
      <c r="M18" s="173" t="str">
        <f t="shared" si="3"/>
        <v/>
      </c>
      <c r="N18" s="274">
        <v>564</v>
      </c>
      <c r="O18" s="173">
        <f t="shared" si="4"/>
        <v>31.512611814005986</v>
      </c>
      <c r="P18" s="274">
        <v>52176</v>
      </c>
      <c r="Q18" s="173">
        <f t="shared" si="5"/>
        <v>2915.2518333467665</v>
      </c>
      <c r="R18" s="274"/>
      <c r="S18" s="173" t="str">
        <f t="shared" si="6"/>
        <v/>
      </c>
      <c r="T18" s="274"/>
      <c r="U18" s="173" t="str">
        <f t="shared" si="7"/>
        <v/>
      </c>
      <c r="V18" s="274"/>
      <c r="W18" s="173" t="str">
        <f t="shared" si="8"/>
        <v/>
      </c>
      <c r="X18" s="274"/>
      <c r="Y18" s="173" t="str">
        <f t="shared" si="9"/>
        <v/>
      </c>
      <c r="Z18" s="274"/>
      <c r="AA18" s="173" t="str">
        <f t="shared" si="10"/>
        <v/>
      </c>
      <c r="AB18" s="274"/>
      <c r="AC18" s="173" t="str">
        <f t="shared" si="11"/>
        <v/>
      </c>
      <c r="AD18" s="274"/>
      <c r="AE18" s="173" t="str">
        <f t="shared" si="12"/>
        <v/>
      </c>
      <c r="AF18" s="274"/>
      <c r="AG18" s="173" t="str">
        <f t="shared" si="13"/>
        <v/>
      </c>
      <c r="AH18" s="274"/>
      <c r="AI18" s="173" t="str">
        <f t="shared" si="14"/>
        <v/>
      </c>
      <c r="AJ18" s="274">
        <v>44973</v>
      </c>
      <c r="AK18" s="173">
        <f t="shared" si="15"/>
        <v>2512.7955516157645</v>
      </c>
      <c r="AL18" s="274"/>
      <c r="AM18" s="173" t="str">
        <f t="shared" si="16"/>
        <v/>
      </c>
      <c r="AN18" s="274">
        <v>723</v>
      </c>
      <c r="AO18" s="173">
        <f t="shared" si="17"/>
        <v>40.396486421145973</v>
      </c>
      <c r="AP18" s="274">
        <v>98436</v>
      </c>
      <c r="AQ18" s="173">
        <f t="shared" si="18"/>
        <v>5499.9564831976832</v>
      </c>
      <c r="AR18" s="274">
        <v>28392</v>
      </c>
    </row>
    <row r="19" spans="1:44" x14ac:dyDescent="0.25">
      <c r="A19" s="268" t="s">
        <v>315</v>
      </c>
      <c r="B19" s="273">
        <v>3.5999999999999997E-2</v>
      </c>
      <c r="D19" s="274"/>
      <c r="E19" s="173" t="str">
        <f t="shared" si="0"/>
        <v/>
      </c>
      <c r="F19" s="274"/>
      <c r="G19" s="173" t="str">
        <f t="shared" si="0"/>
        <v/>
      </c>
      <c r="H19" s="274"/>
      <c r="I19" s="173" t="str">
        <f t="shared" si="1"/>
        <v/>
      </c>
      <c r="J19" s="274"/>
      <c r="K19" s="173" t="str">
        <f t="shared" si="2"/>
        <v/>
      </c>
      <c r="L19" s="274"/>
      <c r="M19" s="173" t="str">
        <f t="shared" si="3"/>
        <v/>
      </c>
      <c r="N19" s="274"/>
      <c r="O19" s="173" t="str">
        <f t="shared" si="4"/>
        <v/>
      </c>
      <c r="P19" s="274">
        <v>34</v>
      </c>
      <c r="Q19" s="173">
        <f t="shared" si="5"/>
        <v>944.44444444444457</v>
      </c>
      <c r="R19" s="274"/>
      <c r="S19" s="173" t="str">
        <f t="shared" si="6"/>
        <v/>
      </c>
      <c r="T19" s="274"/>
      <c r="U19" s="173" t="str">
        <f t="shared" si="7"/>
        <v/>
      </c>
      <c r="V19" s="274"/>
      <c r="W19" s="173" t="str">
        <f t="shared" si="8"/>
        <v/>
      </c>
      <c r="X19" s="274"/>
      <c r="Y19" s="173" t="str">
        <f t="shared" si="9"/>
        <v/>
      </c>
      <c r="Z19" s="274"/>
      <c r="AA19" s="173" t="str">
        <f t="shared" si="10"/>
        <v/>
      </c>
      <c r="AB19" s="274"/>
      <c r="AC19" s="173" t="str">
        <f t="shared" si="11"/>
        <v/>
      </c>
      <c r="AD19" s="274"/>
      <c r="AE19" s="173" t="str">
        <f t="shared" si="12"/>
        <v/>
      </c>
      <c r="AF19" s="274"/>
      <c r="AG19" s="173" t="str">
        <f t="shared" si="13"/>
        <v/>
      </c>
      <c r="AH19" s="274"/>
      <c r="AI19" s="173" t="str">
        <f t="shared" si="14"/>
        <v/>
      </c>
      <c r="AJ19" s="274"/>
      <c r="AK19" s="173" t="str">
        <f t="shared" si="15"/>
        <v/>
      </c>
      <c r="AL19" s="274"/>
      <c r="AM19" s="173" t="str">
        <f t="shared" si="16"/>
        <v/>
      </c>
      <c r="AN19" s="274"/>
      <c r="AO19" s="173" t="str">
        <f t="shared" si="17"/>
        <v/>
      </c>
      <c r="AP19" s="274">
        <v>34</v>
      </c>
      <c r="AQ19" s="173">
        <f t="shared" si="18"/>
        <v>944.44444444444457</v>
      </c>
      <c r="AR19" s="274">
        <v>4</v>
      </c>
    </row>
    <row r="20" spans="1:44" x14ac:dyDescent="0.25">
      <c r="A20" s="276"/>
      <c r="B20">
        <v>1.694</v>
      </c>
      <c r="D20" s="277"/>
      <c r="E20" s="173" t="str">
        <f t="shared" si="0"/>
        <v/>
      </c>
      <c r="F20" s="277"/>
      <c r="G20" s="173" t="str">
        <f t="shared" si="0"/>
        <v/>
      </c>
      <c r="H20" s="277"/>
      <c r="I20" s="173" t="str">
        <f t="shared" si="1"/>
        <v/>
      </c>
      <c r="J20" s="277"/>
      <c r="K20" s="173" t="str">
        <f t="shared" si="2"/>
        <v/>
      </c>
      <c r="L20" s="277"/>
      <c r="M20" s="173" t="str">
        <f t="shared" si="3"/>
        <v/>
      </c>
      <c r="N20" s="277"/>
      <c r="O20" s="173" t="str">
        <f t="shared" si="4"/>
        <v/>
      </c>
      <c r="P20" s="277">
        <v>1581</v>
      </c>
      <c r="Q20" s="173">
        <f t="shared" si="5"/>
        <v>933.29397874852418</v>
      </c>
      <c r="R20" s="277"/>
      <c r="S20" s="173" t="str">
        <f t="shared" si="6"/>
        <v/>
      </c>
      <c r="T20" s="277"/>
      <c r="U20" s="173" t="str">
        <f t="shared" si="7"/>
        <v/>
      </c>
      <c r="V20" s="277"/>
      <c r="W20" s="173" t="str">
        <f t="shared" si="8"/>
        <v/>
      </c>
      <c r="X20" s="277"/>
      <c r="Y20" s="173" t="str">
        <f t="shared" si="9"/>
        <v/>
      </c>
      <c r="Z20" s="277"/>
      <c r="AA20" s="173" t="str">
        <f t="shared" si="10"/>
        <v/>
      </c>
      <c r="AB20" s="277"/>
      <c r="AC20" s="173" t="str">
        <f t="shared" si="11"/>
        <v/>
      </c>
      <c r="AD20" s="277"/>
      <c r="AE20" s="173" t="str">
        <f t="shared" si="12"/>
        <v/>
      </c>
      <c r="AF20" s="277"/>
      <c r="AG20" s="173" t="str">
        <f t="shared" si="13"/>
        <v/>
      </c>
      <c r="AH20" s="277"/>
      <c r="AI20" s="173" t="str">
        <f t="shared" si="14"/>
        <v/>
      </c>
      <c r="AJ20" s="277"/>
      <c r="AK20" s="173" t="str">
        <f t="shared" si="15"/>
        <v/>
      </c>
      <c r="AL20" s="277"/>
      <c r="AM20" s="173" t="str">
        <f t="shared" si="16"/>
        <v/>
      </c>
      <c r="AN20" s="277"/>
      <c r="AO20" s="173" t="str">
        <f t="shared" si="17"/>
        <v/>
      </c>
      <c r="AP20" s="277">
        <v>1581</v>
      </c>
      <c r="AQ20" s="173">
        <f t="shared" si="18"/>
        <v>933.29397874852418</v>
      </c>
      <c r="AR20" s="277">
        <v>207</v>
      </c>
    </row>
    <row r="21" spans="1:44" x14ac:dyDescent="0.25">
      <c r="A21" s="268" t="s">
        <v>386</v>
      </c>
      <c r="B21" s="273">
        <v>16.756</v>
      </c>
      <c r="D21" s="274">
        <v>140710</v>
      </c>
      <c r="E21" s="173">
        <f t="shared" si="0"/>
        <v>8397.588923370733</v>
      </c>
      <c r="F21" s="274"/>
      <c r="G21" s="173" t="str">
        <f t="shared" si="0"/>
        <v/>
      </c>
      <c r="H21" s="274"/>
      <c r="I21" s="173" t="str">
        <f t="shared" si="1"/>
        <v/>
      </c>
      <c r="J21" s="274"/>
      <c r="K21" s="173" t="str">
        <f t="shared" si="2"/>
        <v/>
      </c>
      <c r="L21" s="274"/>
      <c r="M21" s="173" t="str">
        <f t="shared" si="3"/>
        <v/>
      </c>
      <c r="N21" s="274">
        <v>7142</v>
      </c>
      <c r="O21" s="173">
        <f t="shared" si="4"/>
        <v>426.23537837192646</v>
      </c>
      <c r="P21" s="274">
        <v>10524</v>
      </c>
      <c r="Q21" s="173">
        <f t="shared" si="5"/>
        <v>628.07352590116977</v>
      </c>
      <c r="R21" s="274">
        <v>1014</v>
      </c>
      <c r="S21" s="173">
        <f t="shared" si="6"/>
        <v>60.515636190021482</v>
      </c>
      <c r="T21" s="274"/>
      <c r="U21" s="173" t="str">
        <f t="shared" si="7"/>
        <v/>
      </c>
      <c r="V21" s="274">
        <v>30832</v>
      </c>
      <c r="W21" s="173">
        <f t="shared" si="8"/>
        <v>1840.0572929100024</v>
      </c>
      <c r="X21" s="274"/>
      <c r="Y21" s="173" t="str">
        <f t="shared" si="9"/>
        <v/>
      </c>
      <c r="Z21" s="274">
        <v>142</v>
      </c>
      <c r="AA21" s="173">
        <f t="shared" si="10"/>
        <v>8.4745762711864412</v>
      </c>
      <c r="AB21" s="274"/>
      <c r="AC21" s="173" t="str">
        <f t="shared" si="11"/>
        <v/>
      </c>
      <c r="AD21" s="274">
        <v>2400</v>
      </c>
      <c r="AE21" s="173">
        <f t="shared" si="12"/>
        <v>143.23227500596801</v>
      </c>
      <c r="AF21" s="274">
        <v>546954</v>
      </c>
      <c r="AG21" s="173">
        <f t="shared" si="13"/>
        <v>32642.277393172593</v>
      </c>
      <c r="AH21" s="274"/>
      <c r="AI21" s="173" t="str">
        <f t="shared" si="14"/>
        <v/>
      </c>
      <c r="AJ21" s="274">
        <v>27890</v>
      </c>
      <c r="AK21" s="173">
        <f t="shared" si="15"/>
        <v>1664.4783957985198</v>
      </c>
      <c r="AL21" s="274"/>
      <c r="AM21" s="173" t="str">
        <f t="shared" si="16"/>
        <v/>
      </c>
      <c r="AN21" s="274"/>
      <c r="AO21" s="173" t="str">
        <f t="shared" si="17"/>
        <v/>
      </c>
      <c r="AP21" s="274">
        <v>626898</v>
      </c>
      <c r="AQ21" s="173">
        <f t="shared" si="18"/>
        <v>37413.344473621386</v>
      </c>
      <c r="AR21" s="274">
        <v>105548</v>
      </c>
    </row>
    <row r="22" spans="1:44" x14ac:dyDescent="0.25">
      <c r="A22" s="268" t="s">
        <v>314</v>
      </c>
      <c r="B22" s="273">
        <v>0.160913461538462</v>
      </c>
      <c r="D22" s="274">
        <v>5257.2650000000003</v>
      </c>
      <c r="E22" s="173">
        <f t="shared" si="0"/>
        <v>32671.380938153477</v>
      </c>
      <c r="F22" s="274"/>
      <c r="G22" s="173" t="str">
        <f t="shared" si="0"/>
        <v/>
      </c>
      <c r="H22" s="274"/>
      <c r="I22" s="173" t="str">
        <f t="shared" si="1"/>
        <v/>
      </c>
      <c r="J22" s="274"/>
      <c r="K22" s="173" t="str">
        <f t="shared" si="2"/>
        <v/>
      </c>
      <c r="L22" s="274"/>
      <c r="M22" s="173" t="str">
        <f t="shared" si="3"/>
        <v/>
      </c>
      <c r="N22" s="274"/>
      <c r="O22" s="173" t="str">
        <f t="shared" si="4"/>
        <v/>
      </c>
      <c r="P22" s="274">
        <v>502.5</v>
      </c>
      <c r="Q22" s="173">
        <f t="shared" si="5"/>
        <v>3122.7965342097309</v>
      </c>
      <c r="R22" s="274"/>
      <c r="S22" s="173" t="str">
        <f t="shared" si="6"/>
        <v/>
      </c>
      <c r="T22" s="274"/>
      <c r="U22" s="173" t="str">
        <f t="shared" si="7"/>
        <v/>
      </c>
      <c r="V22" s="274">
        <v>2263</v>
      </c>
      <c r="W22" s="173">
        <f t="shared" si="8"/>
        <v>14063.459814759446</v>
      </c>
      <c r="X22" s="274"/>
      <c r="Y22" s="173" t="str">
        <f t="shared" si="9"/>
        <v/>
      </c>
      <c r="Z22" s="274"/>
      <c r="AA22" s="173" t="str">
        <f t="shared" si="10"/>
        <v/>
      </c>
      <c r="AB22" s="274"/>
      <c r="AC22" s="173" t="str">
        <f t="shared" si="11"/>
        <v/>
      </c>
      <c r="AD22" s="274"/>
      <c r="AE22" s="173" t="str">
        <f t="shared" si="12"/>
        <v/>
      </c>
      <c r="AF22" s="274"/>
      <c r="AG22" s="173" t="str">
        <f t="shared" si="13"/>
        <v/>
      </c>
      <c r="AH22" s="274"/>
      <c r="AI22" s="173" t="str">
        <f t="shared" si="14"/>
        <v/>
      </c>
      <c r="AJ22" s="274">
        <v>271.56599999999997</v>
      </c>
      <c r="AK22" s="173">
        <f t="shared" si="15"/>
        <v>1687.6524648939298</v>
      </c>
      <c r="AL22" s="274"/>
      <c r="AM22" s="173" t="str">
        <f t="shared" si="16"/>
        <v/>
      </c>
      <c r="AN22" s="274"/>
      <c r="AO22" s="173" t="str">
        <f t="shared" si="17"/>
        <v/>
      </c>
      <c r="AP22" s="274">
        <v>3037.0659999999998</v>
      </c>
      <c r="AQ22" s="173">
        <f t="shared" si="18"/>
        <v>18873.908813863105</v>
      </c>
      <c r="AR22" s="274">
        <v>6000</v>
      </c>
    </row>
    <row r="23" spans="1:44" x14ac:dyDescent="0.25">
      <c r="A23" s="276"/>
      <c r="B23">
        <v>0.447019230769231</v>
      </c>
      <c r="D23" s="277">
        <v>12156.955</v>
      </c>
      <c r="E23" s="173">
        <f t="shared" si="0"/>
        <v>27195.59733275972</v>
      </c>
      <c r="F23" s="277"/>
      <c r="G23" s="173" t="str">
        <f t="shared" si="0"/>
        <v/>
      </c>
      <c r="H23" s="277"/>
      <c r="I23" s="173" t="str">
        <f t="shared" si="1"/>
        <v/>
      </c>
      <c r="J23" s="277"/>
      <c r="K23" s="173" t="str">
        <f t="shared" si="2"/>
        <v/>
      </c>
      <c r="L23" s="277"/>
      <c r="M23" s="173" t="str">
        <f t="shared" si="3"/>
        <v/>
      </c>
      <c r="N23" s="277"/>
      <c r="O23" s="173" t="str">
        <f t="shared" si="4"/>
        <v/>
      </c>
      <c r="P23" s="277">
        <v>1172.5</v>
      </c>
      <c r="Q23" s="173">
        <f t="shared" si="5"/>
        <v>2622.9296622929651</v>
      </c>
      <c r="R23" s="277"/>
      <c r="S23" s="173" t="str">
        <f t="shared" si="6"/>
        <v/>
      </c>
      <c r="T23" s="277"/>
      <c r="U23" s="173" t="str">
        <f t="shared" si="7"/>
        <v/>
      </c>
      <c r="V23" s="277">
        <v>5279</v>
      </c>
      <c r="W23" s="173">
        <f t="shared" si="8"/>
        <v>11809.335340933529</v>
      </c>
      <c r="X23" s="277"/>
      <c r="Y23" s="173" t="str">
        <f t="shared" si="9"/>
        <v/>
      </c>
      <c r="Z23" s="277"/>
      <c r="AA23" s="173" t="str">
        <f t="shared" si="10"/>
        <v/>
      </c>
      <c r="AB23" s="277"/>
      <c r="AC23" s="173" t="str">
        <f t="shared" si="11"/>
        <v/>
      </c>
      <c r="AD23" s="277"/>
      <c r="AE23" s="173" t="str">
        <f t="shared" si="12"/>
        <v/>
      </c>
      <c r="AF23" s="277"/>
      <c r="AG23" s="173" t="str">
        <f t="shared" si="13"/>
        <v/>
      </c>
      <c r="AH23" s="277"/>
      <c r="AI23" s="173" t="str">
        <f t="shared" si="14"/>
        <v/>
      </c>
      <c r="AJ23" s="277">
        <v>633.654</v>
      </c>
      <c r="AK23" s="173">
        <f t="shared" si="15"/>
        <v>1417.5094859109479</v>
      </c>
      <c r="AL23" s="277"/>
      <c r="AM23" s="173" t="str">
        <f t="shared" si="16"/>
        <v/>
      </c>
      <c r="AN23" s="277"/>
      <c r="AO23" s="173" t="str">
        <f t="shared" si="17"/>
        <v/>
      </c>
      <c r="AP23" s="277">
        <v>7085.1540000000005</v>
      </c>
      <c r="AQ23" s="173">
        <f t="shared" si="18"/>
        <v>15849.774489137442</v>
      </c>
      <c r="AR23" s="277">
        <v>6000</v>
      </c>
    </row>
    <row r="24" spans="1:44" x14ac:dyDescent="0.25">
      <c r="A24" s="268" t="s">
        <v>313</v>
      </c>
      <c r="B24" s="273">
        <v>11.43</v>
      </c>
      <c r="D24" s="274">
        <v>106087</v>
      </c>
      <c r="E24" s="173">
        <f t="shared" si="0"/>
        <v>9281.4523184601931</v>
      </c>
      <c r="F24" s="274">
        <v>341</v>
      </c>
      <c r="G24" s="173">
        <f t="shared" si="0"/>
        <v>29.833770778652671</v>
      </c>
      <c r="H24" s="274"/>
      <c r="I24" s="173" t="str">
        <f t="shared" si="1"/>
        <v/>
      </c>
      <c r="J24" s="274">
        <v>993</v>
      </c>
      <c r="K24" s="173">
        <f t="shared" si="2"/>
        <v>86.876640419947506</v>
      </c>
      <c r="L24" s="274"/>
      <c r="M24" s="173" t="str">
        <f t="shared" si="3"/>
        <v/>
      </c>
      <c r="N24" s="274"/>
      <c r="O24" s="173" t="str">
        <f t="shared" si="4"/>
        <v/>
      </c>
      <c r="P24" s="274">
        <v>359</v>
      </c>
      <c r="Q24" s="173">
        <f t="shared" si="5"/>
        <v>31.408573928258967</v>
      </c>
      <c r="R24" s="274"/>
      <c r="S24" s="173" t="str">
        <f t="shared" si="6"/>
        <v/>
      </c>
      <c r="T24" s="274"/>
      <c r="U24" s="173" t="str">
        <f t="shared" si="7"/>
        <v/>
      </c>
      <c r="V24" s="274">
        <v>2023</v>
      </c>
      <c r="W24" s="173">
        <f t="shared" si="8"/>
        <v>176.99037620297463</v>
      </c>
      <c r="X24" s="274"/>
      <c r="Y24" s="173" t="str">
        <f t="shared" si="9"/>
        <v/>
      </c>
      <c r="Z24" s="274"/>
      <c r="AA24" s="173" t="str">
        <f t="shared" si="10"/>
        <v/>
      </c>
      <c r="AB24" s="274"/>
      <c r="AC24" s="173" t="str">
        <f t="shared" si="11"/>
        <v/>
      </c>
      <c r="AD24" s="274">
        <v>113281</v>
      </c>
      <c r="AE24" s="173">
        <f t="shared" si="12"/>
        <v>9910.8486439195094</v>
      </c>
      <c r="AF24" s="274"/>
      <c r="AG24" s="173" t="str">
        <f t="shared" si="13"/>
        <v/>
      </c>
      <c r="AH24" s="274"/>
      <c r="AI24" s="173" t="str">
        <f t="shared" si="14"/>
        <v/>
      </c>
      <c r="AJ24" s="274">
        <v>21792</v>
      </c>
      <c r="AK24" s="173">
        <f t="shared" si="15"/>
        <v>1906.5616797900263</v>
      </c>
      <c r="AL24" s="274"/>
      <c r="AM24" s="173" t="str">
        <f t="shared" si="16"/>
        <v/>
      </c>
      <c r="AN24" s="274"/>
      <c r="AO24" s="173" t="str">
        <f t="shared" si="17"/>
        <v/>
      </c>
      <c r="AP24" s="274">
        <v>138789</v>
      </c>
      <c r="AQ24" s="173">
        <f t="shared" si="18"/>
        <v>12142.51968503937</v>
      </c>
      <c r="AR24" s="274">
        <v>45240</v>
      </c>
    </row>
    <row r="25" spans="1:44" x14ac:dyDescent="0.25">
      <c r="A25" s="268" t="s">
        <v>312</v>
      </c>
      <c r="B25" s="273">
        <v>1.04</v>
      </c>
      <c r="D25" s="274"/>
      <c r="E25" s="173" t="str">
        <f t="shared" si="0"/>
        <v/>
      </c>
      <c r="F25" s="274"/>
      <c r="G25" s="173" t="str">
        <f t="shared" si="0"/>
        <v/>
      </c>
      <c r="H25" s="274"/>
      <c r="I25" s="173" t="str">
        <f t="shared" si="1"/>
        <v/>
      </c>
      <c r="J25" s="274"/>
      <c r="K25" s="173" t="str">
        <f t="shared" si="2"/>
        <v/>
      </c>
      <c r="L25" s="274"/>
      <c r="M25" s="173" t="str">
        <f t="shared" si="3"/>
        <v/>
      </c>
      <c r="N25" s="274"/>
      <c r="O25" s="173" t="str">
        <f t="shared" si="4"/>
        <v/>
      </c>
      <c r="P25" s="274">
        <v>3103</v>
      </c>
      <c r="Q25" s="173">
        <f t="shared" si="5"/>
        <v>2983.6538461538462</v>
      </c>
      <c r="R25" s="274"/>
      <c r="S25" s="173" t="str">
        <f t="shared" si="6"/>
        <v/>
      </c>
      <c r="T25" s="274"/>
      <c r="U25" s="173" t="str">
        <f t="shared" si="7"/>
        <v/>
      </c>
      <c r="V25" s="274"/>
      <c r="W25" s="173" t="str">
        <f t="shared" si="8"/>
        <v/>
      </c>
      <c r="X25" s="274"/>
      <c r="Y25" s="173" t="str">
        <f t="shared" si="9"/>
        <v/>
      </c>
      <c r="Z25" s="274"/>
      <c r="AA25" s="173" t="str">
        <f t="shared" si="10"/>
        <v/>
      </c>
      <c r="AB25" s="274"/>
      <c r="AC25" s="173" t="str">
        <f t="shared" si="11"/>
        <v/>
      </c>
      <c r="AD25" s="274"/>
      <c r="AE25" s="173" t="str">
        <f t="shared" si="12"/>
        <v/>
      </c>
      <c r="AF25" s="274"/>
      <c r="AG25" s="173" t="str">
        <f t="shared" si="13"/>
        <v/>
      </c>
      <c r="AH25" s="274"/>
      <c r="AI25" s="173" t="str">
        <f t="shared" si="14"/>
        <v/>
      </c>
      <c r="AJ25" s="274"/>
      <c r="AK25" s="173" t="str">
        <f t="shared" si="15"/>
        <v/>
      </c>
      <c r="AL25" s="274"/>
      <c r="AM25" s="173" t="str">
        <f t="shared" si="16"/>
        <v/>
      </c>
      <c r="AN25" s="274"/>
      <c r="AO25" s="173" t="str">
        <f t="shared" si="17"/>
        <v/>
      </c>
      <c r="AP25" s="274">
        <v>3103</v>
      </c>
      <c r="AQ25" s="173">
        <f t="shared" si="18"/>
        <v>2983.6538461538462</v>
      </c>
      <c r="AR25" s="274">
        <v>559</v>
      </c>
    </row>
    <row r="26" spans="1:44" x14ac:dyDescent="0.25">
      <c r="A26" s="268" t="s">
        <v>311</v>
      </c>
      <c r="B26" s="273">
        <v>10.1</v>
      </c>
      <c r="D26" s="274">
        <v>53642</v>
      </c>
      <c r="E26" s="173">
        <f t="shared" si="0"/>
        <v>5311.0891089108909</v>
      </c>
      <c r="F26" s="274"/>
      <c r="G26" s="173" t="str">
        <f t="shared" si="0"/>
        <v/>
      </c>
      <c r="H26" s="274"/>
      <c r="I26" s="173" t="str">
        <f t="shared" si="1"/>
        <v/>
      </c>
      <c r="J26" s="274"/>
      <c r="K26" s="173" t="str">
        <f t="shared" si="2"/>
        <v/>
      </c>
      <c r="L26" s="274"/>
      <c r="M26" s="173" t="str">
        <f t="shared" si="3"/>
        <v/>
      </c>
      <c r="N26" s="274"/>
      <c r="O26" s="173" t="str">
        <f t="shared" si="4"/>
        <v/>
      </c>
      <c r="P26" s="274">
        <v>56404</v>
      </c>
      <c r="Q26" s="173">
        <f t="shared" si="5"/>
        <v>5584.5544554455446</v>
      </c>
      <c r="R26" s="274">
        <v>2936</v>
      </c>
      <c r="S26" s="173">
        <f t="shared" si="6"/>
        <v>290.69306930693068</v>
      </c>
      <c r="T26" s="274"/>
      <c r="U26" s="173" t="str">
        <f t="shared" si="7"/>
        <v/>
      </c>
      <c r="V26" s="274"/>
      <c r="W26" s="173" t="str">
        <f t="shared" si="8"/>
        <v/>
      </c>
      <c r="X26" s="274"/>
      <c r="Y26" s="173" t="str">
        <f t="shared" si="9"/>
        <v/>
      </c>
      <c r="Z26" s="274">
        <v>50</v>
      </c>
      <c r="AA26" s="173">
        <f t="shared" si="10"/>
        <v>4.9504950495049505</v>
      </c>
      <c r="AB26" s="274">
        <v>22</v>
      </c>
      <c r="AC26" s="173">
        <f t="shared" si="11"/>
        <v>2.1782178217821784</v>
      </c>
      <c r="AD26" s="274">
        <v>136</v>
      </c>
      <c r="AE26" s="173">
        <f t="shared" si="12"/>
        <v>13.465346534653467</v>
      </c>
      <c r="AF26" s="274"/>
      <c r="AG26" s="173" t="str">
        <f t="shared" si="13"/>
        <v/>
      </c>
      <c r="AH26" s="274"/>
      <c r="AI26" s="173" t="str">
        <f t="shared" si="14"/>
        <v/>
      </c>
      <c r="AJ26" s="274"/>
      <c r="AK26" s="173" t="str">
        <f t="shared" si="15"/>
        <v/>
      </c>
      <c r="AL26" s="274"/>
      <c r="AM26" s="173" t="str">
        <f t="shared" si="16"/>
        <v/>
      </c>
      <c r="AN26" s="274"/>
      <c r="AO26" s="173" t="str">
        <f t="shared" si="17"/>
        <v/>
      </c>
      <c r="AP26" s="274">
        <v>59548</v>
      </c>
      <c r="AQ26" s="173">
        <f t="shared" si="18"/>
        <v>5895.8415841584165</v>
      </c>
      <c r="AR26" s="274">
        <v>19296</v>
      </c>
    </row>
    <row r="27" spans="1:44" x14ac:dyDescent="0.25">
      <c r="A27" s="276"/>
      <c r="B27">
        <v>3.12</v>
      </c>
      <c r="D27" s="277">
        <v>17314</v>
      </c>
      <c r="E27" s="173">
        <f t="shared" si="0"/>
        <v>5549.3589743589746</v>
      </c>
      <c r="F27" s="277"/>
      <c r="G27" s="173" t="str">
        <f t="shared" si="0"/>
        <v/>
      </c>
      <c r="H27" s="277"/>
      <c r="I27" s="173" t="str">
        <f t="shared" si="1"/>
        <v/>
      </c>
      <c r="J27" s="277"/>
      <c r="K27" s="173" t="str">
        <f t="shared" si="2"/>
        <v/>
      </c>
      <c r="L27" s="277"/>
      <c r="M27" s="173" t="str">
        <f t="shared" si="3"/>
        <v/>
      </c>
      <c r="N27" s="277">
        <v>290</v>
      </c>
      <c r="O27" s="173">
        <f t="shared" si="4"/>
        <v>92.948717948717942</v>
      </c>
      <c r="P27" s="277">
        <v>8888</v>
      </c>
      <c r="Q27" s="173">
        <f t="shared" si="5"/>
        <v>2848.7179487179487</v>
      </c>
      <c r="R27" s="277">
        <v>226</v>
      </c>
      <c r="S27" s="173">
        <f t="shared" si="6"/>
        <v>72.435897435897431</v>
      </c>
      <c r="T27" s="277"/>
      <c r="U27" s="173" t="str">
        <f t="shared" si="7"/>
        <v/>
      </c>
      <c r="V27" s="277">
        <v>2294</v>
      </c>
      <c r="W27" s="173">
        <f t="shared" si="8"/>
        <v>735.25641025641028</v>
      </c>
      <c r="X27" s="277">
        <v>3814</v>
      </c>
      <c r="Y27" s="173">
        <f t="shared" si="9"/>
        <v>1222.4358974358975</v>
      </c>
      <c r="Z27" s="277">
        <v>168</v>
      </c>
      <c r="AA27" s="173">
        <f t="shared" si="10"/>
        <v>53.846153846153847</v>
      </c>
      <c r="AB27" s="277">
        <v>68</v>
      </c>
      <c r="AC27" s="173">
        <f t="shared" si="11"/>
        <v>21.794871794871796</v>
      </c>
      <c r="AD27" s="277">
        <v>680</v>
      </c>
      <c r="AE27" s="173">
        <f t="shared" si="12"/>
        <v>217.94871794871793</v>
      </c>
      <c r="AF27" s="277"/>
      <c r="AG27" s="173" t="str">
        <f t="shared" si="13"/>
        <v/>
      </c>
      <c r="AH27" s="277"/>
      <c r="AI27" s="173" t="str">
        <f t="shared" si="14"/>
        <v/>
      </c>
      <c r="AJ27" s="277">
        <v>1492</v>
      </c>
      <c r="AK27" s="173">
        <f t="shared" si="15"/>
        <v>478.20512820512818</v>
      </c>
      <c r="AL27" s="277"/>
      <c r="AM27" s="173" t="str">
        <f t="shared" si="16"/>
        <v/>
      </c>
      <c r="AN27" s="277"/>
      <c r="AO27" s="173" t="str">
        <f t="shared" si="17"/>
        <v/>
      </c>
      <c r="AP27" s="277">
        <v>17920</v>
      </c>
      <c r="AQ27" s="173">
        <f t="shared" si="18"/>
        <v>5743.5897435897432</v>
      </c>
      <c r="AR27" s="277">
        <v>6504</v>
      </c>
    </row>
    <row r="28" spans="1:44" x14ac:dyDescent="0.25">
      <c r="A28" s="268" t="s">
        <v>310</v>
      </c>
      <c r="B28" s="273">
        <v>2.14</v>
      </c>
      <c r="D28" s="274">
        <v>14570</v>
      </c>
      <c r="E28" s="173">
        <f t="shared" si="0"/>
        <v>6808.4112149532702</v>
      </c>
      <c r="F28" s="274"/>
      <c r="G28" s="173" t="str">
        <f t="shared" si="0"/>
        <v/>
      </c>
      <c r="H28" s="274"/>
      <c r="I28" s="173" t="str">
        <f t="shared" si="1"/>
        <v/>
      </c>
      <c r="J28" s="274"/>
      <c r="K28" s="173" t="str">
        <f t="shared" si="2"/>
        <v/>
      </c>
      <c r="L28" s="274"/>
      <c r="M28" s="173" t="str">
        <f t="shared" si="3"/>
        <v/>
      </c>
      <c r="N28" s="274"/>
      <c r="O28" s="173" t="str">
        <f t="shared" si="4"/>
        <v/>
      </c>
      <c r="P28" s="274">
        <v>4830</v>
      </c>
      <c r="Q28" s="173">
        <f t="shared" si="5"/>
        <v>2257.0093457943922</v>
      </c>
      <c r="R28" s="274"/>
      <c r="S28" s="173" t="str">
        <f t="shared" si="6"/>
        <v/>
      </c>
      <c r="T28" s="274"/>
      <c r="U28" s="173" t="str">
        <f t="shared" si="7"/>
        <v/>
      </c>
      <c r="V28" s="274"/>
      <c r="W28" s="173" t="str">
        <f t="shared" si="8"/>
        <v/>
      </c>
      <c r="X28" s="274"/>
      <c r="Y28" s="173" t="str">
        <f t="shared" si="9"/>
        <v/>
      </c>
      <c r="Z28" s="274"/>
      <c r="AA28" s="173" t="str">
        <f t="shared" si="10"/>
        <v/>
      </c>
      <c r="AB28" s="274"/>
      <c r="AC28" s="173" t="str">
        <f t="shared" si="11"/>
        <v/>
      </c>
      <c r="AD28" s="274"/>
      <c r="AE28" s="173" t="str">
        <f t="shared" si="12"/>
        <v/>
      </c>
      <c r="AF28" s="274"/>
      <c r="AG28" s="173" t="str">
        <f t="shared" si="13"/>
        <v/>
      </c>
      <c r="AH28" s="274"/>
      <c r="AI28" s="173" t="str">
        <f t="shared" si="14"/>
        <v/>
      </c>
      <c r="AJ28" s="274">
        <v>14</v>
      </c>
      <c r="AK28" s="173">
        <f t="shared" si="15"/>
        <v>6.5420560747663545</v>
      </c>
      <c r="AL28" s="274"/>
      <c r="AM28" s="173" t="str">
        <f t="shared" si="16"/>
        <v/>
      </c>
      <c r="AN28" s="274"/>
      <c r="AO28" s="173" t="str">
        <f t="shared" si="17"/>
        <v/>
      </c>
      <c r="AP28" s="274">
        <v>4844</v>
      </c>
      <c r="AQ28" s="173">
        <f t="shared" si="18"/>
        <v>2263.5514018691588</v>
      </c>
      <c r="AR28" s="274">
        <v>1868</v>
      </c>
    </row>
    <row r="29" spans="1:44" x14ac:dyDescent="0.25">
      <c r="A29" s="268" t="s">
        <v>309</v>
      </c>
      <c r="B29" s="273">
        <v>0.22</v>
      </c>
      <c r="D29" s="274">
        <v>3631</v>
      </c>
      <c r="E29" s="173">
        <f t="shared" si="0"/>
        <v>16504.545454545456</v>
      </c>
      <c r="F29" s="274"/>
      <c r="G29" s="173" t="str">
        <f t="shared" si="0"/>
        <v/>
      </c>
      <c r="H29" s="274"/>
      <c r="I29" s="173" t="str">
        <f t="shared" si="1"/>
        <v/>
      </c>
      <c r="J29" s="274"/>
      <c r="K29" s="173" t="str">
        <f t="shared" si="2"/>
        <v/>
      </c>
      <c r="L29" s="274"/>
      <c r="M29" s="173" t="str">
        <f t="shared" si="3"/>
        <v/>
      </c>
      <c r="N29" s="274"/>
      <c r="O29" s="173" t="str">
        <f t="shared" si="4"/>
        <v/>
      </c>
      <c r="P29" s="274">
        <v>136</v>
      </c>
      <c r="Q29" s="173">
        <f t="shared" si="5"/>
        <v>618.18181818181813</v>
      </c>
      <c r="R29" s="274"/>
      <c r="S29" s="173" t="str">
        <f t="shared" si="6"/>
        <v/>
      </c>
      <c r="T29" s="274"/>
      <c r="U29" s="173" t="str">
        <f t="shared" si="7"/>
        <v/>
      </c>
      <c r="V29" s="274"/>
      <c r="W29" s="173" t="str">
        <f t="shared" si="8"/>
        <v/>
      </c>
      <c r="X29" s="274"/>
      <c r="Y29" s="173" t="str">
        <f t="shared" si="9"/>
        <v/>
      </c>
      <c r="Z29" s="274"/>
      <c r="AA29" s="173" t="str">
        <f t="shared" si="10"/>
        <v/>
      </c>
      <c r="AB29" s="274"/>
      <c r="AC29" s="173" t="str">
        <f t="shared" si="11"/>
        <v/>
      </c>
      <c r="AD29" s="274"/>
      <c r="AE29" s="173" t="str">
        <f t="shared" si="12"/>
        <v/>
      </c>
      <c r="AF29" s="274"/>
      <c r="AG29" s="173" t="str">
        <f t="shared" si="13"/>
        <v/>
      </c>
      <c r="AH29" s="274"/>
      <c r="AI29" s="173" t="str">
        <f t="shared" si="14"/>
        <v/>
      </c>
      <c r="AJ29" s="274"/>
      <c r="AK29" s="173" t="str">
        <f t="shared" si="15"/>
        <v/>
      </c>
      <c r="AL29" s="274"/>
      <c r="AM29" s="173" t="str">
        <f t="shared" si="16"/>
        <v/>
      </c>
      <c r="AN29" s="274"/>
      <c r="AO29" s="173" t="str">
        <f t="shared" si="17"/>
        <v/>
      </c>
      <c r="AP29" s="274">
        <v>136</v>
      </c>
      <c r="AQ29" s="173">
        <f t="shared" si="18"/>
        <v>618.18181818181813</v>
      </c>
      <c r="AR29" s="274"/>
    </row>
    <row r="30" spans="1:44" x14ac:dyDescent="0.25">
      <c r="A30" s="268" t="s">
        <v>308</v>
      </c>
      <c r="B30" s="273">
        <v>9.1</v>
      </c>
      <c r="D30" s="274">
        <v>83602</v>
      </c>
      <c r="E30" s="173">
        <f t="shared" si="0"/>
        <v>9187.0329670329666</v>
      </c>
      <c r="F30" s="274"/>
      <c r="G30" s="173" t="str">
        <f t="shared" si="0"/>
        <v/>
      </c>
      <c r="H30" s="274"/>
      <c r="I30" s="173" t="str">
        <f t="shared" si="1"/>
        <v/>
      </c>
      <c r="J30" s="274"/>
      <c r="K30" s="173" t="str">
        <f t="shared" si="2"/>
        <v/>
      </c>
      <c r="L30" s="274"/>
      <c r="M30" s="173" t="str">
        <f t="shared" si="3"/>
        <v/>
      </c>
      <c r="N30" s="274"/>
      <c r="O30" s="173" t="str">
        <f t="shared" si="4"/>
        <v/>
      </c>
      <c r="P30" s="274">
        <v>3000</v>
      </c>
      <c r="Q30" s="173">
        <f t="shared" si="5"/>
        <v>329.67032967032969</v>
      </c>
      <c r="R30" s="274"/>
      <c r="S30" s="173" t="str">
        <f t="shared" si="6"/>
        <v/>
      </c>
      <c r="T30" s="274"/>
      <c r="U30" s="173" t="str">
        <f t="shared" si="7"/>
        <v/>
      </c>
      <c r="V30" s="274"/>
      <c r="W30" s="173" t="str">
        <f t="shared" si="8"/>
        <v/>
      </c>
      <c r="X30" s="274"/>
      <c r="Y30" s="173" t="str">
        <f t="shared" si="9"/>
        <v/>
      </c>
      <c r="Z30" s="274"/>
      <c r="AA30" s="173" t="str">
        <f t="shared" si="10"/>
        <v/>
      </c>
      <c r="AB30" s="274"/>
      <c r="AC30" s="173" t="str">
        <f t="shared" si="11"/>
        <v/>
      </c>
      <c r="AD30" s="274"/>
      <c r="AE30" s="173" t="str">
        <f t="shared" si="12"/>
        <v/>
      </c>
      <c r="AF30" s="274"/>
      <c r="AG30" s="173" t="str">
        <f t="shared" si="13"/>
        <v/>
      </c>
      <c r="AH30" s="274"/>
      <c r="AI30" s="173" t="str">
        <f t="shared" si="14"/>
        <v/>
      </c>
      <c r="AJ30" s="274">
        <v>61421</v>
      </c>
      <c r="AK30" s="173">
        <f t="shared" si="15"/>
        <v>6749.5604395604396</v>
      </c>
      <c r="AL30" s="274"/>
      <c r="AM30" s="173" t="str">
        <f t="shared" si="16"/>
        <v/>
      </c>
      <c r="AN30" s="274"/>
      <c r="AO30" s="173" t="str">
        <f t="shared" si="17"/>
        <v/>
      </c>
      <c r="AP30" s="274">
        <v>64421</v>
      </c>
      <c r="AQ30" s="173">
        <f t="shared" si="18"/>
        <v>7079.2307692307695</v>
      </c>
      <c r="AR30" s="274">
        <v>75924</v>
      </c>
    </row>
    <row r="31" spans="1:44" x14ac:dyDescent="0.25">
      <c r="A31" s="268" t="s">
        <v>307</v>
      </c>
      <c r="B31" s="273">
        <v>2.12</v>
      </c>
      <c r="D31" s="274">
        <v>28608</v>
      </c>
      <c r="E31" s="173">
        <f t="shared" si="0"/>
        <v>13494.339622641508</v>
      </c>
      <c r="F31" s="274"/>
      <c r="G31" s="173" t="str">
        <f t="shared" si="0"/>
        <v/>
      </c>
      <c r="H31" s="274"/>
      <c r="I31" s="173" t="str">
        <f t="shared" si="1"/>
        <v/>
      </c>
      <c r="J31" s="274"/>
      <c r="K31" s="173" t="str">
        <f t="shared" si="2"/>
        <v/>
      </c>
      <c r="L31" s="274"/>
      <c r="M31" s="173" t="str">
        <f t="shared" si="3"/>
        <v/>
      </c>
      <c r="N31" s="274"/>
      <c r="O31" s="173" t="str">
        <f t="shared" si="4"/>
        <v/>
      </c>
      <c r="P31" s="274">
        <v>2738</v>
      </c>
      <c r="Q31" s="173">
        <f t="shared" si="5"/>
        <v>1291.509433962264</v>
      </c>
      <c r="R31" s="274"/>
      <c r="S31" s="173" t="str">
        <f t="shared" si="6"/>
        <v/>
      </c>
      <c r="T31" s="274"/>
      <c r="U31" s="173" t="str">
        <f t="shared" si="7"/>
        <v/>
      </c>
      <c r="V31" s="274"/>
      <c r="W31" s="173" t="str">
        <f t="shared" si="8"/>
        <v/>
      </c>
      <c r="X31" s="274"/>
      <c r="Y31" s="173" t="str">
        <f t="shared" si="9"/>
        <v/>
      </c>
      <c r="Z31" s="274"/>
      <c r="AA31" s="173" t="str">
        <f t="shared" si="10"/>
        <v/>
      </c>
      <c r="AB31" s="274"/>
      <c r="AC31" s="173" t="str">
        <f t="shared" si="11"/>
        <v/>
      </c>
      <c r="AD31" s="274"/>
      <c r="AE31" s="173" t="str">
        <f t="shared" si="12"/>
        <v/>
      </c>
      <c r="AF31" s="274"/>
      <c r="AG31" s="173" t="str">
        <f t="shared" si="13"/>
        <v/>
      </c>
      <c r="AH31" s="274"/>
      <c r="AI31" s="173" t="str">
        <f t="shared" si="14"/>
        <v/>
      </c>
      <c r="AJ31" s="274">
        <v>1752</v>
      </c>
      <c r="AK31" s="173">
        <f t="shared" si="15"/>
        <v>826.41509433962256</v>
      </c>
      <c r="AL31" s="274"/>
      <c r="AM31" s="173" t="str">
        <f t="shared" si="16"/>
        <v/>
      </c>
      <c r="AN31" s="274"/>
      <c r="AO31" s="173" t="str">
        <f t="shared" si="17"/>
        <v/>
      </c>
      <c r="AP31" s="274">
        <v>4490</v>
      </c>
      <c r="AQ31" s="173">
        <f t="shared" si="18"/>
        <v>2117.9245283018868</v>
      </c>
      <c r="AR31" s="274">
        <v>2712</v>
      </c>
    </row>
    <row r="32" spans="1:44" x14ac:dyDescent="0.25">
      <c r="A32" s="268" t="s">
        <v>387</v>
      </c>
      <c r="B32" s="273">
        <v>2.08</v>
      </c>
      <c r="D32" s="274">
        <v>50298</v>
      </c>
      <c r="E32" s="173">
        <f t="shared" si="0"/>
        <v>24181.73076923077</v>
      </c>
      <c r="F32" s="274"/>
      <c r="G32" s="173" t="str">
        <f t="shared" si="0"/>
        <v/>
      </c>
      <c r="H32" s="274"/>
      <c r="I32" s="173" t="str">
        <f t="shared" si="1"/>
        <v/>
      </c>
      <c r="J32" s="274"/>
      <c r="K32" s="173" t="str">
        <f t="shared" si="2"/>
        <v/>
      </c>
      <c r="L32" s="274"/>
      <c r="M32" s="173" t="str">
        <f t="shared" si="3"/>
        <v/>
      </c>
      <c r="N32" s="274"/>
      <c r="O32" s="173" t="str">
        <f t="shared" si="4"/>
        <v/>
      </c>
      <c r="P32" s="274"/>
      <c r="Q32" s="173" t="str">
        <f t="shared" si="5"/>
        <v/>
      </c>
      <c r="R32" s="274"/>
      <c r="S32" s="173" t="str">
        <f t="shared" si="6"/>
        <v/>
      </c>
      <c r="T32" s="274"/>
      <c r="U32" s="173" t="str">
        <f t="shared" si="7"/>
        <v/>
      </c>
      <c r="V32" s="274"/>
      <c r="W32" s="173" t="str">
        <f t="shared" si="8"/>
        <v/>
      </c>
      <c r="X32" s="274"/>
      <c r="Y32" s="173" t="str">
        <f t="shared" si="9"/>
        <v/>
      </c>
      <c r="Z32" s="274"/>
      <c r="AA32" s="173" t="str">
        <f t="shared" si="10"/>
        <v/>
      </c>
      <c r="AB32" s="274"/>
      <c r="AC32" s="173" t="str">
        <f t="shared" si="11"/>
        <v/>
      </c>
      <c r="AD32" s="274"/>
      <c r="AE32" s="173" t="str">
        <f t="shared" si="12"/>
        <v/>
      </c>
      <c r="AF32" s="274">
        <v>49362</v>
      </c>
      <c r="AG32" s="173">
        <f t="shared" si="13"/>
        <v>23731.73076923077</v>
      </c>
      <c r="AH32" s="274"/>
      <c r="AI32" s="173" t="str">
        <f t="shared" si="14"/>
        <v/>
      </c>
      <c r="AJ32" s="274"/>
      <c r="AK32" s="173" t="str">
        <f t="shared" si="15"/>
        <v/>
      </c>
      <c r="AL32" s="274"/>
      <c r="AM32" s="173" t="str">
        <f t="shared" si="16"/>
        <v/>
      </c>
      <c r="AN32" s="274"/>
      <c r="AO32" s="173" t="str">
        <f t="shared" si="17"/>
        <v/>
      </c>
      <c r="AP32" s="274">
        <v>49362</v>
      </c>
      <c r="AQ32" s="173">
        <f t="shared" si="18"/>
        <v>23731.73076923077</v>
      </c>
      <c r="AR32" s="274"/>
    </row>
    <row r="33" spans="1:44" x14ac:dyDescent="0.25">
      <c r="A33" s="276"/>
      <c r="B33">
        <v>9.4</v>
      </c>
      <c r="D33" s="277">
        <v>178101</v>
      </c>
      <c r="E33" s="173">
        <f t="shared" si="0"/>
        <v>18946.91489361702</v>
      </c>
      <c r="F33" s="277"/>
      <c r="G33" s="173" t="str">
        <f t="shared" si="0"/>
        <v/>
      </c>
      <c r="H33" s="277"/>
      <c r="I33" s="173" t="str">
        <f t="shared" si="1"/>
        <v/>
      </c>
      <c r="J33" s="277"/>
      <c r="K33" s="173" t="str">
        <f t="shared" si="2"/>
        <v/>
      </c>
      <c r="L33" s="277"/>
      <c r="M33" s="173" t="str">
        <f t="shared" si="3"/>
        <v/>
      </c>
      <c r="N33" s="277">
        <v>8438</v>
      </c>
      <c r="O33" s="173">
        <f t="shared" si="4"/>
        <v>897.65957446808511</v>
      </c>
      <c r="P33" s="277">
        <v>10553</v>
      </c>
      <c r="Q33" s="173">
        <f t="shared" si="5"/>
        <v>1122.6595744680851</v>
      </c>
      <c r="R33" s="277"/>
      <c r="S33" s="173" t="str">
        <f t="shared" si="6"/>
        <v/>
      </c>
      <c r="T33" s="277"/>
      <c r="U33" s="173" t="str">
        <f t="shared" si="7"/>
        <v/>
      </c>
      <c r="V33" s="277">
        <v>1639</v>
      </c>
      <c r="W33" s="173">
        <f t="shared" si="8"/>
        <v>174.36170212765956</v>
      </c>
      <c r="X33" s="277"/>
      <c r="Y33" s="173" t="str">
        <f t="shared" si="9"/>
        <v/>
      </c>
      <c r="Z33" s="277"/>
      <c r="AA33" s="173" t="str">
        <f t="shared" si="10"/>
        <v/>
      </c>
      <c r="AB33" s="277"/>
      <c r="AC33" s="173" t="str">
        <f t="shared" si="11"/>
        <v/>
      </c>
      <c r="AD33" s="277"/>
      <c r="AE33" s="173" t="str">
        <f t="shared" si="12"/>
        <v/>
      </c>
      <c r="AF33" s="277">
        <v>767681</v>
      </c>
      <c r="AG33" s="173">
        <f t="shared" si="13"/>
        <v>81668.191489361692</v>
      </c>
      <c r="AH33" s="277"/>
      <c r="AI33" s="173" t="str">
        <f t="shared" si="14"/>
        <v/>
      </c>
      <c r="AJ33" s="277">
        <v>527875</v>
      </c>
      <c r="AK33" s="173">
        <f t="shared" si="15"/>
        <v>56156.914893617017</v>
      </c>
      <c r="AL33" s="277"/>
      <c r="AM33" s="173" t="str">
        <f t="shared" si="16"/>
        <v/>
      </c>
      <c r="AN33" s="277"/>
      <c r="AO33" s="173" t="str">
        <f t="shared" si="17"/>
        <v/>
      </c>
      <c r="AP33" s="277">
        <v>1316186</v>
      </c>
      <c r="AQ33" s="173">
        <f t="shared" si="18"/>
        <v>140019.78723404254</v>
      </c>
      <c r="AR33" s="277">
        <v>764727</v>
      </c>
    </row>
    <row r="34" spans="1:44" x14ac:dyDescent="0.25">
      <c r="A34" s="268" t="s">
        <v>306</v>
      </c>
      <c r="B34" s="273">
        <v>0.74</v>
      </c>
      <c r="D34" s="274">
        <v>3966</v>
      </c>
      <c r="E34" s="173">
        <f t="shared" si="0"/>
        <v>5359.4594594594591</v>
      </c>
      <c r="F34" s="274"/>
      <c r="G34" s="173" t="str">
        <f t="shared" si="0"/>
        <v/>
      </c>
      <c r="H34" s="274"/>
      <c r="I34" s="173" t="str">
        <f t="shared" si="1"/>
        <v/>
      </c>
      <c r="J34" s="274"/>
      <c r="K34" s="173" t="str">
        <f t="shared" si="2"/>
        <v/>
      </c>
      <c r="L34" s="274"/>
      <c r="M34" s="173" t="str">
        <f t="shared" si="3"/>
        <v/>
      </c>
      <c r="N34" s="274"/>
      <c r="O34" s="173" t="str">
        <f t="shared" si="4"/>
        <v/>
      </c>
      <c r="P34" s="274">
        <v>1024</v>
      </c>
      <c r="Q34" s="173">
        <f t="shared" si="5"/>
        <v>1383.7837837837837</v>
      </c>
      <c r="R34" s="274">
        <v>19</v>
      </c>
      <c r="S34" s="173">
        <f t="shared" si="6"/>
        <v>25.675675675675677</v>
      </c>
      <c r="T34" s="274"/>
      <c r="U34" s="173" t="str">
        <f t="shared" si="7"/>
        <v/>
      </c>
      <c r="V34" s="274">
        <v>911</v>
      </c>
      <c r="W34" s="173">
        <f t="shared" si="8"/>
        <v>1231.081081081081</v>
      </c>
      <c r="X34" s="274"/>
      <c r="Y34" s="173" t="str">
        <f t="shared" si="9"/>
        <v/>
      </c>
      <c r="Z34" s="274"/>
      <c r="AA34" s="173" t="str">
        <f t="shared" si="10"/>
        <v/>
      </c>
      <c r="AB34" s="274"/>
      <c r="AC34" s="173" t="str">
        <f t="shared" si="11"/>
        <v/>
      </c>
      <c r="AD34" s="274"/>
      <c r="AE34" s="173" t="str">
        <f t="shared" si="12"/>
        <v/>
      </c>
      <c r="AF34" s="274">
        <v>3304</v>
      </c>
      <c r="AG34" s="173">
        <f t="shared" si="13"/>
        <v>4464.864864864865</v>
      </c>
      <c r="AH34" s="274"/>
      <c r="AI34" s="173" t="str">
        <f t="shared" si="14"/>
        <v/>
      </c>
      <c r="AJ34" s="274"/>
      <c r="AK34" s="173" t="str">
        <f t="shared" si="15"/>
        <v/>
      </c>
      <c r="AL34" s="274"/>
      <c r="AM34" s="173" t="str">
        <f t="shared" si="16"/>
        <v/>
      </c>
      <c r="AN34" s="274"/>
      <c r="AO34" s="173" t="str">
        <f t="shared" si="17"/>
        <v/>
      </c>
      <c r="AP34" s="274">
        <v>5258</v>
      </c>
      <c r="AQ34" s="173">
        <f t="shared" si="18"/>
        <v>7105.4054054054059</v>
      </c>
      <c r="AR34" s="274">
        <v>210</v>
      </c>
    </row>
    <row r="35" spans="1:44" x14ac:dyDescent="0.25">
      <c r="A35" s="276"/>
      <c r="B35">
        <v>0.04</v>
      </c>
      <c r="D35" s="277">
        <v>158</v>
      </c>
      <c r="E35" s="173">
        <f t="shared" si="0"/>
        <v>3950</v>
      </c>
      <c r="F35" s="277"/>
      <c r="G35" s="173" t="str">
        <f t="shared" si="0"/>
        <v/>
      </c>
      <c r="H35" s="277"/>
      <c r="I35" s="173" t="str">
        <f t="shared" si="1"/>
        <v/>
      </c>
      <c r="J35" s="277"/>
      <c r="K35" s="173" t="str">
        <f t="shared" si="2"/>
        <v/>
      </c>
      <c r="L35" s="277"/>
      <c r="M35" s="173" t="str">
        <f t="shared" si="3"/>
        <v/>
      </c>
      <c r="N35" s="277"/>
      <c r="O35" s="173" t="str">
        <f t="shared" si="4"/>
        <v/>
      </c>
      <c r="P35" s="277">
        <v>41</v>
      </c>
      <c r="Q35" s="173">
        <f t="shared" si="5"/>
        <v>1025</v>
      </c>
      <c r="R35" s="277">
        <v>1</v>
      </c>
      <c r="S35" s="173">
        <f t="shared" si="6"/>
        <v>25</v>
      </c>
      <c r="T35" s="277"/>
      <c r="U35" s="173" t="str">
        <f t="shared" si="7"/>
        <v/>
      </c>
      <c r="V35" s="277">
        <v>36</v>
      </c>
      <c r="W35" s="173">
        <f t="shared" si="8"/>
        <v>900</v>
      </c>
      <c r="X35" s="277"/>
      <c r="Y35" s="173" t="str">
        <f t="shared" si="9"/>
        <v/>
      </c>
      <c r="Z35" s="277"/>
      <c r="AA35" s="173" t="str">
        <f t="shared" si="10"/>
        <v/>
      </c>
      <c r="AB35" s="277"/>
      <c r="AC35" s="173" t="str">
        <f t="shared" si="11"/>
        <v/>
      </c>
      <c r="AD35" s="277"/>
      <c r="AE35" s="173" t="str">
        <f t="shared" si="12"/>
        <v/>
      </c>
      <c r="AF35" s="277">
        <v>131</v>
      </c>
      <c r="AG35" s="173">
        <f t="shared" si="13"/>
        <v>3275</v>
      </c>
      <c r="AH35" s="277"/>
      <c r="AI35" s="173" t="str">
        <f t="shared" si="14"/>
        <v/>
      </c>
      <c r="AJ35" s="277"/>
      <c r="AK35" s="173" t="str">
        <f t="shared" si="15"/>
        <v/>
      </c>
      <c r="AL35" s="277"/>
      <c r="AM35" s="173" t="str">
        <f t="shared" si="16"/>
        <v/>
      </c>
      <c r="AN35" s="277"/>
      <c r="AO35" s="173" t="str">
        <f t="shared" si="17"/>
        <v/>
      </c>
      <c r="AP35" s="277">
        <v>209</v>
      </c>
      <c r="AQ35" s="173">
        <f t="shared" si="18"/>
        <v>5225</v>
      </c>
      <c r="AR35" s="277">
        <v>8</v>
      </c>
    </row>
    <row r="36" spans="1:44" x14ac:dyDescent="0.25">
      <c r="A36" s="268" t="s">
        <v>305</v>
      </c>
      <c r="B36" s="273">
        <v>5.8</v>
      </c>
      <c r="D36" s="274">
        <v>37698</v>
      </c>
      <c r="E36" s="173">
        <f t="shared" si="0"/>
        <v>6499.6551724137935</v>
      </c>
      <c r="F36" s="274"/>
      <c r="G36" s="173" t="str">
        <f t="shared" si="0"/>
        <v/>
      </c>
      <c r="H36" s="274"/>
      <c r="I36" s="173" t="str">
        <f t="shared" si="1"/>
        <v/>
      </c>
      <c r="J36" s="274"/>
      <c r="K36" s="173" t="str">
        <f t="shared" si="2"/>
        <v/>
      </c>
      <c r="L36" s="274"/>
      <c r="M36" s="173" t="str">
        <f t="shared" si="3"/>
        <v/>
      </c>
      <c r="N36" s="274"/>
      <c r="O36" s="173" t="str">
        <f t="shared" si="4"/>
        <v/>
      </c>
      <c r="P36" s="274">
        <v>368</v>
      </c>
      <c r="Q36" s="173">
        <f t="shared" si="5"/>
        <v>63.448275862068968</v>
      </c>
      <c r="R36" s="274"/>
      <c r="S36" s="173" t="str">
        <f t="shared" si="6"/>
        <v/>
      </c>
      <c r="T36" s="274"/>
      <c r="U36" s="173" t="str">
        <f t="shared" si="7"/>
        <v/>
      </c>
      <c r="V36" s="274"/>
      <c r="W36" s="173" t="str">
        <f t="shared" si="8"/>
        <v/>
      </c>
      <c r="X36" s="274"/>
      <c r="Y36" s="173" t="str">
        <f t="shared" si="9"/>
        <v/>
      </c>
      <c r="Z36" s="274"/>
      <c r="AA36" s="173" t="str">
        <f t="shared" si="10"/>
        <v/>
      </c>
      <c r="AB36" s="274"/>
      <c r="AC36" s="173" t="str">
        <f t="shared" si="11"/>
        <v/>
      </c>
      <c r="AD36" s="274"/>
      <c r="AE36" s="173" t="str">
        <f t="shared" si="12"/>
        <v/>
      </c>
      <c r="AF36" s="274"/>
      <c r="AG36" s="173" t="str">
        <f t="shared" si="13"/>
        <v/>
      </c>
      <c r="AH36" s="274"/>
      <c r="AI36" s="173" t="str">
        <f t="shared" si="14"/>
        <v/>
      </c>
      <c r="AJ36" s="274"/>
      <c r="AK36" s="173" t="str">
        <f t="shared" si="15"/>
        <v/>
      </c>
      <c r="AL36" s="274"/>
      <c r="AM36" s="173" t="str">
        <f t="shared" si="16"/>
        <v/>
      </c>
      <c r="AN36" s="274">
        <v>3880</v>
      </c>
      <c r="AO36" s="173">
        <f t="shared" si="17"/>
        <v>668.9655172413793</v>
      </c>
      <c r="AP36" s="274">
        <v>4248</v>
      </c>
      <c r="AQ36" s="173">
        <f t="shared" si="18"/>
        <v>732.41379310344826</v>
      </c>
      <c r="AR36" s="274"/>
    </row>
    <row r="37" spans="1:44" x14ac:dyDescent="0.25">
      <c r="A37" s="268" t="s">
        <v>304</v>
      </c>
      <c r="B37" s="273">
        <v>0.49</v>
      </c>
      <c r="D37" s="274">
        <v>963</v>
      </c>
      <c r="E37" s="173">
        <f t="shared" si="0"/>
        <v>1965.3061224489795</v>
      </c>
      <c r="F37" s="274"/>
      <c r="G37" s="173" t="str">
        <f t="shared" si="0"/>
        <v/>
      </c>
      <c r="H37" s="274"/>
      <c r="I37" s="173" t="str">
        <f t="shared" si="1"/>
        <v/>
      </c>
      <c r="J37" s="274"/>
      <c r="K37" s="173" t="str">
        <f t="shared" si="2"/>
        <v/>
      </c>
      <c r="L37" s="274"/>
      <c r="M37" s="173" t="str">
        <f t="shared" si="3"/>
        <v/>
      </c>
      <c r="N37" s="274"/>
      <c r="O37" s="173" t="str">
        <f t="shared" si="4"/>
        <v/>
      </c>
      <c r="P37" s="274">
        <v>88.556700000000006</v>
      </c>
      <c r="Q37" s="173">
        <f t="shared" si="5"/>
        <v>180.72795918367348</v>
      </c>
      <c r="R37" s="274">
        <v>-9.84</v>
      </c>
      <c r="S37" s="173">
        <f t="shared" si="6"/>
        <v>-20.081632653061224</v>
      </c>
      <c r="T37" s="274"/>
      <c r="U37" s="173" t="str">
        <f t="shared" si="7"/>
        <v/>
      </c>
      <c r="V37" s="274">
        <v>348.79759999999999</v>
      </c>
      <c r="W37" s="173">
        <f t="shared" si="8"/>
        <v>711.83183673469387</v>
      </c>
      <c r="X37" s="274"/>
      <c r="Y37" s="173" t="str">
        <f t="shared" si="9"/>
        <v/>
      </c>
      <c r="Z37" s="274">
        <v>-54.496600000000001</v>
      </c>
      <c r="AA37" s="173">
        <f t="shared" si="10"/>
        <v>-111.21755102040817</v>
      </c>
      <c r="AB37" s="274"/>
      <c r="AC37" s="173" t="str">
        <f t="shared" si="11"/>
        <v/>
      </c>
      <c r="AD37" s="274"/>
      <c r="AE37" s="173" t="str">
        <f t="shared" si="12"/>
        <v/>
      </c>
      <c r="AF37" s="274"/>
      <c r="AG37" s="173" t="str">
        <f t="shared" si="13"/>
        <v/>
      </c>
      <c r="AH37" s="274"/>
      <c r="AI37" s="173" t="str">
        <f t="shared" si="14"/>
        <v/>
      </c>
      <c r="AJ37" s="274">
        <v>0.19719999999999999</v>
      </c>
      <c r="AK37" s="173">
        <f t="shared" si="15"/>
        <v>0.40244897959183673</v>
      </c>
      <c r="AL37" s="274"/>
      <c r="AM37" s="173" t="str">
        <f t="shared" si="16"/>
        <v/>
      </c>
      <c r="AN37" s="274">
        <v>1429.88</v>
      </c>
      <c r="AO37" s="173">
        <f t="shared" si="17"/>
        <v>2918.1224489795923</v>
      </c>
      <c r="AP37" s="274">
        <v>1803.0949000000001</v>
      </c>
      <c r="AQ37" s="173">
        <f t="shared" si="18"/>
        <v>3679.7855102040817</v>
      </c>
      <c r="AR37" s="274">
        <v>-8.1204000000000001</v>
      </c>
    </row>
    <row r="38" spans="1:44" x14ac:dyDescent="0.25">
      <c r="A38" s="268" t="s">
        <v>303</v>
      </c>
      <c r="B38" s="273">
        <v>1.83</v>
      </c>
      <c r="D38" s="274">
        <v>16862</v>
      </c>
      <c r="E38" s="173">
        <f t="shared" si="0"/>
        <v>9214.2076502732234</v>
      </c>
      <c r="F38" s="274"/>
      <c r="G38" s="173" t="str">
        <f t="shared" si="0"/>
        <v/>
      </c>
      <c r="H38" s="274"/>
      <c r="I38" s="173" t="str">
        <f t="shared" si="1"/>
        <v/>
      </c>
      <c r="J38" s="274"/>
      <c r="K38" s="173" t="str">
        <f t="shared" si="2"/>
        <v/>
      </c>
      <c r="L38" s="274"/>
      <c r="M38" s="173" t="str">
        <f t="shared" si="3"/>
        <v/>
      </c>
      <c r="N38" s="274">
        <v>645</v>
      </c>
      <c r="O38" s="173">
        <f t="shared" si="4"/>
        <v>352.4590163934426</v>
      </c>
      <c r="P38" s="274">
        <v>211</v>
      </c>
      <c r="Q38" s="173">
        <f t="shared" si="5"/>
        <v>115.30054644808743</v>
      </c>
      <c r="R38" s="274"/>
      <c r="S38" s="173" t="str">
        <f t="shared" si="6"/>
        <v/>
      </c>
      <c r="T38" s="274"/>
      <c r="U38" s="173" t="str">
        <f t="shared" si="7"/>
        <v/>
      </c>
      <c r="V38" s="274">
        <v>60</v>
      </c>
      <c r="W38" s="173">
        <f t="shared" si="8"/>
        <v>32.786885245901637</v>
      </c>
      <c r="X38" s="274"/>
      <c r="Y38" s="173" t="str">
        <f t="shared" si="9"/>
        <v/>
      </c>
      <c r="Z38" s="274"/>
      <c r="AA38" s="173" t="str">
        <f t="shared" si="10"/>
        <v/>
      </c>
      <c r="AB38" s="274"/>
      <c r="AC38" s="173" t="str">
        <f t="shared" si="11"/>
        <v/>
      </c>
      <c r="AD38" s="274"/>
      <c r="AE38" s="173" t="str">
        <f t="shared" si="12"/>
        <v/>
      </c>
      <c r="AF38" s="274"/>
      <c r="AG38" s="173" t="str">
        <f t="shared" si="13"/>
        <v/>
      </c>
      <c r="AH38" s="274"/>
      <c r="AI38" s="173" t="str">
        <f t="shared" si="14"/>
        <v/>
      </c>
      <c r="AJ38" s="274"/>
      <c r="AK38" s="173" t="str">
        <f t="shared" si="15"/>
        <v/>
      </c>
      <c r="AL38" s="274"/>
      <c r="AM38" s="173" t="str">
        <f t="shared" si="16"/>
        <v/>
      </c>
      <c r="AN38" s="274"/>
      <c r="AO38" s="173" t="str">
        <f t="shared" si="17"/>
        <v/>
      </c>
      <c r="AP38" s="274">
        <v>916</v>
      </c>
      <c r="AQ38" s="173">
        <f t="shared" si="18"/>
        <v>500.54644808743166</v>
      </c>
      <c r="AR38" s="274">
        <v>1235</v>
      </c>
    </row>
    <row r="39" spans="1:44" x14ac:dyDescent="0.25">
      <c r="A39" s="276"/>
      <c r="B39">
        <v>0.25</v>
      </c>
      <c r="D39" s="277"/>
      <c r="E39" s="173" t="str">
        <f t="shared" si="0"/>
        <v/>
      </c>
      <c r="F39" s="277"/>
      <c r="G39" s="173" t="str">
        <f t="shared" si="0"/>
        <v/>
      </c>
      <c r="H39" s="277"/>
      <c r="I39" s="173" t="str">
        <f t="shared" si="1"/>
        <v/>
      </c>
      <c r="J39" s="277"/>
      <c r="K39" s="173" t="str">
        <f t="shared" si="2"/>
        <v/>
      </c>
      <c r="L39" s="277"/>
      <c r="M39" s="173" t="str">
        <f t="shared" si="3"/>
        <v/>
      </c>
      <c r="N39" s="277">
        <v>24</v>
      </c>
      <c r="O39" s="173">
        <f t="shared" si="4"/>
        <v>96</v>
      </c>
      <c r="P39" s="277"/>
      <c r="Q39" s="173" t="str">
        <f t="shared" si="5"/>
        <v/>
      </c>
      <c r="R39" s="277"/>
      <c r="S39" s="173" t="str">
        <f t="shared" si="6"/>
        <v/>
      </c>
      <c r="T39" s="277"/>
      <c r="U39" s="173" t="str">
        <f t="shared" si="7"/>
        <v/>
      </c>
      <c r="V39" s="277"/>
      <c r="W39" s="173" t="str">
        <f t="shared" si="8"/>
        <v/>
      </c>
      <c r="X39" s="277"/>
      <c r="Y39" s="173" t="str">
        <f t="shared" si="9"/>
        <v/>
      </c>
      <c r="Z39" s="277"/>
      <c r="AA39" s="173" t="str">
        <f t="shared" si="10"/>
        <v/>
      </c>
      <c r="AB39" s="277"/>
      <c r="AC39" s="173" t="str">
        <f t="shared" si="11"/>
        <v/>
      </c>
      <c r="AD39" s="277"/>
      <c r="AE39" s="173" t="str">
        <f t="shared" si="12"/>
        <v/>
      </c>
      <c r="AF39" s="277"/>
      <c r="AG39" s="173" t="str">
        <f t="shared" si="13"/>
        <v/>
      </c>
      <c r="AH39" s="277"/>
      <c r="AI39" s="173" t="str">
        <f t="shared" si="14"/>
        <v/>
      </c>
      <c r="AJ39" s="277"/>
      <c r="AK39" s="173" t="str">
        <f t="shared" si="15"/>
        <v/>
      </c>
      <c r="AL39" s="277"/>
      <c r="AM39" s="173" t="str">
        <f t="shared" si="16"/>
        <v/>
      </c>
      <c r="AN39" s="277"/>
      <c r="AO39" s="173" t="str">
        <f t="shared" si="17"/>
        <v/>
      </c>
      <c r="AP39" s="277">
        <v>24</v>
      </c>
      <c r="AQ39" s="173">
        <f t="shared" si="18"/>
        <v>96</v>
      </c>
      <c r="AR39" s="277">
        <v>493</v>
      </c>
    </row>
    <row r="40" spans="1:44" x14ac:dyDescent="0.25">
      <c r="A40" s="276"/>
      <c r="B40">
        <v>0.82</v>
      </c>
      <c r="D40" s="277">
        <v>4590</v>
      </c>
      <c r="E40" s="173">
        <f t="shared" si="0"/>
        <v>5597.5609756097565</v>
      </c>
      <c r="F40" s="277"/>
      <c r="G40" s="173" t="str">
        <f t="shared" si="0"/>
        <v/>
      </c>
      <c r="H40" s="277"/>
      <c r="I40" s="173" t="str">
        <f t="shared" si="1"/>
        <v/>
      </c>
      <c r="J40" s="277"/>
      <c r="K40" s="173" t="str">
        <f t="shared" si="2"/>
        <v/>
      </c>
      <c r="L40" s="277"/>
      <c r="M40" s="173" t="str">
        <f t="shared" si="3"/>
        <v/>
      </c>
      <c r="N40" s="277">
        <v>225</v>
      </c>
      <c r="O40" s="173">
        <f t="shared" si="4"/>
        <v>274.39024390243907</v>
      </c>
      <c r="P40" s="277">
        <v>1092</v>
      </c>
      <c r="Q40" s="173">
        <f t="shared" si="5"/>
        <v>1331.7073170731708</v>
      </c>
      <c r="R40" s="277"/>
      <c r="S40" s="173" t="str">
        <f t="shared" si="6"/>
        <v/>
      </c>
      <c r="T40" s="277"/>
      <c r="U40" s="173" t="str">
        <f t="shared" si="7"/>
        <v/>
      </c>
      <c r="V40" s="277"/>
      <c r="W40" s="173" t="str">
        <f t="shared" si="8"/>
        <v/>
      </c>
      <c r="X40" s="277"/>
      <c r="Y40" s="173" t="str">
        <f t="shared" si="9"/>
        <v/>
      </c>
      <c r="Z40" s="277"/>
      <c r="AA40" s="173" t="str">
        <f t="shared" si="10"/>
        <v/>
      </c>
      <c r="AB40" s="277"/>
      <c r="AC40" s="173" t="str">
        <f t="shared" si="11"/>
        <v/>
      </c>
      <c r="AD40" s="277"/>
      <c r="AE40" s="173" t="str">
        <f t="shared" si="12"/>
        <v/>
      </c>
      <c r="AF40" s="277"/>
      <c r="AG40" s="173" t="str">
        <f t="shared" si="13"/>
        <v/>
      </c>
      <c r="AH40" s="277"/>
      <c r="AI40" s="173" t="str">
        <f t="shared" si="14"/>
        <v/>
      </c>
      <c r="AJ40" s="277"/>
      <c r="AK40" s="173" t="str">
        <f t="shared" si="15"/>
        <v/>
      </c>
      <c r="AL40" s="277"/>
      <c r="AM40" s="173" t="str">
        <f t="shared" si="16"/>
        <v/>
      </c>
      <c r="AN40" s="277"/>
      <c r="AO40" s="173" t="str">
        <f t="shared" si="17"/>
        <v/>
      </c>
      <c r="AP40" s="277">
        <v>1317</v>
      </c>
      <c r="AQ40" s="173">
        <f t="shared" si="18"/>
        <v>1606.0975609756099</v>
      </c>
      <c r="AR40" s="277">
        <v>122</v>
      </c>
    </row>
    <row r="41" spans="1:44" x14ac:dyDescent="0.25">
      <c r="A41" s="268" t="s">
        <v>302</v>
      </c>
      <c r="B41" s="273">
        <v>1.3</v>
      </c>
      <c r="D41" s="274">
        <v>8480</v>
      </c>
      <c r="E41" s="173">
        <f t="shared" si="0"/>
        <v>6523.0769230769229</v>
      </c>
      <c r="F41" s="274"/>
      <c r="G41" s="173" t="str">
        <f t="shared" si="0"/>
        <v/>
      </c>
      <c r="H41" s="274"/>
      <c r="I41" s="173" t="str">
        <f t="shared" si="1"/>
        <v/>
      </c>
      <c r="J41" s="274"/>
      <c r="K41" s="173" t="str">
        <f t="shared" si="2"/>
        <v/>
      </c>
      <c r="L41" s="274"/>
      <c r="M41" s="173" t="str">
        <f t="shared" si="3"/>
        <v/>
      </c>
      <c r="N41" s="274"/>
      <c r="O41" s="173" t="str">
        <f t="shared" si="4"/>
        <v/>
      </c>
      <c r="P41" s="274">
        <v>26</v>
      </c>
      <c r="Q41" s="173">
        <f t="shared" si="5"/>
        <v>20</v>
      </c>
      <c r="R41" s="274"/>
      <c r="S41" s="173" t="str">
        <f t="shared" si="6"/>
        <v/>
      </c>
      <c r="T41" s="274"/>
      <c r="U41" s="173" t="str">
        <f t="shared" si="7"/>
        <v/>
      </c>
      <c r="V41" s="274"/>
      <c r="W41" s="173" t="str">
        <f t="shared" si="8"/>
        <v/>
      </c>
      <c r="X41" s="274"/>
      <c r="Y41" s="173" t="str">
        <f t="shared" si="9"/>
        <v/>
      </c>
      <c r="Z41" s="274"/>
      <c r="AA41" s="173" t="str">
        <f t="shared" si="10"/>
        <v/>
      </c>
      <c r="AB41" s="274"/>
      <c r="AC41" s="173" t="str">
        <f t="shared" si="11"/>
        <v/>
      </c>
      <c r="AD41" s="274"/>
      <c r="AE41" s="173" t="str">
        <f t="shared" si="12"/>
        <v/>
      </c>
      <c r="AF41" s="274"/>
      <c r="AG41" s="173" t="str">
        <f t="shared" si="13"/>
        <v/>
      </c>
      <c r="AH41" s="274"/>
      <c r="AI41" s="173" t="str">
        <f t="shared" si="14"/>
        <v/>
      </c>
      <c r="AJ41" s="274">
        <v>16088</v>
      </c>
      <c r="AK41" s="173">
        <f t="shared" si="15"/>
        <v>12375.384615384615</v>
      </c>
      <c r="AL41" s="274"/>
      <c r="AM41" s="173" t="str">
        <f t="shared" si="16"/>
        <v/>
      </c>
      <c r="AN41" s="274"/>
      <c r="AO41" s="173" t="str">
        <f t="shared" si="17"/>
        <v/>
      </c>
      <c r="AP41" s="274">
        <v>16114</v>
      </c>
      <c r="AQ41" s="173">
        <f t="shared" si="18"/>
        <v>12395.384615384615</v>
      </c>
      <c r="AR41" s="274">
        <v>506</v>
      </c>
    </row>
    <row r="42" spans="1:44" x14ac:dyDescent="0.25">
      <c r="A42" s="268" t="s">
        <v>422</v>
      </c>
      <c r="B42" s="273">
        <v>0.48399999999999999</v>
      </c>
      <c r="D42" s="274">
        <v>2311</v>
      </c>
      <c r="E42" s="173">
        <f t="shared" si="0"/>
        <v>4774.7933884297518</v>
      </c>
      <c r="F42" s="274"/>
      <c r="G42" s="173" t="str">
        <f t="shared" si="0"/>
        <v/>
      </c>
      <c r="H42" s="274"/>
      <c r="I42" s="173" t="str">
        <f t="shared" si="1"/>
        <v/>
      </c>
      <c r="J42" s="274"/>
      <c r="K42" s="173" t="str">
        <f t="shared" si="2"/>
        <v/>
      </c>
      <c r="L42" s="274"/>
      <c r="M42" s="173" t="str">
        <f t="shared" si="3"/>
        <v/>
      </c>
      <c r="N42" s="274">
        <v>134</v>
      </c>
      <c r="O42" s="173">
        <f t="shared" si="4"/>
        <v>276.85950413223139</v>
      </c>
      <c r="P42" s="274">
        <v>563</v>
      </c>
      <c r="Q42" s="173">
        <f t="shared" si="5"/>
        <v>1163.2231404958677</v>
      </c>
      <c r="R42" s="274"/>
      <c r="S42" s="173" t="str">
        <f t="shared" si="6"/>
        <v/>
      </c>
      <c r="T42" s="274"/>
      <c r="U42" s="173" t="str">
        <f t="shared" si="7"/>
        <v/>
      </c>
      <c r="V42" s="274"/>
      <c r="W42" s="173" t="str">
        <f t="shared" si="8"/>
        <v/>
      </c>
      <c r="X42" s="274"/>
      <c r="Y42" s="173" t="str">
        <f t="shared" si="9"/>
        <v/>
      </c>
      <c r="Z42" s="274"/>
      <c r="AA42" s="173" t="str">
        <f t="shared" si="10"/>
        <v/>
      </c>
      <c r="AB42" s="274"/>
      <c r="AC42" s="173" t="str">
        <f t="shared" si="11"/>
        <v/>
      </c>
      <c r="AD42" s="274"/>
      <c r="AE42" s="173" t="str">
        <f t="shared" si="12"/>
        <v/>
      </c>
      <c r="AF42" s="274"/>
      <c r="AG42" s="173" t="str">
        <f t="shared" si="13"/>
        <v/>
      </c>
      <c r="AH42" s="274"/>
      <c r="AI42" s="173" t="str">
        <f t="shared" si="14"/>
        <v/>
      </c>
      <c r="AJ42" s="274">
        <v>40</v>
      </c>
      <c r="AK42" s="173">
        <f t="shared" si="15"/>
        <v>82.644628099173559</v>
      </c>
      <c r="AL42" s="274"/>
      <c r="AM42" s="173" t="str">
        <f t="shared" si="16"/>
        <v/>
      </c>
      <c r="AN42" s="274"/>
      <c r="AO42" s="173" t="str">
        <f t="shared" si="17"/>
        <v/>
      </c>
      <c r="AP42" s="274">
        <v>737</v>
      </c>
      <c r="AQ42" s="173">
        <f t="shared" si="18"/>
        <v>1522.7272727272727</v>
      </c>
      <c r="AR42" s="274">
        <v>1278</v>
      </c>
    </row>
    <row r="43" spans="1:44" x14ac:dyDescent="0.25">
      <c r="A43" s="276"/>
      <c r="B43">
        <v>0.27200000000000002</v>
      </c>
      <c r="D43" s="277">
        <v>860</v>
      </c>
      <c r="E43" s="173">
        <f t="shared" si="0"/>
        <v>3161.7647058823527</v>
      </c>
      <c r="F43" s="277"/>
      <c r="G43" s="173" t="str">
        <f t="shared" si="0"/>
        <v/>
      </c>
      <c r="H43" s="277"/>
      <c r="I43" s="173" t="str">
        <f t="shared" si="1"/>
        <v/>
      </c>
      <c r="J43" s="277"/>
      <c r="K43" s="173" t="str">
        <f t="shared" si="2"/>
        <v/>
      </c>
      <c r="L43" s="277"/>
      <c r="M43" s="173" t="str">
        <f t="shared" si="3"/>
        <v/>
      </c>
      <c r="N43" s="277">
        <v>45</v>
      </c>
      <c r="O43" s="173">
        <f t="shared" si="4"/>
        <v>165.44117647058823</v>
      </c>
      <c r="P43" s="277">
        <v>1451</v>
      </c>
      <c r="Q43" s="173">
        <f t="shared" si="5"/>
        <v>5334.5588235294117</v>
      </c>
      <c r="R43" s="277"/>
      <c r="S43" s="173" t="str">
        <f t="shared" si="6"/>
        <v/>
      </c>
      <c r="T43" s="277"/>
      <c r="U43" s="173" t="str">
        <f t="shared" si="7"/>
        <v/>
      </c>
      <c r="V43" s="277"/>
      <c r="W43" s="173" t="str">
        <f t="shared" si="8"/>
        <v/>
      </c>
      <c r="X43" s="277"/>
      <c r="Y43" s="173" t="str">
        <f t="shared" si="9"/>
        <v/>
      </c>
      <c r="Z43" s="277"/>
      <c r="AA43" s="173" t="str">
        <f t="shared" si="10"/>
        <v/>
      </c>
      <c r="AB43" s="277"/>
      <c r="AC43" s="173" t="str">
        <f t="shared" si="11"/>
        <v/>
      </c>
      <c r="AD43" s="277"/>
      <c r="AE43" s="173" t="str">
        <f t="shared" si="12"/>
        <v/>
      </c>
      <c r="AF43" s="277"/>
      <c r="AG43" s="173" t="str">
        <f t="shared" si="13"/>
        <v/>
      </c>
      <c r="AH43" s="277"/>
      <c r="AI43" s="173" t="str">
        <f t="shared" si="14"/>
        <v/>
      </c>
      <c r="AJ43" s="277">
        <v>1</v>
      </c>
      <c r="AK43" s="173">
        <f t="shared" si="15"/>
        <v>3.6764705882352939</v>
      </c>
      <c r="AL43" s="277"/>
      <c r="AM43" s="173" t="str">
        <f t="shared" si="16"/>
        <v/>
      </c>
      <c r="AN43" s="277"/>
      <c r="AO43" s="173" t="str">
        <f t="shared" si="17"/>
        <v/>
      </c>
      <c r="AP43" s="277">
        <v>1497</v>
      </c>
      <c r="AQ43" s="173">
        <f t="shared" si="18"/>
        <v>5503.6764705882351</v>
      </c>
      <c r="AR43" s="277">
        <v>360</v>
      </c>
    </row>
    <row r="44" spans="1:44" x14ac:dyDescent="0.25">
      <c r="A44" s="268" t="s">
        <v>301</v>
      </c>
      <c r="B44" s="273">
        <v>0.67</v>
      </c>
      <c r="D44" s="274"/>
      <c r="E44" s="173" t="str">
        <f t="shared" si="0"/>
        <v/>
      </c>
      <c r="F44" s="274"/>
      <c r="G44" s="173" t="str">
        <f t="shared" si="0"/>
        <v/>
      </c>
      <c r="H44" s="274"/>
      <c r="I44" s="173" t="str">
        <f t="shared" si="1"/>
        <v/>
      </c>
      <c r="J44" s="274"/>
      <c r="K44" s="173" t="str">
        <f t="shared" si="2"/>
        <v/>
      </c>
      <c r="L44" s="274"/>
      <c r="M44" s="173" t="str">
        <f t="shared" si="3"/>
        <v/>
      </c>
      <c r="N44" s="274"/>
      <c r="O44" s="173" t="str">
        <f t="shared" si="4"/>
        <v/>
      </c>
      <c r="P44" s="274"/>
      <c r="Q44" s="173" t="str">
        <f t="shared" si="5"/>
        <v/>
      </c>
      <c r="R44" s="274"/>
      <c r="S44" s="173" t="str">
        <f t="shared" si="6"/>
        <v/>
      </c>
      <c r="T44" s="274"/>
      <c r="U44" s="173" t="str">
        <f t="shared" si="7"/>
        <v/>
      </c>
      <c r="V44" s="274"/>
      <c r="W44" s="173" t="str">
        <f t="shared" si="8"/>
        <v/>
      </c>
      <c r="X44" s="274"/>
      <c r="Y44" s="173" t="str">
        <f t="shared" si="9"/>
        <v/>
      </c>
      <c r="Z44" s="274"/>
      <c r="AA44" s="173" t="str">
        <f t="shared" si="10"/>
        <v/>
      </c>
      <c r="AB44" s="274"/>
      <c r="AC44" s="173" t="str">
        <f t="shared" si="11"/>
        <v/>
      </c>
      <c r="AD44" s="274"/>
      <c r="AE44" s="173" t="str">
        <f t="shared" si="12"/>
        <v/>
      </c>
      <c r="AF44" s="274"/>
      <c r="AG44" s="173" t="str">
        <f t="shared" si="13"/>
        <v/>
      </c>
      <c r="AH44" s="274"/>
      <c r="AI44" s="173" t="str">
        <f t="shared" si="14"/>
        <v/>
      </c>
      <c r="AJ44" s="274"/>
      <c r="AK44" s="173" t="str">
        <f t="shared" si="15"/>
        <v/>
      </c>
      <c r="AL44" s="274"/>
      <c r="AM44" s="173" t="str">
        <f t="shared" si="16"/>
        <v/>
      </c>
      <c r="AN44" s="274"/>
      <c r="AO44" s="173" t="str">
        <f t="shared" si="17"/>
        <v/>
      </c>
      <c r="AP44" s="274"/>
      <c r="AQ44" s="173" t="str">
        <f t="shared" si="18"/>
        <v/>
      </c>
      <c r="AR44" s="274"/>
    </row>
    <row r="45" spans="1:44" x14ac:dyDescent="0.25">
      <c r="A45" s="268" t="s">
        <v>300</v>
      </c>
      <c r="B45" s="273">
        <v>4.5674000000000001</v>
      </c>
      <c r="D45" s="274">
        <v>46584</v>
      </c>
      <c r="E45" s="173">
        <f t="shared" si="0"/>
        <v>10199.238078556727</v>
      </c>
      <c r="F45" s="274"/>
      <c r="G45" s="173" t="str">
        <f t="shared" si="0"/>
        <v/>
      </c>
      <c r="H45" s="274"/>
      <c r="I45" s="173" t="str">
        <f t="shared" si="1"/>
        <v/>
      </c>
      <c r="J45" s="274"/>
      <c r="K45" s="173" t="str">
        <f t="shared" si="2"/>
        <v/>
      </c>
      <c r="L45" s="274"/>
      <c r="M45" s="173" t="str">
        <f t="shared" si="3"/>
        <v/>
      </c>
      <c r="N45" s="274"/>
      <c r="O45" s="173" t="str">
        <f t="shared" si="4"/>
        <v/>
      </c>
      <c r="P45" s="274"/>
      <c r="Q45" s="173" t="str">
        <f t="shared" si="5"/>
        <v/>
      </c>
      <c r="R45" s="274"/>
      <c r="S45" s="173" t="str">
        <f t="shared" si="6"/>
        <v/>
      </c>
      <c r="T45" s="274"/>
      <c r="U45" s="173" t="str">
        <f t="shared" si="7"/>
        <v/>
      </c>
      <c r="V45" s="274"/>
      <c r="W45" s="173" t="str">
        <f t="shared" si="8"/>
        <v/>
      </c>
      <c r="X45" s="274"/>
      <c r="Y45" s="173" t="str">
        <f t="shared" si="9"/>
        <v/>
      </c>
      <c r="Z45" s="274"/>
      <c r="AA45" s="173" t="str">
        <f t="shared" si="10"/>
        <v/>
      </c>
      <c r="AB45" s="274"/>
      <c r="AC45" s="173" t="str">
        <f t="shared" si="11"/>
        <v/>
      </c>
      <c r="AD45" s="274"/>
      <c r="AE45" s="173" t="str">
        <f t="shared" si="12"/>
        <v/>
      </c>
      <c r="AF45" s="274"/>
      <c r="AG45" s="173" t="str">
        <f t="shared" si="13"/>
        <v/>
      </c>
      <c r="AH45" s="274"/>
      <c r="AI45" s="173" t="str">
        <f t="shared" si="14"/>
        <v/>
      </c>
      <c r="AJ45" s="274"/>
      <c r="AK45" s="173" t="str">
        <f t="shared" si="15"/>
        <v/>
      </c>
      <c r="AL45" s="274"/>
      <c r="AM45" s="173" t="str">
        <f t="shared" si="16"/>
        <v/>
      </c>
      <c r="AN45" s="274"/>
      <c r="AO45" s="173" t="str">
        <f t="shared" si="17"/>
        <v/>
      </c>
      <c r="AP45" s="274"/>
      <c r="AQ45" s="173" t="str">
        <f t="shared" si="18"/>
        <v/>
      </c>
      <c r="AR45" s="274">
        <v>8474</v>
      </c>
    </row>
    <row r="46" spans="1:44" x14ac:dyDescent="0.25">
      <c r="A46" s="276"/>
      <c r="B46">
        <v>3.4226000000000001</v>
      </c>
      <c r="D46" s="277">
        <v>19012.53</v>
      </c>
      <c r="E46" s="173">
        <f t="shared" si="0"/>
        <v>5554.9962017179914</v>
      </c>
      <c r="F46" s="277"/>
      <c r="G46" s="173" t="str">
        <f t="shared" si="0"/>
        <v/>
      </c>
      <c r="H46" s="277"/>
      <c r="I46" s="173" t="str">
        <f t="shared" si="1"/>
        <v/>
      </c>
      <c r="J46" s="277">
        <v>67082.350000000006</v>
      </c>
      <c r="K46" s="173">
        <f t="shared" si="2"/>
        <v>19599.821772921172</v>
      </c>
      <c r="L46" s="277"/>
      <c r="M46" s="173" t="str">
        <f t="shared" si="3"/>
        <v/>
      </c>
      <c r="N46" s="277">
        <v>1388</v>
      </c>
      <c r="O46" s="173">
        <f t="shared" si="4"/>
        <v>405.53964822065097</v>
      </c>
      <c r="P46" s="277">
        <v>56.28</v>
      </c>
      <c r="Q46" s="173">
        <f t="shared" si="5"/>
        <v>16.443639338514579</v>
      </c>
      <c r="R46" s="277"/>
      <c r="S46" s="173" t="str">
        <f t="shared" si="6"/>
        <v/>
      </c>
      <c r="T46" s="277"/>
      <c r="U46" s="173" t="str">
        <f t="shared" si="7"/>
        <v/>
      </c>
      <c r="V46" s="277"/>
      <c r="W46" s="173" t="str">
        <f t="shared" si="8"/>
        <v/>
      </c>
      <c r="X46" s="277"/>
      <c r="Y46" s="173" t="str">
        <f t="shared" si="9"/>
        <v/>
      </c>
      <c r="Z46" s="277"/>
      <c r="AA46" s="173" t="str">
        <f t="shared" si="10"/>
        <v/>
      </c>
      <c r="AB46" s="277"/>
      <c r="AC46" s="173" t="str">
        <f t="shared" si="11"/>
        <v/>
      </c>
      <c r="AD46" s="277"/>
      <c r="AE46" s="173" t="str">
        <f t="shared" si="12"/>
        <v/>
      </c>
      <c r="AF46" s="277"/>
      <c r="AG46" s="173" t="str">
        <f t="shared" si="13"/>
        <v/>
      </c>
      <c r="AH46" s="277"/>
      <c r="AI46" s="173" t="str">
        <f t="shared" si="14"/>
        <v/>
      </c>
      <c r="AJ46" s="277"/>
      <c r="AK46" s="173" t="str">
        <f t="shared" si="15"/>
        <v/>
      </c>
      <c r="AL46" s="277"/>
      <c r="AM46" s="173" t="str">
        <f t="shared" si="16"/>
        <v/>
      </c>
      <c r="AN46" s="277"/>
      <c r="AO46" s="173" t="str">
        <f t="shared" si="17"/>
        <v/>
      </c>
      <c r="AP46" s="277">
        <v>68526.63</v>
      </c>
      <c r="AQ46" s="173">
        <f t="shared" si="18"/>
        <v>20021.805060480336</v>
      </c>
      <c r="AR46" s="277">
        <v>102369.67</v>
      </c>
    </row>
    <row r="47" spans="1:44" x14ac:dyDescent="0.25">
      <c r="A47" s="268" t="s">
        <v>299</v>
      </c>
      <c r="B47" s="273">
        <v>1.1000000000000001</v>
      </c>
      <c r="D47" s="274"/>
      <c r="E47" s="173" t="str">
        <f t="shared" si="0"/>
        <v/>
      </c>
      <c r="F47" s="274"/>
      <c r="G47" s="173" t="str">
        <f t="shared" si="0"/>
        <v/>
      </c>
      <c r="H47" s="274"/>
      <c r="I47" s="173" t="str">
        <f t="shared" si="1"/>
        <v/>
      </c>
      <c r="J47" s="274"/>
      <c r="K47" s="173" t="str">
        <f t="shared" si="2"/>
        <v/>
      </c>
      <c r="L47" s="274"/>
      <c r="M47" s="173" t="str">
        <f t="shared" si="3"/>
        <v/>
      </c>
      <c r="N47" s="274"/>
      <c r="O47" s="173" t="str">
        <f t="shared" si="4"/>
        <v/>
      </c>
      <c r="P47" s="274"/>
      <c r="Q47" s="173" t="str">
        <f t="shared" si="5"/>
        <v/>
      </c>
      <c r="R47" s="274"/>
      <c r="S47" s="173" t="str">
        <f t="shared" si="6"/>
        <v/>
      </c>
      <c r="T47" s="274"/>
      <c r="U47" s="173" t="str">
        <f t="shared" si="7"/>
        <v/>
      </c>
      <c r="V47" s="274"/>
      <c r="W47" s="173" t="str">
        <f t="shared" si="8"/>
        <v/>
      </c>
      <c r="X47" s="274"/>
      <c r="Y47" s="173" t="str">
        <f t="shared" si="9"/>
        <v/>
      </c>
      <c r="Z47" s="274"/>
      <c r="AA47" s="173" t="str">
        <f t="shared" si="10"/>
        <v/>
      </c>
      <c r="AB47" s="274"/>
      <c r="AC47" s="173" t="str">
        <f t="shared" si="11"/>
        <v/>
      </c>
      <c r="AD47" s="274"/>
      <c r="AE47" s="173" t="str">
        <f t="shared" si="12"/>
        <v/>
      </c>
      <c r="AF47" s="274"/>
      <c r="AG47" s="173" t="str">
        <f t="shared" si="13"/>
        <v/>
      </c>
      <c r="AH47" s="274"/>
      <c r="AI47" s="173" t="str">
        <f t="shared" si="14"/>
        <v/>
      </c>
      <c r="AJ47" s="274">
        <v>600</v>
      </c>
      <c r="AK47" s="173">
        <f t="shared" si="15"/>
        <v>545.45454545454538</v>
      </c>
      <c r="AL47" s="274"/>
      <c r="AM47" s="173" t="str">
        <f t="shared" si="16"/>
        <v/>
      </c>
      <c r="AN47" s="274"/>
      <c r="AO47" s="173" t="str">
        <f t="shared" si="17"/>
        <v/>
      </c>
      <c r="AP47" s="274">
        <v>600</v>
      </c>
      <c r="AQ47" s="173">
        <f t="shared" si="18"/>
        <v>545.45454545454538</v>
      </c>
      <c r="AR47" s="274">
        <v>44262</v>
      </c>
    </row>
    <row r="48" spans="1:44" x14ac:dyDescent="0.25">
      <c r="A48" s="276"/>
      <c r="B48">
        <v>11.27</v>
      </c>
      <c r="D48" s="277">
        <v>153304</v>
      </c>
      <c r="E48" s="173">
        <f t="shared" si="0"/>
        <v>13602.839396628216</v>
      </c>
      <c r="F48" s="277">
        <v>34163</v>
      </c>
      <c r="G48" s="173">
        <f t="shared" si="0"/>
        <v>3031.3220940550136</v>
      </c>
      <c r="H48" s="277"/>
      <c r="I48" s="173" t="str">
        <f t="shared" si="1"/>
        <v/>
      </c>
      <c r="J48" s="277"/>
      <c r="K48" s="173" t="str">
        <f t="shared" si="2"/>
        <v/>
      </c>
      <c r="L48" s="277"/>
      <c r="M48" s="173" t="str">
        <f t="shared" si="3"/>
        <v/>
      </c>
      <c r="N48" s="277">
        <v>5196</v>
      </c>
      <c r="O48" s="173">
        <f t="shared" si="4"/>
        <v>461.04702750665484</v>
      </c>
      <c r="P48" s="277">
        <v>323</v>
      </c>
      <c r="Q48" s="173">
        <f t="shared" si="5"/>
        <v>28.660159716060338</v>
      </c>
      <c r="R48" s="277"/>
      <c r="S48" s="173" t="str">
        <f t="shared" si="6"/>
        <v/>
      </c>
      <c r="T48" s="277"/>
      <c r="U48" s="173" t="str">
        <f t="shared" si="7"/>
        <v/>
      </c>
      <c r="V48" s="277">
        <v>1468</v>
      </c>
      <c r="W48" s="173">
        <f t="shared" si="8"/>
        <v>130.25732031943213</v>
      </c>
      <c r="X48" s="277">
        <v>10503</v>
      </c>
      <c r="Y48" s="173">
        <f t="shared" si="9"/>
        <v>931.94321206743575</v>
      </c>
      <c r="Z48" s="277">
        <v>1278</v>
      </c>
      <c r="AA48" s="173">
        <f t="shared" si="10"/>
        <v>113.39840283939664</v>
      </c>
      <c r="AB48" s="277"/>
      <c r="AC48" s="173" t="str">
        <f t="shared" si="11"/>
        <v/>
      </c>
      <c r="AD48" s="277"/>
      <c r="AE48" s="173" t="str">
        <f t="shared" si="12"/>
        <v/>
      </c>
      <c r="AF48" s="277"/>
      <c r="AG48" s="173" t="str">
        <f t="shared" si="13"/>
        <v/>
      </c>
      <c r="AH48" s="277"/>
      <c r="AI48" s="173" t="str">
        <f t="shared" si="14"/>
        <v/>
      </c>
      <c r="AJ48" s="277">
        <v>8170</v>
      </c>
      <c r="AK48" s="173">
        <f t="shared" si="15"/>
        <v>724.93345164152618</v>
      </c>
      <c r="AL48" s="277"/>
      <c r="AM48" s="173" t="str">
        <f t="shared" si="16"/>
        <v/>
      </c>
      <c r="AN48" s="277"/>
      <c r="AO48" s="173" t="str">
        <f t="shared" si="17"/>
        <v/>
      </c>
      <c r="AP48" s="277">
        <v>61101</v>
      </c>
      <c r="AQ48" s="173">
        <f t="shared" si="18"/>
        <v>5421.5616681455194</v>
      </c>
      <c r="AR48" s="277">
        <v>283989</v>
      </c>
    </row>
    <row r="49" spans="1:44" x14ac:dyDescent="0.25">
      <c r="A49" s="268" t="s">
        <v>423</v>
      </c>
      <c r="B49" s="273">
        <v>1</v>
      </c>
      <c r="D49" s="274"/>
      <c r="E49" s="173" t="str">
        <f t="shared" si="0"/>
        <v/>
      </c>
      <c r="F49" s="274"/>
      <c r="G49" s="173" t="str">
        <f t="shared" si="0"/>
        <v/>
      </c>
      <c r="H49" s="274"/>
      <c r="I49" s="173" t="str">
        <f t="shared" si="1"/>
        <v/>
      </c>
      <c r="J49" s="274"/>
      <c r="K49" s="173" t="str">
        <f t="shared" si="2"/>
        <v/>
      </c>
      <c r="L49" s="274"/>
      <c r="M49" s="173" t="str">
        <f t="shared" si="3"/>
        <v/>
      </c>
      <c r="N49" s="274"/>
      <c r="O49" s="173" t="str">
        <f t="shared" si="4"/>
        <v/>
      </c>
      <c r="P49" s="274"/>
      <c r="Q49" s="173" t="str">
        <f t="shared" si="5"/>
        <v/>
      </c>
      <c r="R49" s="274"/>
      <c r="S49" s="173" t="str">
        <f t="shared" si="6"/>
        <v/>
      </c>
      <c r="T49" s="274"/>
      <c r="U49" s="173" t="str">
        <f t="shared" si="7"/>
        <v/>
      </c>
      <c r="V49" s="274"/>
      <c r="W49" s="173" t="str">
        <f t="shared" si="8"/>
        <v/>
      </c>
      <c r="X49" s="274"/>
      <c r="Y49" s="173" t="str">
        <f t="shared" si="9"/>
        <v/>
      </c>
      <c r="Z49" s="274"/>
      <c r="AA49" s="173" t="str">
        <f t="shared" si="10"/>
        <v/>
      </c>
      <c r="AB49" s="274"/>
      <c r="AC49" s="173" t="str">
        <f t="shared" si="11"/>
        <v/>
      </c>
      <c r="AD49" s="274"/>
      <c r="AE49" s="173" t="str">
        <f t="shared" si="12"/>
        <v/>
      </c>
      <c r="AF49" s="274"/>
      <c r="AG49" s="173" t="str">
        <f t="shared" si="13"/>
        <v/>
      </c>
      <c r="AH49" s="274"/>
      <c r="AI49" s="173" t="str">
        <f t="shared" si="14"/>
        <v/>
      </c>
      <c r="AJ49" s="274"/>
      <c r="AK49" s="173" t="str">
        <f t="shared" si="15"/>
        <v/>
      </c>
      <c r="AL49" s="274"/>
      <c r="AM49" s="173" t="str">
        <f t="shared" si="16"/>
        <v/>
      </c>
      <c r="AN49" s="274"/>
      <c r="AO49" s="173" t="str">
        <f t="shared" si="17"/>
        <v/>
      </c>
      <c r="AP49" s="274"/>
      <c r="AQ49" s="173" t="str">
        <f t="shared" si="18"/>
        <v/>
      </c>
      <c r="AR49" s="274"/>
    </row>
    <row r="50" spans="1:44" x14ac:dyDescent="0.25">
      <c r="A50" s="268" t="s">
        <v>389</v>
      </c>
      <c r="B50" s="273">
        <v>19.86</v>
      </c>
      <c r="D50" s="274">
        <v>4669</v>
      </c>
      <c r="E50" s="173">
        <f t="shared" si="0"/>
        <v>235.09566968781471</v>
      </c>
      <c r="F50" s="274"/>
      <c r="G50" s="173" t="str">
        <f t="shared" si="0"/>
        <v/>
      </c>
      <c r="H50" s="274"/>
      <c r="I50" s="173" t="str">
        <f t="shared" si="1"/>
        <v/>
      </c>
      <c r="J50" s="274"/>
      <c r="K50" s="173" t="str">
        <f t="shared" si="2"/>
        <v/>
      </c>
      <c r="L50" s="274"/>
      <c r="M50" s="173" t="str">
        <f t="shared" si="3"/>
        <v/>
      </c>
      <c r="N50" s="274">
        <v>1284</v>
      </c>
      <c r="O50" s="173">
        <f t="shared" si="4"/>
        <v>64.65256797583082</v>
      </c>
      <c r="P50" s="274">
        <v>71778</v>
      </c>
      <c r="Q50" s="173">
        <f t="shared" si="5"/>
        <v>3614.199395770393</v>
      </c>
      <c r="R50" s="274"/>
      <c r="S50" s="173" t="str">
        <f t="shared" si="6"/>
        <v/>
      </c>
      <c r="T50" s="274"/>
      <c r="U50" s="173" t="str">
        <f t="shared" si="7"/>
        <v/>
      </c>
      <c r="V50" s="274">
        <v>272</v>
      </c>
      <c r="W50" s="173">
        <f t="shared" si="8"/>
        <v>13.695871097683787</v>
      </c>
      <c r="X50" s="274">
        <v>435</v>
      </c>
      <c r="Y50" s="173">
        <f t="shared" si="9"/>
        <v>21.90332326283988</v>
      </c>
      <c r="Z50" s="274"/>
      <c r="AA50" s="173" t="str">
        <f t="shared" si="10"/>
        <v/>
      </c>
      <c r="AB50" s="274"/>
      <c r="AC50" s="173" t="str">
        <f t="shared" si="11"/>
        <v/>
      </c>
      <c r="AD50" s="274"/>
      <c r="AE50" s="173" t="str">
        <f t="shared" si="12"/>
        <v/>
      </c>
      <c r="AF50" s="274">
        <v>23</v>
      </c>
      <c r="AG50" s="173">
        <f t="shared" si="13"/>
        <v>1.1581067472306144</v>
      </c>
      <c r="AH50" s="274"/>
      <c r="AI50" s="173" t="str">
        <f t="shared" si="14"/>
        <v/>
      </c>
      <c r="AJ50" s="274">
        <v>39</v>
      </c>
      <c r="AK50" s="173">
        <f t="shared" si="15"/>
        <v>1.9637462235649548</v>
      </c>
      <c r="AL50" s="274"/>
      <c r="AM50" s="173" t="str">
        <f t="shared" si="16"/>
        <v/>
      </c>
      <c r="AN50" s="274"/>
      <c r="AO50" s="173" t="str">
        <f t="shared" si="17"/>
        <v/>
      </c>
      <c r="AP50" s="274">
        <v>73831</v>
      </c>
      <c r="AQ50" s="173">
        <f t="shared" si="18"/>
        <v>3717.573011077543</v>
      </c>
      <c r="AR50" s="274">
        <v>46371</v>
      </c>
    </row>
    <row r="51" spans="1:44" x14ac:dyDescent="0.25">
      <c r="A51" s="268" t="s">
        <v>297</v>
      </c>
      <c r="B51" s="273">
        <v>0.59699999999999998</v>
      </c>
      <c r="D51" s="274">
        <v>2326</v>
      </c>
      <c r="E51" s="173">
        <f t="shared" si="0"/>
        <v>3896.1474036850923</v>
      </c>
      <c r="F51" s="274"/>
      <c r="G51" s="173" t="str">
        <f t="shared" si="0"/>
        <v/>
      </c>
      <c r="H51" s="274"/>
      <c r="I51" s="173" t="str">
        <f t="shared" si="1"/>
        <v/>
      </c>
      <c r="J51" s="274"/>
      <c r="K51" s="173" t="str">
        <f t="shared" si="2"/>
        <v/>
      </c>
      <c r="L51" s="274"/>
      <c r="M51" s="173" t="str">
        <f t="shared" si="3"/>
        <v/>
      </c>
      <c r="N51" s="274">
        <v>99</v>
      </c>
      <c r="O51" s="173">
        <f t="shared" si="4"/>
        <v>165.82914572864323</v>
      </c>
      <c r="P51" s="274">
        <v>754</v>
      </c>
      <c r="Q51" s="173">
        <f t="shared" si="5"/>
        <v>1262.9815745393635</v>
      </c>
      <c r="R51" s="274">
        <v>44</v>
      </c>
      <c r="S51" s="173">
        <f t="shared" si="6"/>
        <v>73.701842546063659</v>
      </c>
      <c r="T51" s="274"/>
      <c r="U51" s="173" t="str">
        <f t="shared" si="7"/>
        <v/>
      </c>
      <c r="V51" s="274"/>
      <c r="W51" s="173" t="str">
        <f t="shared" si="8"/>
        <v/>
      </c>
      <c r="X51" s="274"/>
      <c r="Y51" s="173" t="str">
        <f t="shared" si="9"/>
        <v/>
      </c>
      <c r="Z51" s="274"/>
      <c r="AA51" s="173" t="str">
        <f t="shared" si="10"/>
        <v/>
      </c>
      <c r="AB51" s="274"/>
      <c r="AC51" s="173" t="str">
        <f t="shared" si="11"/>
        <v/>
      </c>
      <c r="AD51" s="274"/>
      <c r="AE51" s="173" t="str">
        <f t="shared" si="12"/>
        <v/>
      </c>
      <c r="AF51" s="274"/>
      <c r="AG51" s="173" t="str">
        <f t="shared" si="13"/>
        <v/>
      </c>
      <c r="AH51" s="274"/>
      <c r="AI51" s="173" t="str">
        <f t="shared" si="14"/>
        <v/>
      </c>
      <c r="AJ51" s="274">
        <v>319</v>
      </c>
      <c r="AK51" s="173">
        <f t="shared" si="15"/>
        <v>534.33835845896147</v>
      </c>
      <c r="AL51" s="274"/>
      <c r="AM51" s="173" t="str">
        <f t="shared" si="16"/>
        <v/>
      </c>
      <c r="AN51" s="274"/>
      <c r="AO51" s="173" t="str">
        <f t="shared" si="17"/>
        <v/>
      </c>
      <c r="AP51" s="274">
        <v>1216</v>
      </c>
      <c r="AQ51" s="173">
        <f t="shared" si="18"/>
        <v>2036.8509212730319</v>
      </c>
      <c r="AR51" s="274">
        <v>1550</v>
      </c>
    </row>
    <row r="52" spans="1:44" x14ac:dyDescent="0.25">
      <c r="A52" s="276"/>
      <c r="B52">
        <v>0.73699999999999999</v>
      </c>
      <c r="D52" s="277">
        <v>2828</v>
      </c>
      <c r="E52" s="173">
        <f t="shared" si="0"/>
        <v>3837.1777476255088</v>
      </c>
      <c r="F52" s="277"/>
      <c r="G52" s="173" t="str">
        <f t="shared" si="0"/>
        <v/>
      </c>
      <c r="H52" s="277"/>
      <c r="I52" s="173" t="str">
        <f t="shared" si="1"/>
        <v/>
      </c>
      <c r="J52" s="277"/>
      <c r="K52" s="173" t="str">
        <f t="shared" si="2"/>
        <v/>
      </c>
      <c r="L52" s="277"/>
      <c r="M52" s="173" t="str">
        <f t="shared" si="3"/>
        <v/>
      </c>
      <c r="N52" s="277">
        <v>122</v>
      </c>
      <c r="O52" s="173">
        <f t="shared" si="4"/>
        <v>165.53595658073272</v>
      </c>
      <c r="P52" s="277">
        <v>933</v>
      </c>
      <c r="Q52" s="173">
        <f t="shared" si="5"/>
        <v>1265.9430122116689</v>
      </c>
      <c r="R52" s="277">
        <v>55</v>
      </c>
      <c r="S52" s="173">
        <f t="shared" si="6"/>
        <v>74.626865671641795</v>
      </c>
      <c r="T52" s="277"/>
      <c r="U52" s="173" t="str">
        <f t="shared" si="7"/>
        <v/>
      </c>
      <c r="V52" s="277"/>
      <c r="W52" s="173" t="str">
        <f t="shared" si="8"/>
        <v/>
      </c>
      <c r="X52" s="277"/>
      <c r="Y52" s="173" t="str">
        <f t="shared" si="9"/>
        <v/>
      </c>
      <c r="Z52" s="277"/>
      <c r="AA52" s="173" t="str">
        <f t="shared" si="10"/>
        <v/>
      </c>
      <c r="AB52" s="277"/>
      <c r="AC52" s="173" t="str">
        <f t="shared" si="11"/>
        <v/>
      </c>
      <c r="AD52" s="277"/>
      <c r="AE52" s="173" t="str">
        <f t="shared" si="12"/>
        <v/>
      </c>
      <c r="AF52" s="277"/>
      <c r="AG52" s="173" t="str">
        <f t="shared" si="13"/>
        <v/>
      </c>
      <c r="AH52" s="277"/>
      <c r="AI52" s="173" t="str">
        <f t="shared" si="14"/>
        <v/>
      </c>
      <c r="AJ52" s="277">
        <v>399</v>
      </c>
      <c r="AK52" s="173">
        <f t="shared" si="15"/>
        <v>541.38398914518314</v>
      </c>
      <c r="AL52" s="277"/>
      <c r="AM52" s="173" t="str">
        <f t="shared" si="16"/>
        <v/>
      </c>
      <c r="AN52" s="277"/>
      <c r="AO52" s="173" t="str">
        <f t="shared" si="17"/>
        <v/>
      </c>
      <c r="AP52" s="277">
        <v>1509</v>
      </c>
      <c r="AQ52" s="173">
        <f t="shared" si="18"/>
        <v>2047.4898236092267</v>
      </c>
      <c r="AR52" s="277">
        <v>1882</v>
      </c>
    </row>
    <row r="53" spans="1:44" x14ac:dyDescent="0.25">
      <c r="A53" s="268" t="s">
        <v>294</v>
      </c>
      <c r="B53" s="273">
        <v>3.56</v>
      </c>
      <c r="D53" s="274">
        <v>25836</v>
      </c>
      <c r="E53" s="173">
        <f t="shared" si="0"/>
        <v>7257.303370786517</v>
      </c>
      <c r="F53" s="274">
        <v>7468</v>
      </c>
      <c r="G53" s="173">
        <f t="shared" si="0"/>
        <v>2097.7528089887642</v>
      </c>
      <c r="H53" s="274"/>
      <c r="I53" s="173" t="str">
        <f t="shared" si="1"/>
        <v/>
      </c>
      <c r="J53" s="274"/>
      <c r="K53" s="173" t="str">
        <f t="shared" si="2"/>
        <v/>
      </c>
      <c r="L53" s="274"/>
      <c r="M53" s="173" t="str">
        <f t="shared" si="3"/>
        <v/>
      </c>
      <c r="N53" s="274">
        <v>348</v>
      </c>
      <c r="O53" s="173">
        <f t="shared" si="4"/>
        <v>97.752808988764045</v>
      </c>
      <c r="P53" s="274">
        <v>7700</v>
      </c>
      <c r="Q53" s="173">
        <f t="shared" si="5"/>
        <v>2162.9213483146068</v>
      </c>
      <c r="R53" s="274">
        <v>48</v>
      </c>
      <c r="S53" s="173">
        <f t="shared" si="6"/>
        <v>13.48314606741573</v>
      </c>
      <c r="T53" s="274">
        <v>2554</v>
      </c>
      <c r="U53" s="173">
        <f t="shared" si="7"/>
        <v>717.41573033707868</v>
      </c>
      <c r="V53" s="274"/>
      <c r="W53" s="173" t="str">
        <f t="shared" si="8"/>
        <v/>
      </c>
      <c r="X53" s="274"/>
      <c r="Y53" s="173" t="str">
        <f t="shared" si="9"/>
        <v/>
      </c>
      <c r="Z53" s="274">
        <v>164</v>
      </c>
      <c r="AA53" s="173">
        <f t="shared" si="10"/>
        <v>46.067415730337075</v>
      </c>
      <c r="AB53" s="274">
        <v>178</v>
      </c>
      <c r="AC53" s="173">
        <f t="shared" si="11"/>
        <v>50</v>
      </c>
      <c r="AD53" s="274"/>
      <c r="AE53" s="173" t="str">
        <f t="shared" si="12"/>
        <v/>
      </c>
      <c r="AF53" s="274"/>
      <c r="AG53" s="173" t="str">
        <f t="shared" si="13"/>
        <v/>
      </c>
      <c r="AH53" s="274"/>
      <c r="AI53" s="173" t="str">
        <f t="shared" si="14"/>
        <v/>
      </c>
      <c r="AJ53" s="274">
        <v>1884</v>
      </c>
      <c r="AK53" s="173">
        <f t="shared" si="15"/>
        <v>529.21348314606746</v>
      </c>
      <c r="AL53" s="274"/>
      <c r="AM53" s="173" t="str">
        <f t="shared" si="16"/>
        <v/>
      </c>
      <c r="AN53" s="274"/>
      <c r="AO53" s="173" t="str">
        <f t="shared" si="17"/>
        <v/>
      </c>
      <c r="AP53" s="274">
        <v>20344</v>
      </c>
      <c r="AQ53" s="173">
        <f t="shared" si="18"/>
        <v>5714.606741573034</v>
      </c>
      <c r="AR53" s="274">
        <v>5444</v>
      </c>
    </row>
    <row r="54" spans="1:44" x14ac:dyDescent="0.25">
      <c r="A54" s="268" t="s">
        <v>293</v>
      </c>
      <c r="B54" s="273">
        <v>0.92</v>
      </c>
      <c r="D54" s="274"/>
      <c r="E54" s="173" t="str">
        <f t="shared" si="0"/>
        <v/>
      </c>
      <c r="F54" s="274"/>
      <c r="G54" s="173" t="str">
        <f t="shared" si="0"/>
        <v/>
      </c>
      <c r="H54" s="274"/>
      <c r="I54" s="173" t="str">
        <f t="shared" si="1"/>
        <v/>
      </c>
      <c r="J54" s="274"/>
      <c r="K54" s="173" t="str">
        <f t="shared" si="2"/>
        <v/>
      </c>
      <c r="L54" s="274"/>
      <c r="M54" s="173" t="str">
        <f t="shared" si="3"/>
        <v/>
      </c>
      <c r="N54" s="274"/>
      <c r="O54" s="173" t="str">
        <f t="shared" si="4"/>
        <v/>
      </c>
      <c r="P54" s="274">
        <v>3532</v>
      </c>
      <c r="Q54" s="173">
        <f t="shared" si="5"/>
        <v>3839.1304347826085</v>
      </c>
      <c r="R54" s="274"/>
      <c r="S54" s="173" t="str">
        <f t="shared" si="6"/>
        <v/>
      </c>
      <c r="T54" s="274"/>
      <c r="U54" s="173" t="str">
        <f t="shared" si="7"/>
        <v/>
      </c>
      <c r="V54" s="274"/>
      <c r="W54" s="173" t="str">
        <f t="shared" si="8"/>
        <v/>
      </c>
      <c r="X54" s="274"/>
      <c r="Y54" s="173" t="str">
        <f t="shared" si="9"/>
        <v/>
      </c>
      <c r="Z54" s="274"/>
      <c r="AA54" s="173" t="str">
        <f t="shared" si="10"/>
        <v/>
      </c>
      <c r="AB54" s="274"/>
      <c r="AC54" s="173" t="str">
        <f t="shared" si="11"/>
        <v/>
      </c>
      <c r="AD54" s="274"/>
      <c r="AE54" s="173" t="str">
        <f t="shared" si="12"/>
        <v/>
      </c>
      <c r="AF54" s="274"/>
      <c r="AG54" s="173" t="str">
        <f t="shared" si="13"/>
        <v/>
      </c>
      <c r="AH54" s="274"/>
      <c r="AI54" s="173" t="str">
        <f t="shared" si="14"/>
        <v/>
      </c>
      <c r="AJ54" s="274"/>
      <c r="AK54" s="173" t="str">
        <f t="shared" si="15"/>
        <v/>
      </c>
      <c r="AL54" s="274"/>
      <c r="AM54" s="173" t="str">
        <f t="shared" si="16"/>
        <v/>
      </c>
      <c r="AN54" s="274"/>
      <c r="AO54" s="173" t="str">
        <f t="shared" si="17"/>
        <v/>
      </c>
      <c r="AP54" s="274">
        <v>3532</v>
      </c>
      <c r="AQ54" s="173">
        <f t="shared" si="18"/>
        <v>3839.1304347826085</v>
      </c>
      <c r="AR54" s="274">
        <v>10</v>
      </c>
    </row>
    <row r="55" spans="1:44" x14ac:dyDescent="0.25">
      <c r="A55" s="268" t="s">
        <v>292</v>
      </c>
      <c r="B55" s="273">
        <v>0.9</v>
      </c>
      <c r="D55" s="274">
        <v>2646</v>
      </c>
      <c r="E55" s="173">
        <f t="shared" si="0"/>
        <v>2940</v>
      </c>
      <c r="F55" s="274"/>
      <c r="G55" s="173" t="str">
        <f t="shared" si="0"/>
        <v/>
      </c>
      <c r="H55" s="274"/>
      <c r="I55" s="173" t="str">
        <f t="shared" si="1"/>
        <v/>
      </c>
      <c r="J55" s="274"/>
      <c r="K55" s="173" t="str">
        <f t="shared" si="2"/>
        <v/>
      </c>
      <c r="L55" s="274"/>
      <c r="M55" s="173" t="str">
        <f t="shared" si="3"/>
        <v/>
      </c>
      <c r="N55" s="274">
        <v>90</v>
      </c>
      <c r="O55" s="173">
        <f t="shared" si="4"/>
        <v>100</v>
      </c>
      <c r="P55" s="274">
        <v>151</v>
      </c>
      <c r="Q55" s="173">
        <f t="shared" si="5"/>
        <v>167.77777777777777</v>
      </c>
      <c r="R55" s="274"/>
      <c r="S55" s="173" t="str">
        <f t="shared" si="6"/>
        <v/>
      </c>
      <c r="T55" s="274"/>
      <c r="U55" s="173" t="str">
        <f t="shared" si="7"/>
        <v/>
      </c>
      <c r="V55" s="274"/>
      <c r="W55" s="173" t="str">
        <f t="shared" si="8"/>
        <v/>
      </c>
      <c r="X55" s="274"/>
      <c r="Y55" s="173" t="str">
        <f t="shared" si="9"/>
        <v/>
      </c>
      <c r="Z55" s="274"/>
      <c r="AA55" s="173" t="str">
        <f t="shared" si="10"/>
        <v/>
      </c>
      <c r="AB55" s="274"/>
      <c r="AC55" s="173" t="str">
        <f t="shared" si="11"/>
        <v/>
      </c>
      <c r="AD55" s="274"/>
      <c r="AE55" s="173" t="str">
        <f t="shared" si="12"/>
        <v/>
      </c>
      <c r="AF55" s="274"/>
      <c r="AG55" s="173" t="str">
        <f t="shared" si="13"/>
        <v/>
      </c>
      <c r="AH55" s="274"/>
      <c r="AI55" s="173" t="str">
        <f t="shared" si="14"/>
        <v/>
      </c>
      <c r="AJ55" s="274"/>
      <c r="AK55" s="173" t="str">
        <f t="shared" si="15"/>
        <v/>
      </c>
      <c r="AL55" s="274"/>
      <c r="AM55" s="173" t="str">
        <f t="shared" si="16"/>
        <v/>
      </c>
      <c r="AN55" s="274"/>
      <c r="AO55" s="173" t="str">
        <f t="shared" si="17"/>
        <v/>
      </c>
      <c r="AP55" s="274">
        <v>241</v>
      </c>
      <c r="AQ55" s="173">
        <f t="shared" si="18"/>
        <v>267.77777777777777</v>
      </c>
      <c r="AR55" s="274">
        <v>1654</v>
      </c>
    </row>
    <row r="56" spans="1:44" x14ac:dyDescent="0.25">
      <c r="A56" s="268" t="s">
        <v>291</v>
      </c>
      <c r="B56" s="273">
        <v>0.01</v>
      </c>
      <c r="D56" s="274">
        <v>1561</v>
      </c>
      <c r="E56" s="173">
        <f t="shared" si="0"/>
        <v>156100</v>
      </c>
      <c r="F56" s="274"/>
      <c r="G56" s="173" t="str">
        <f t="shared" si="0"/>
        <v/>
      </c>
      <c r="H56" s="274"/>
      <c r="I56" s="173" t="str">
        <f t="shared" si="1"/>
        <v/>
      </c>
      <c r="J56" s="274"/>
      <c r="K56" s="173" t="str">
        <f t="shared" si="2"/>
        <v/>
      </c>
      <c r="L56" s="274"/>
      <c r="M56" s="173" t="str">
        <f t="shared" si="3"/>
        <v/>
      </c>
      <c r="N56" s="274"/>
      <c r="O56" s="173" t="str">
        <f t="shared" si="4"/>
        <v/>
      </c>
      <c r="P56" s="274">
        <v>2</v>
      </c>
      <c r="Q56" s="173">
        <f t="shared" si="5"/>
        <v>200</v>
      </c>
      <c r="R56" s="274"/>
      <c r="S56" s="173" t="str">
        <f t="shared" si="6"/>
        <v/>
      </c>
      <c r="T56" s="274"/>
      <c r="U56" s="173" t="str">
        <f t="shared" si="7"/>
        <v/>
      </c>
      <c r="V56" s="274">
        <v>1770</v>
      </c>
      <c r="W56" s="173">
        <f t="shared" si="8"/>
        <v>177000</v>
      </c>
      <c r="X56" s="274">
        <v>721</v>
      </c>
      <c r="Y56" s="173">
        <f t="shared" si="9"/>
        <v>72100</v>
      </c>
      <c r="Z56" s="274"/>
      <c r="AA56" s="173" t="str">
        <f t="shared" si="10"/>
        <v/>
      </c>
      <c r="AB56" s="274"/>
      <c r="AC56" s="173" t="str">
        <f t="shared" si="11"/>
        <v/>
      </c>
      <c r="AD56" s="274">
        <v>42</v>
      </c>
      <c r="AE56" s="173">
        <f t="shared" si="12"/>
        <v>4200</v>
      </c>
      <c r="AF56" s="274">
        <v>17076</v>
      </c>
      <c r="AG56" s="173">
        <f t="shared" si="13"/>
        <v>1707600</v>
      </c>
      <c r="AH56" s="274">
        <v>100</v>
      </c>
      <c r="AI56" s="173">
        <f t="shared" si="14"/>
        <v>10000</v>
      </c>
      <c r="AJ56" s="274"/>
      <c r="AK56" s="173" t="str">
        <f t="shared" si="15"/>
        <v/>
      </c>
      <c r="AL56" s="274"/>
      <c r="AM56" s="173" t="str">
        <f t="shared" si="16"/>
        <v/>
      </c>
      <c r="AN56" s="274"/>
      <c r="AO56" s="173" t="str">
        <f t="shared" si="17"/>
        <v/>
      </c>
      <c r="AP56" s="274">
        <v>19711</v>
      </c>
      <c r="AQ56" s="173">
        <f t="shared" si="18"/>
        <v>1971100</v>
      </c>
      <c r="AR56" s="274">
        <v>494</v>
      </c>
    </row>
    <row r="57" spans="1:44" x14ac:dyDescent="0.25">
      <c r="A57" s="276"/>
      <c r="B57">
        <v>2.86</v>
      </c>
      <c r="D57" s="277">
        <v>121770</v>
      </c>
      <c r="E57" s="173">
        <f t="shared" si="0"/>
        <v>42576.923076923078</v>
      </c>
      <c r="F57" s="277">
        <v>2478</v>
      </c>
      <c r="G57" s="173">
        <f t="shared" si="0"/>
        <v>866.43356643356651</v>
      </c>
      <c r="H57" s="277"/>
      <c r="I57" s="173" t="str">
        <f t="shared" si="1"/>
        <v/>
      </c>
      <c r="J57" s="277"/>
      <c r="K57" s="173" t="str">
        <f t="shared" si="2"/>
        <v/>
      </c>
      <c r="L57" s="277"/>
      <c r="M57" s="173" t="str">
        <f t="shared" si="3"/>
        <v/>
      </c>
      <c r="N57" s="277"/>
      <c r="O57" s="173" t="str">
        <f t="shared" si="4"/>
        <v/>
      </c>
      <c r="P57" s="277">
        <v>4096</v>
      </c>
      <c r="Q57" s="173">
        <f t="shared" si="5"/>
        <v>1432.1678321678323</v>
      </c>
      <c r="R57" s="277"/>
      <c r="S57" s="173" t="str">
        <f t="shared" si="6"/>
        <v/>
      </c>
      <c r="T57" s="277"/>
      <c r="U57" s="173" t="str">
        <f t="shared" si="7"/>
        <v/>
      </c>
      <c r="V57" s="277"/>
      <c r="W57" s="173" t="str">
        <f t="shared" si="8"/>
        <v/>
      </c>
      <c r="X57" s="277"/>
      <c r="Y57" s="173" t="str">
        <f t="shared" si="9"/>
        <v/>
      </c>
      <c r="Z57" s="277"/>
      <c r="AA57" s="173" t="str">
        <f t="shared" si="10"/>
        <v/>
      </c>
      <c r="AB57" s="277"/>
      <c r="AC57" s="173" t="str">
        <f t="shared" si="11"/>
        <v/>
      </c>
      <c r="AD57" s="277"/>
      <c r="AE57" s="173" t="str">
        <f t="shared" si="12"/>
        <v/>
      </c>
      <c r="AF57" s="277"/>
      <c r="AG57" s="173" t="str">
        <f t="shared" si="13"/>
        <v/>
      </c>
      <c r="AH57" s="277"/>
      <c r="AI57" s="173" t="str">
        <f t="shared" si="14"/>
        <v/>
      </c>
      <c r="AJ57" s="277"/>
      <c r="AK57" s="173" t="str">
        <f t="shared" si="15"/>
        <v/>
      </c>
      <c r="AL57" s="277"/>
      <c r="AM57" s="173" t="str">
        <f t="shared" si="16"/>
        <v/>
      </c>
      <c r="AN57" s="277"/>
      <c r="AO57" s="173" t="str">
        <f t="shared" si="17"/>
        <v/>
      </c>
      <c r="AP57" s="277">
        <v>6574</v>
      </c>
      <c r="AQ57" s="173">
        <f t="shared" si="18"/>
        <v>2298.6013986013986</v>
      </c>
      <c r="AR57" s="277">
        <v>125204</v>
      </c>
    </row>
    <row r="58" spans="1:44" x14ac:dyDescent="0.25">
      <c r="A58" s="268" t="s">
        <v>424</v>
      </c>
      <c r="B58" s="273">
        <v>152.28</v>
      </c>
      <c r="D58" s="274">
        <v>2839381.33</v>
      </c>
      <c r="E58" s="173">
        <f t="shared" si="0"/>
        <v>18645.792815865512</v>
      </c>
      <c r="F58" s="274">
        <v>98392.25</v>
      </c>
      <c r="G58" s="173">
        <f t="shared" si="0"/>
        <v>646.12719989493041</v>
      </c>
      <c r="H58" s="274"/>
      <c r="I58" s="173" t="str">
        <f t="shared" si="1"/>
        <v/>
      </c>
      <c r="J58" s="274"/>
      <c r="K58" s="173" t="str">
        <f t="shared" si="2"/>
        <v/>
      </c>
      <c r="L58" s="274"/>
      <c r="M58" s="173" t="str">
        <f t="shared" si="3"/>
        <v/>
      </c>
      <c r="N58" s="274">
        <v>3345</v>
      </c>
      <c r="O58" s="173">
        <f t="shared" si="4"/>
        <v>21.966115051221433</v>
      </c>
      <c r="P58" s="274">
        <v>102038.78</v>
      </c>
      <c r="Q58" s="173">
        <f t="shared" si="5"/>
        <v>670.07341738902016</v>
      </c>
      <c r="R58" s="274">
        <v>166360.54999999999</v>
      </c>
      <c r="S58" s="173">
        <f t="shared" si="6"/>
        <v>1092.464867349619</v>
      </c>
      <c r="T58" s="274">
        <v>1785.73</v>
      </c>
      <c r="U58" s="173">
        <f t="shared" si="7"/>
        <v>11.726622012083006</v>
      </c>
      <c r="V58" s="274">
        <v>108628.04</v>
      </c>
      <c r="W58" s="173">
        <f t="shared" si="8"/>
        <v>713.34410296821636</v>
      </c>
      <c r="X58" s="274">
        <v>110072.61</v>
      </c>
      <c r="Y58" s="173">
        <f t="shared" si="9"/>
        <v>722.83037825059102</v>
      </c>
      <c r="Z58" s="274"/>
      <c r="AA58" s="173" t="str">
        <f t="shared" si="10"/>
        <v/>
      </c>
      <c r="AB58" s="274">
        <v>109205.88</v>
      </c>
      <c r="AC58" s="173">
        <f t="shared" si="11"/>
        <v>717.13869188337276</v>
      </c>
      <c r="AD58" s="274"/>
      <c r="AE58" s="173" t="str">
        <f t="shared" si="12"/>
        <v/>
      </c>
      <c r="AF58" s="274"/>
      <c r="AG58" s="173" t="str">
        <f t="shared" si="13"/>
        <v/>
      </c>
      <c r="AH58" s="274"/>
      <c r="AI58" s="173" t="str">
        <f t="shared" si="14"/>
        <v/>
      </c>
      <c r="AJ58" s="274"/>
      <c r="AK58" s="173" t="str">
        <f t="shared" si="15"/>
        <v/>
      </c>
      <c r="AL58" s="274"/>
      <c r="AM58" s="173" t="str">
        <f t="shared" si="16"/>
        <v/>
      </c>
      <c r="AN58" s="274"/>
      <c r="AO58" s="173" t="str">
        <f t="shared" si="17"/>
        <v/>
      </c>
      <c r="AP58" s="274">
        <v>699828.84</v>
      </c>
      <c r="AQ58" s="173">
        <f t="shared" si="18"/>
        <v>4595.6713947990538</v>
      </c>
      <c r="AR58" s="274">
        <v>180297.23</v>
      </c>
    </row>
    <row r="59" spans="1:44" x14ac:dyDescent="0.25">
      <c r="A59" s="268" t="s">
        <v>290</v>
      </c>
      <c r="B59" s="273">
        <v>1.21</v>
      </c>
      <c r="D59" s="274">
        <v>29850</v>
      </c>
      <c r="E59" s="173">
        <f t="shared" si="0"/>
        <v>24669.421487603307</v>
      </c>
      <c r="F59" s="274"/>
      <c r="G59" s="173" t="str">
        <f t="shared" si="0"/>
        <v/>
      </c>
      <c r="H59" s="274"/>
      <c r="I59" s="173" t="str">
        <f t="shared" si="1"/>
        <v/>
      </c>
      <c r="J59" s="274"/>
      <c r="K59" s="173" t="str">
        <f t="shared" si="2"/>
        <v/>
      </c>
      <c r="L59" s="274"/>
      <c r="M59" s="173" t="str">
        <f t="shared" si="3"/>
        <v/>
      </c>
      <c r="N59" s="274"/>
      <c r="O59" s="173" t="str">
        <f t="shared" si="4"/>
        <v/>
      </c>
      <c r="P59" s="274">
        <v>1978</v>
      </c>
      <c r="Q59" s="173">
        <f t="shared" si="5"/>
        <v>1634.7107438016531</v>
      </c>
      <c r="R59" s="274"/>
      <c r="S59" s="173" t="str">
        <f t="shared" si="6"/>
        <v/>
      </c>
      <c r="T59" s="274"/>
      <c r="U59" s="173" t="str">
        <f t="shared" si="7"/>
        <v/>
      </c>
      <c r="V59" s="274"/>
      <c r="W59" s="173" t="str">
        <f t="shared" si="8"/>
        <v/>
      </c>
      <c r="X59" s="274"/>
      <c r="Y59" s="173" t="str">
        <f t="shared" si="9"/>
        <v/>
      </c>
      <c r="Z59" s="274"/>
      <c r="AA59" s="173" t="str">
        <f t="shared" si="10"/>
        <v/>
      </c>
      <c r="AB59" s="274">
        <v>2116</v>
      </c>
      <c r="AC59" s="173">
        <f t="shared" si="11"/>
        <v>1748.7603305785124</v>
      </c>
      <c r="AD59" s="274"/>
      <c r="AE59" s="173" t="str">
        <f t="shared" si="12"/>
        <v/>
      </c>
      <c r="AF59" s="274"/>
      <c r="AG59" s="173" t="str">
        <f t="shared" si="13"/>
        <v/>
      </c>
      <c r="AH59" s="274"/>
      <c r="AI59" s="173" t="str">
        <f t="shared" si="14"/>
        <v/>
      </c>
      <c r="AJ59" s="274"/>
      <c r="AK59" s="173" t="str">
        <f t="shared" si="15"/>
        <v/>
      </c>
      <c r="AL59" s="274"/>
      <c r="AM59" s="173" t="str">
        <f t="shared" si="16"/>
        <v/>
      </c>
      <c r="AN59" s="274">
        <v>4187</v>
      </c>
      <c r="AO59" s="173">
        <f t="shared" si="17"/>
        <v>3460.3305785123966</v>
      </c>
      <c r="AP59" s="274">
        <v>8281</v>
      </c>
      <c r="AQ59" s="173">
        <f t="shared" si="18"/>
        <v>6843.8016528925618</v>
      </c>
      <c r="AR59" s="274"/>
    </row>
    <row r="60" spans="1:44" x14ac:dyDescent="0.25">
      <c r="A60" s="268" t="s">
        <v>289</v>
      </c>
      <c r="B60" s="273">
        <v>0.9</v>
      </c>
      <c r="D60" s="274">
        <v>11339.77</v>
      </c>
      <c r="E60" s="173">
        <f t="shared" si="0"/>
        <v>12599.744444444445</v>
      </c>
      <c r="F60" s="274">
        <v>11324.65</v>
      </c>
      <c r="G60" s="173">
        <f t="shared" si="0"/>
        <v>12582.944444444443</v>
      </c>
      <c r="H60" s="274"/>
      <c r="I60" s="173" t="str">
        <f t="shared" si="1"/>
        <v/>
      </c>
      <c r="J60" s="274"/>
      <c r="K60" s="173" t="str">
        <f t="shared" si="2"/>
        <v/>
      </c>
      <c r="L60" s="274"/>
      <c r="M60" s="173" t="str">
        <f t="shared" si="3"/>
        <v/>
      </c>
      <c r="N60" s="274">
        <v>73.790000000000006</v>
      </c>
      <c r="O60" s="173">
        <f t="shared" si="4"/>
        <v>81.988888888888894</v>
      </c>
      <c r="P60" s="274">
        <v>185</v>
      </c>
      <c r="Q60" s="173">
        <f t="shared" si="5"/>
        <v>205.55555555555554</v>
      </c>
      <c r="R60" s="274">
        <v>5.23</v>
      </c>
      <c r="S60" s="173">
        <f t="shared" si="6"/>
        <v>5.8111111111111118</v>
      </c>
      <c r="T60" s="274"/>
      <c r="U60" s="173" t="str">
        <f t="shared" si="7"/>
        <v/>
      </c>
      <c r="V60" s="274">
        <v>3309.16</v>
      </c>
      <c r="W60" s="173">
        <f t="shared" si="8"/>
        <v>3676.844444444444</v>
      </c>
      <c r="X60" s="274">
        <v>242.67</v>
      </c>
      <c r="Y60" s="173">
        <f t="shared" si="9"/>
        <v>269.63333333333333</v>
      </c>
      <c r="Z60" s="274">
        <v>60.95</v>
      </c>
      <c r="AA60" s="173">
        <f t="shared" si="10"/>
        <v>67.722222222222229</v>
      </c>
      <c r="AB60" s="274">
        <v>112.78</v>
      </c>
      <c r="AC60" s="173">
        <f t="shared" si="11"/>
        <v>125.3111111111111</v>
      </c>
      <c r="AD60" s="274"/>
      <c r="AE60" s="173" t="str">
        <f t="shared" si="12"/>
        <v/>
      </c>
      <c r="AF60" s="274"/>
      <c r="AG60" s="173" t="str">
        <f t="shared" si="13"/>
        <v/>
      </c>
      <c r="AH60" s="274"/>
      <c r="AI60" s="173" t="str">
        <f t="shared" si="14"/>
        <v/>
      </c>
      <c r="AJ60" s="274">
        <v>1092.3499999999999</v>
      </c>
      <c r="AK60" s="173">
        <f t="shared" si="15"/>
        <v>1213.7222222222222</v>
      </c>
      <c r="AL60" s="274"/>
      <c r="AM60" s="173" t="str">
        <f t="shared" si="16"/>
        <v/>
      </c>
      <c r="AN60" s="274"/>
      <c r="AO60" s="173" t="str">
        <f t="shared" si="17"/>
        <v/>
      </c>
      <c r="AP60" s="274">
        <v>16406.580000000002</v>
      </c>
      <c r="AQ60" s="173">
        <f t="shared" si="18"/>
        <v>18229.533333333336</v>
      </c>
      <c r="AR60" s="274">
        <v>952.48</v>
      </c>
    </row>
    <row r="61" spans="1:44" x14ac:dyDescent="0.25">
      <c r="A61" s="268" t="s">
        <v>288</v>
      </c>
      <c r="B61" s="273">
        <v>5.1999999999999998E-3</v>
      </c>
      <c r="D61" s="274">
        <v>53.33</v>
      </c>
      <c r="E61" s="173">
        <f t="shared" si="0"/>
        <v>10255.76923076923</v>
      </c>
      <c r="F61" s="274">
        <v>0.51</v>
      </c>
      <c r="G61" s="173">
        <f t="shared" si="0"/>
        <v>98.07692307692308</v>
      </c>
      <c r="H61" s="274"/>
      <c r="I61" s="173" t="str">
        <f t="shared" si="1"/>
        <v/>
      </c>
      <c r="J61" s="274"/>
      <c r="K61" s="173" t="str">
        <f t="shared" si="2"/>
        <v/>
      </c>
      <c r="L61" s="274"/>
      <c r="M61" s="173" t="str">
        <f t="shared" si="3"/>
        <v/>
      </c>
      <c r="N61" s="274"/>
      <c r="O61" s="173" t="str">
        <f t="shared" si="4"/>
        <v/>
      </c>
      <c r="P61" s="274">
        <v>5.09</v>
      </c>
      <c r="Q61" s="173">
        <f t="shared" si="5"/>
        <v>978.84615384615381</v>
      </c>
      <c r="R61" s="274"/>
      <c r="S61" s="173" t="str">
        <f t="shared" si="6"/>
        <v/>
      </c>
      <c r="T61" s="274"/>
      <c r="U61" s="173" t="str">
        <f t="shared" si="7"/>
        <v/>
      </c>
      <c r="V61" s="274">
        <v>39.270000000000003</v>
      </c>
      <c r="W61" s="173">
        <f t="shared" si="8"/>
        <v>7551.923076923078</v>
      </c>
      <c r="X61" s="274">
        <v>11</v>
      </c>
      <c r="Y61" s="173">
        <f t="shared" si="9"/>
        <v>2115.3846153846157</v>
      </c>
      <c r="Z61" s="274"/>
      <c r="AA61" s="173" t="str">
        <f t="shared" si="10"/>
        <v/>
      </c>
      <c r="AB61" s="274"/>
      <c r="AC61" s="173" t="str">
        <f t="shared" si="11"/>
        <v/>
      </c>
      <c r="AD61" s="274"/>
      <c r="AE61" s="173" t="str">
        <f t="shared" si="12"/>
        <v/>
      </c>
      <c r="AF61" s="274"/>
      <c r="AG61" s="173" t="str">
        <f t="shared" si="13"/>
        <v/>
      </c>
      <c r="AH61" s="274"/>
      <c r="AI61" s="173" t="str">
        <f t="shared" si="14"/>
        <v/>
      </c>
      <c r="AJ61" s="274">
        <v>28.83</v>
      </c>
      <c r="AK61" s="173">
        <f t="shared" si="15"/>
        <v>5544.2307692307695</v>
      </c>
      <c r="AL61" s="274"/>
      <c r="AM61" s="173" t="str">
        <f t="shared" si="16"/>
        <v/>
      </c>
      <c r="AN61" s="274"/>
      <c r="AO61" s="173" t="str">
        <f t="shared" si="17"/>
        <v/>
      </c>
      <c r="AP61" s="274">
        <v>84.7</v>
      </c>
      <c r="AQ61" s="173">
        <f t="shared" si="18"/>
        <v>16288.461538461539</v>
      </c>
      <c r="AR61" s="274">
        <v>5.91</v>
      </c>
    </row>
    <row r="62" spans="1:44" x14ac:dyDescent="0.25">
      <c r="A62" s="276"/>
      <c r="B62">
        <v>2.9</v>
      </c>
      <c r="D62" s="277">
        <v>25935.82</v>
      </c>
      <c r="E62" s="173">
        <f t="shared" si="0"/>
        <v>8943.3862068965518</v>
      </c>
      <c r="F62" s="277">
        <v>248.43</v>
      </c>
      <c r="G62" s="173">
        <f t="shared" si="0"/>
        <v>85.66551724137932</v>
      </c>
      <c r="H62" s="277"/>
      <c r="I62" s="173" t="str">
        <f t="shared" si="1"/>
        <v/>
      </c>
      <c r="J62" s="277"/>
      <c r="K62" s="173" t="str">
        <f t="shared" si="2"/>
        <v/>
      </c>
      <c r="L62" s="277"/>
      <c r="M62" s="173" t="str">
        <f t="shared" si="3"/>
        <v/>
      </c>
      <c r="N62" s="277">
        <v>327.42</v>
      </c>
      <c r="O62" s="173">
        <f t="shared" si="4"/>
        <v>112.90344827586208</v>
      </c>
      <c r="P62" s="277">
        <v>2822.52</v>
      </c>
      <c r="Q62" s="173">
        <f t="shared" si="5"/>
        <v>973.28275862068972</v>
      </c>
      <c r="R62" s="277">
        <v>389.12</v>
      </c>
      <c r="S62" s="173">
        <f t="shared" si="6"/>
        <v>134.1793103448276</v>
      </c>
      <c r="T62" s="277"/>
      <c r="U62" s="173" t="str">
        <f t="shared" si="7"/>
        <v/>
      </c>
      <c r="V62" s="277">
        <v>19093.38</v>
      </c>
      <c r="W62" s="173">
        <f t="shared" si="8"/>
        <v>6583.9241379310351</v>
      </c>
      <c r="X62" s="277">
        <v>5341.67</v>
      </c>
      <c r="Y62" s="173">
        <f t="shared" si="9"/>
        <v>1841.9551724137932</v>
      </c>
      <c r="Z62" s="277"/>
      <c r="AA62" s="173" t="str">
        <f t="shared" si="10"/>
        <v/>
      </c>
      <c r="AB62" s="277"/>
      <c r="AC62" s="173" t="str">
        <f t="shared" si="11"/>
        <v/>
      </c>
      <c r="AD62" s="277"/>
      <c r="AE62" s="173" t="str">
        <f t="shared" si="12"/>
        <v/>
      </c>
      <c r="AF62" s="277"/>
      <c r="AG62" s="173" t="str">
        <f t="shared" si="13"/>
        <v/>
      </c>
      <c r="AH62" s="277"/>
      <c r="AI62" s="173" t="str">
        <f t="shared" si="14"/>
        <v/>
      </c>
      <c r="AJ62" s="277">
        <v>12755</v>
      </c>
      <c r="AK62" s="173">
        <f t="shared" si="15"/>
        <v>4398.2758620689656</v>
      </c>
      <c r="AL62" s="277"/>
      <c r="AM62" s="173" t="str">
        <f t="shared" si="16"/>
        <v/>
      </c>
      <c r="AN62" s="277"/>
      <c r="AO62" s="173" t="str">
        <f t="shared" si="17"/>
        <v/>
      </c>
      <c r="AP62" s="277">
        <v>40977.54</v>
      </c>
      <c r="AQ62" s="173">
        <f t="shared" si="18"/>
        <v>14130.186206896553</v>
      </c>
      <c r="AR62" s="277">
        <v>2828.55</v>
      </c>
    </row>
    <row r="63" spans="1:44" x14ac:dyDescent="0.25">
      <c r="A63" s="268" t="s">
        <v>286</v>
      </c>
      <c r="B63" s="273">
        <v>14.9</v>
      </c>
      <c r="D63" s="274">
        <v>12870</v>
      </c>
      <c r="E63" s="173">
        <f t="shared" si="0"/>
        <v>863.75838926174492</v>
      </c>
      <c r="F63" s="274"/>
      <c r="G63" s="173" t="str">
        <f t="shared" si="0"/>
        <v/>
      </c>
      <c r="H63" s="274"/>
      <c r="I63" s="173" t="str">
        <f t="shared" si="1"/>
        <v/>
      </c>
      <c r="J63" s="274"/>
      <c r="K63" s="173" t="str">
        <f t="shared" si="2"/>
        <v/>
      </c>
      <c r="L63" s="274"/>
      <c r="M63" s="173" t="str">
        <f t="shared" si="3"/>
        <v/>
      </c>
      <c r="N63" s="274">
        <v>1592</v>
      </c>
      <c r="O63" s="173">
        <f t="shared" si="4"/>
        <v>106.84563758389261</v>
      </c>
      <c r="P63" s="274">
        <v>50832</v>
      </c>
      <c r="Q63" s="173">
        <f t="shared" si="5"/>
        <v>3411.5436241610737</v>
      </c>
      <c r="R63" s="274">
        <v>1414</v>
      </c>
      <c r="S63" s="173">
        <f t="shared" si="6"/>
        <v>94.899328859060404</v>
      </c>
      <c r="T63" s="274"/>
      <c r="U63" s="173" t="str">
        <f t="shared" si="7"/>
        <v/>
      </c>
      <c r="V63" s="274">
        <v>5400</v>
      </c>
      <c r="W63" s="173">
        <f t="shared" si="8"/>
        <v>362.41610738255031</v>
      </c>
      <c r="X63" s="274">
        <v>1876</v>
      </c>
      <c r="Y63" s="173">
        <f t="shared" si="9"/>
        <v>125.90604026845638</v>
      </c>
      <c r="Z63" s="274">
        <v>52</v>
      </c>
      <c r="AA63" s="173">
        <f t="shared" si="10"/>
        <v>3.4899328859060401</v>
      </c>
      <c r="AB63" s="274"/>
      <c r="AC63" s="173" t="str">
        <f t="shared" si="11"/>
        <v/>
      </c>
      <c r="AD63" s="274">
        <v>3230</v>
      </c>
      <c r="AE63" s="173">
        <f t="shared" si="12"/>
        <v>216.77852348993289</v>
      </c>
      <c r="AF63" s="274"/>
      <c r="AG63" s="173" t="str">
        <f t="shared" si="13"/>
        <v/>
      </c>
      <c r="AH63" s="274"/>
      <c r="AI63" s="173" t="str">
        <f t="shared" si="14"/>
        <v/>
      </c>
      <c r="AJ63" s="274">
        <v>202</v>
      </c>
      <c r="AK63" s="173">
        <f t="shared" si="15"/>
        <v>13.557046979865772</v>
      </c>
      <c r="AL63" s="274"/>
      <c r="AM63" s="173" t="str">
        <f t="shared" si="16"/>
        <v/>
      </c>
      <c r="AN63" s="274">
        <v>4798</v>
      </c>
      <c r="AO63" s="173">
        <f t="shared" si="17"/>
        <v>322.01342281879192</v>
      </c>
      <c r="AP63" s="274">
        <v>69396</v>
      </c>
      <c r="AQ63" s="173">
        <f t="shared" si="18"/>
        <v>4657.4496644295305</v>
      </c>
      <c r="AR63" s="274">
        <v>81572</v>
      </c>
    </row>
    <row r="64" spans="1:44" x14ac:dyDescent="0.25">
      <c r="A64" s="268" t="s">
        <v>285</v>
      </c>
      <c r="B64" s="273">
        <v>20.07</v>
      </c>
      <c r="D64" s="274">
        <v>409475</v>
      </c>
      <c r="E64" s="173">
        <f t="shared" si="0"/>
        <v>20402.341803687093</v>
      </c>
      <c r="F64" s="274">
        <v>57901</v>
      </c>
      <c r="G64" s="173">
        <f t="shared" si="0"/>
        <v>2884.9526656701546</v>
      </c>
      <c r="H64" s="274"/>
      <c r="I64" s="173" t="str">
        <f t="shared" si="1"/>
        <v/>
      </c>
      <c r="J64" s="274"/>
      <c r="K64" s="173" t="str">
        <f t="shared" si="2"/>
        <v/>
      </c>
      <c r="L64" s="274"/>
      <c r="M64" s="173" t="str">
        <f t="shared" si="3"/>
        <v/>
      </c>
      <c r="N64" s="274"/>
      <c r="O64" s="173" t="str">
        <f t="shared" si="4"/>
        <v/>
      </c>
      <c r="P64" s="274">
        <v>6565</v>
      </c>
      <c r="Q64" s="173">
        <f t="shared" si="5"/>
        <v>327.10513203786746</v>
      </c>
      <c r="R64" s="274">
        <v>244306</v>
      </c>
      <c r="S64" s="173">
        <f t="shared" si="6"/>
        <v>12172.695565520677</v>
      </c>
      <c r="T64" s="274">
        <v>4628</v>
      </c>
      <c r="U64" s="173">
        <f t="shared" si="7"/>
        <v>230.59292476332834</v>
      </c>
      <c r="V64" s="274"/>
      <c r="W64" s="173" t="str">
        <f t="shared" si="8"/>
        <v/>
      </c>
      <c r="X64" s="274"/>
      <c r="Y64" s="173" t="str">
        <f t="shared" si="9"/>
        <v/>
      </c>
      <c r="Z64" s="274"/>
      <c r="AA64" s="173" t="str">
        <f t="shared" si="10"/>
        <v/>
      </c>
      <c r="AB64" s="274"/>
      <c r="AC64" s="173" t="str">
        <f t="shared" si="11"/>
        <v/>
      </c>
      <c r="AD64" s="274"/>
      <c r="AE64" s="173" t="str">
        <f t="shared" si="12"/>
        <v/>
      </c>
      <c r="AF64" s="274"/>
      <c r="AG64" s="173" t="str">
        <f t="shared" si="13"/>
        <v/>
      </c>
      <c r="AH64" s="274"/>
      <c r="AI64" s="173" t="str">
        <f t="shared" si="14"/>
        <v/>
      </c>
      <c r="AJ64" s="274">
        <v>12365</v>
      </c>
      <c r="AK64" s="173">
        <f t="shared" si="15"/>
        <v>616.09367214748374</v>
      </c>
      <c r="AL64" s="274"/>
      <c r="AM64" s="173" t="str">
        <f t="shared" si="16"/>
        <v/>
      </c>
      <c r="AN64" s="274">
        <v>26811</v>
      </c>
      <c r="AO64" s="173">
        <f t="shared" si="17"/>
        <v>1335.8744394618834</v>
      </c>
      <c r="AP64" s="274">
        <v>352576</v>
      </c>
      <c r="AQ64" s="173">
        <f t="shared" si="18"/>
        <v>17567.314399601393</v>
      </c>
      <c r="AR64" s="274">
        <v>26237</v>
      </c>
    </row>
    <row r="65" spans="1:44" x14ac:dyDescent="0.25">
      <c r="A65" s="268" t="s">
        <v>284</v>
      </c>
      <c r="B65" s="273">
        <v>6.42</v>
      </c>
      <c r="D65" s="274">
        <v>13398</v>
      </c>
      <c r="E65" s="173">
        <f t="shared" si="0"/>
        <v>2086.9158878504672</v>
      </c>
      <c r="F65" s="274"/>
      <c r="G65" s="173" t="str">
        <f t="shared" si="0"/>
        <v/>
      </c>
      <c r="H65" s="274"/>
      <c r="I65" s="173" t="str">
        <f t="shared" si="1"/>
        <v/>
      </c>
      <c r="J65" s="274"/>
      <c r="K65" s="173" t="str">
        <f t="shared" si="2"/>
        <v/>
      </c>
      <c r="L65" s="274"/>
      <c r="M65" s="173" t="str">
        <f t="shared" si="3"/>
        <v/>
      </c>
      <c r="N65" s="274"/>
      <c r="O65" s="173" t="str">
        <f t="shared" si="4"/>
        <v/>
      </c>
      <c r="P65" s="274">
        <v>154</v>
      </c>
      <c r="Q65" s="173">
        <f t="shared" si="5"/>
        <v>23.987538940809969</v>
      </c>
      <c r="R65" s="274"/>
      <c r="S65" s="173" t="str">
        <f t="shared" si="6"/>
        <v/>
      </c>
      <c r="T65" s="274"/>
      <c r="U65" s="173" t="str">
        <f t="shared" si="7"/>
        <v/>
      </c>
      <c r="V65" s="274"/>
      <c r="W65" s="173" t="str">
        <f t="shared" si="8"/>
        <v/>
      </c>
      <c r="X65" s="274"/>
      <c r="Y65" s="173" t="str">
        <f t="shared" si="9"/>
        <v/>
      </c>
      <c r="Z65" s="274"/>
      <c r="AA65" s="173" t="str">
        <f t="shared" si="10"/>
        <v/>
      </c>
      <c r="AB65" s="274"/>
      <c r="AC65" s="173" t="str">
        <f t="shared" si="11"/>
        <v/>
      </c>
      <c r="AD65" s="274"/>
      <c r="AE65" s="173" t="str">
        <f t="shared" si="12"/>
        <v/>
      </c>
      <c r="AF65" s="274"/>
      <c r="AG65" s="173" t="str">
        <f t="shared" si="13"/>
        <v/>
      </c>
      <c r="AH65" s="274"/>
      <c r="AI65" s="173" t="str">
        <f t="shared" si="14"/>
        <v/>
      </c>
      <c r="AJ65" s="274"/>
      <c r="AK65" s="173" t="str">
        <f t="shared" si="15"/>
        <v/>
      </c>
      <c r="AL65" s="274"/>
      <c r="AM65" s="173" t="str">
        <f t="shared" si="16"/>
        <v/>
      </c>
      <c r="AN65" s="274"/>
      <c r="AO65" s="173" t="str">
        <f t="shared" si="17"/>
        <v/>
      </c>
      <c r="AP65" s="274">
        <v>154</v>
      </c>
      <c r="AQ65" s="173">
        <f t="shared" si="18"/>
        <v>23.987538940809969</v>
      </c>
      <c r="AR65" s="274">
        <v>2404</v>
      </c>
    </row>
    <row r="66" spans="1:44" x14ac:dyDescent="0.25">
      <c r="A66" s="268" t="s">
        <v>282</v>
      </c>
      <c r="B66" s="273">
        <v>23.3</v>
      </c>
      <c r="D66" s="274">
        <v>744566</v>
      </c>
      <c r="E66" s="173">
        <f t="shared" si="0"/>
        <v>31955.622317596564</v>
      </c>
      <c r="F66" s="274"/>
      <c r="G66" s="173" t="str">
        <f t="shared" si="0"/>
        <v/>
      </c>
      <c r="H66" s="274"/>
      <c r="I66" s="173" t="str">
        <f t="shared" si="1"/>
        <v/>
      </c>
      <c r="J66" s="274">
        <v>7990</v>
      </c>
      <c r="K66" s="173">
        <f t="shared" si="2"/>
        <v>342.91845493562232</v>
      </c>
      <c r="L66" s="274"/>
      <c r="M66" s="173" t="str">
        <f t="shared" si="3"/>
        <v/>
      </c>
      <c r="N66" s="274">
        <v>796</v>
      </c>
      <c r="O66" s="173">
        <f t="shared" si="4"/>
        <v>34.163090128755364</v>
      </c>
      <c r="P66" s="274">
        <v>10502</v>
      </c>
      <c r="Q66" s="173">
        <f t="shared" si="5"/>
        <v>450.72961373390558</v>
      </c>
      <c r="R66" s="274">
        <v>300</v>
      </c>
      <c r="S66" s="173">
        <f t="shared" si="6"/>
        <v>12.875536480686694</v>
      </c>
      <c r="T66" s="274">
        <v>26474</v>
      </c>
      <c r="U66" s="173">
        <f t="shared" si="7"/>
        <v>1136.2231759656652</v>
      </c>
      <c r="V66" s="274">
        <v>70</v>
      </c>
      <c r="W66" s="173">
        <f t="shared" si="8"/>
        <v>3.0042918454935621</v>
      </c>
      <c r="X66" s="274"/>
      <c r="Y66" s="173" t="str">
        <f t="shared" si="9"/>
        <v/>
      </c>
      <c r="Z66" s="274"/>
      <c r="AA66" s="173" t="str">
        <f t="shared" si="10"/>
        <v/>
      </c>
      <c r="AB66" s="274">
        <v>23930</v>
      </c>
      <c r="AC66" s="173">
        <f t="shared" si="11"/>
        <v>1027.038626609442</v>
      </c>
      <c r="AD66" s="274"/>
      <c r="AE66" s="173" t="str">
        <f t="shared" si="12"/>
        <v/>
      </c>
      <c r="AF66" s="274"/>
      <c r="AG66" s="173" t="str">
        <f t="shared" si="13"/>
        <v/>
      </c>
      <c r="AH66" s="274"/>
      <c r="AI66" s="173" t="str">
        <f t="shared" si="14"/>
        <v/>
      </c>
      <c r="AJ66" s="274">
        <v>21664</v>
      </c>
      <c r="AK66" s="173">
        <f t="shared" si="15"/>
        <v>929.78540772532187</v>
      </c>
      <c r="AL66" s="274"/>
      <c r="AM66" s="173" t="str">
        <f t="shared" si="16"/>
        <v/>
      </c>
      <c r="AN66" s="274"/>
      <c r="AO66" s="173" t="str">
        <f t="shared" si="17"/>
        <v/>
      </c>
      <c r="AP66" s="274">
        <v>91726</v>
      </c>
      <c r="AQ66" s="173">
        <f t="shared" si="18"/>
        <v>3936.7381974248924</v>
      </c>
      <c r="AR66" s="274">
        <v>50172</v>
      </c>
    </row>
    <row r="67" spans="1:44" x14ac:dyDescent="0.25">
      <c r="A67" s="268" t="s">
        <v>425</v>
      </c>
      <c r="B67" s="273">
        <v>0.38</v>
      </c>
      <c r="D67" s="274">
        <v>5450</v>
      </c>
      <c r="E67" s="173">
        <f t="shared" si="0"/>
        <v>14342.105263157895</v>
      </c>
      <c r="F67" s="274"/>
      <c r="G67" s="173" t="str">
        <f t="shared" si="0"/>
        <v/>
      </c>
      <c r="H67" s="274"/>
      <c r="I67" s="173" t="str">
        <f t="shared" si="1"/>
        <v/>
      </c>
      <c r="J67" s="274"/>
      <c r="K67" s="173" t="str">
        <f t="shared" si="2"/>
        <v/>
      </c>
      <c r="L67" s="274"/>
      <c r="M67" s="173" t="str">
        <f t="shared" si="3"/>
        <v/>
      </c>
      <c r="N67" s="274">
        <v>13</v>
      </c>
      <c r="O67" s="173">
        <f t="shared" si="4"/>
        <v>34.210526315789473</v>
      </c>
      <c r="P67" s="274"/>
      <c r="Q67" s="173" t="str">
        <f t="shared" si="5"/>
        <v/>
      </c>
      <c r="R67" s="274"/>
      <c r="S67" s="173" t="str">
        <f t="shared" si="6"/>
        <v/>
      </c>
      <c r="T67" s="274"/>
      <c r="U67" s="173" t="str">
        <f t="shared" si="7"/>
        <v/>
      </c>
      <c r="V67" s="274"/>
      <c r="W67" s="173" t="str">
        <f t="shared" si="8"/>
        <v/>
      </c>
      <c r="X67" s="274"/>
      <c r="Y67" s="173" t="str">
        <f t="shared" si="9"/>
        <v/>
      </c>
      <c r="Z67" s="274"/>
      <c r="AA67" s="173" t="str">
        <f t="shared" si="10"/>
        <v/>
      </c>
      <c r="AB67" s="274"/>
      <c r="AC67" s="173" t="str">
        <f t="shared" si="11"/>
        <v/>
      </c>
      <c r="AD67" s="274"/>
      <c r="AE67" s="173" t="str">
        <f t="shared" si="12"/>
        <v/>
      </c>
      <c r="AF67" s="274"/>
      <c r="AG67" s="173" t="str">
        <f t="shared" si="13"/>
        <v/>
      </c>
      <c r="AH67" s="274"/>
      <c r="AI67" s="173" t="str">
        <f t="shared" si="14"/>
        <v/>
      </c>
      <c r="AJ67" s="274">
        <v>289</v>
      </c>
      <c r="AK67" s="173">
        <f t="shared" si="15"/>
        <v>760.52631578947364</v>
      </c>
      <c r="AL67" s="274"/>
      <c r="AM67" s="173" t="str">
        <f t="shared" si="16"/>
        <v/>
      </c>
      <c r="AN67" s="274"/>
      <c r="AO67" s="173" t="str">
        <f t="shared" si="17"/>
        <v/>
      </c>
      <c r="AP67" s="274">
        <v>302</v>
      </c>
      <c r="AQ67" s="173">
        <f t="shared" si="18"/>
        <v>794.73684210526312</v>
      </c>
      <c r="AR67" s="274">
        <v>1715</v>
      </c>
    </row>
    <row r="68" spans="1:44" x14ac:dyDescent="0.25">
      <c r="A68" s="268" t="s">
        <v>281</v>
      </c>
      <c r="B68" s="273">
        <v>29.369999999999997</v>
      </c>
      <c r="D68" s="274">
        <v>405834</v>
      </c>
      <c r="E68" s="173">
        <f t="shared" si="0"/>
        <v>13817.977528089888</v>
      </c>
      <c r="F68" s="274"/>
      <c r="G68" s="173" t="str">
        <f t="shared" si="0"/>
        <v/>
      </c>
      <c r="H68" s="274"/>
      <c r="I68" s="173" t="str">
        <f t="shared" si="1"/>
        <v/>
      </c>
      <c r="J68" s="274">
        <v>139734</v>
      </c>
      <c r="K68" s="173">
        <f t="shared" si="2"/>
        <v>4757.711950970378</v>
      </c>
      <c r="L68" s="274"/>
      <c r="M68" s="173" t="str">
        <f t="shared" si="3"/>
        <v/>
      </c>
      <c r="N68" s="274">
        <v>864</v>
      </c>
      <c r="O68" s="173">
        <f t="shared" si="4"/>
        <v>29.41777323799796</v>
      </c>
      <c r="P68" s="274">
        <v>24153</v>
      </c>
      <c r="Q68" s="173">
        <f t="shared" si="5"/>
        <v>822.36976506639439</v>
      </c>
      <c r="R68" s="274">
        <v>774</v>
      </c>
      <c r="S68" s="173">
        <f t="shared" si="6"/>
        <v>26.353421859039837</v>
      </c>
      <c r="T68" s="274"/>
      <c r="U68" s="173" t="str">
        <f t="shared" si="7"/>
        <v/>
      </c>
      <c r="V68" s="274"/>
      <c r="W68" s="173" t="str">
        <f t="shared" si="8"/>
        <v/>
      </c>
      <c r="X68" s="274"/>
      <c r="Y68" s="173" t="str">
        <f t="shared" si="9"/>
        <v/>
      </c>
      <c r="Z68" s="274"/>
      <c r="AA68" s="173" t="str">
        <f t="shared" si="10"/>
        <v/>
      </c>
      <c r="AB68" s="274"/>
      <c r="AC68" s="173" t="str">
        <f t="shared" si="11"/>
        <v/>
      </c>
      <c r="AD68" s="274"/>
      <c r="AE68" s="173" t="str">
        <f t="shared" si="12"/>
        <v/>
      </c>
      <c r="AF68" s="274">
        <v>469005</v>
      </c>
      <c r="AG68" s="173">
        <f t="shared" si="13"/>
        <v>15968.845760980594</v>
      </c>
      <c r="AH68" s="274"/>
      <c r="AI68" s="173" t="str">
        <f t="shared" si="14"/>
        <v/>
      </c>
      <c r="AJ68" s="274">
        <v>6651</v>
      </c>
      <c r="AK68" s="173">
        <f t="shared" si="15"/>
        <v>226.45556690500513</v>
      </c>
      <c r="AL68" s="274"/>
      <c r="AM68" s="173" t="str">
        <f t="shared" si="16"/>
        <v/>
      </c>
      <c r="AN68" s="274">
        <v>51414</v>
      </c>
      <c r="AO68" s="173">
        <f t="shared" si="17"/>
        <v>1750.5617977528091</v>
      </c>
      <c r="AP68" s="274">
        <v>692595</v>
      </c>
      <c r="AQ68" s="173">
        <f t="shared" si="18"/>
        <v>23581.716036772217</v>
      </c>
      <c r="AR68" s="274">
        <v>189732</v>
      </c>
    </row>
    <row r="69" spans="1:44" x14ac:dyDescent="0.25">
      <c r="A69" s="268" t="s">
        <v>280</v>
      </c>
      <c r="B69" s="273">
        <v>1.56</v>
      </c>
      <c r="D69" s="274">
        <v>19235</v>
      </c>
      <c r="E69" s="173">
        <f t="shared" si="0"/>
        <v>12330.128205128205</v>
      </c>
      <c r="F69" s="274"/>
      <c r="G69" s="173" t="str">
        <f t="shared" si="0"/>
        <v/>
      </c>
      <c r="H69" s="274"/>
      <c r="I69" s="173" t="str">
        <f t="shared" si="1"/>
        <v/>
      </c>
      <c r="J69" s="274"/>
      <c r="K69" s="173" t="str">
        <f t="shared" si="2"/>
        <v/>
      </c>
      <c r="L69" s="274"/>
      <c r="M69" s="173" t="str">
        <f t="shared" si="3"/>
        <v/>
      </c>
      <c r="N69" s="274"/>
      <c r="O69" s="173" t="str">
        <f t="shared" si="4"/>
        <v/>
      </c>
      <c r="P69" s="274">
        <v>6908</v>
      </c>
      <c r="Q69" s="173">
        <f t="shared" si="5"/>
        <v>4428.2051282051279</v>
      </c>
      <c r="R69" s="274"/>
      <c r="S69" s="173" t="str">
        <f t="shared" si="6"/>
        <v/>
      </c>
      <c r="T69" s="274"/>
      <c r="U69" s="173" t="str">
        <f t="shared" si="7"/>
        <v/>
      </c>
      <c r="V69" s="274"/>
      <c r="W69" s="173" t="str">
        <f t="shared" si="8"/>
        <v/>
      </c>
      <c r="X69" s="274"/>
      <c r="Y69" s="173" t="str">
        <f t="shared" si="9"/>
        <v/>
      </c>
      <c r="Z69" s="274"/>
      <c r="AA69" s="173" t="str">
        <f t="shared" si="10"/>
        <v/>
      </c>
      <c r="AB69" s="274"/>
      <c r="AC69" s="173" t="str">
        <f t="shared" si="11"/>
        <v/>
      </c>
      <c r="AD69" s="274"/>
      <c r="AE69" s="173" t="str">
        <f t="shared" si="12"/>
        <v/>
      </c>
      <c r="AF69" s="274"/>
      <c r="AG69" s="173" t="str">
        <f t="shared" si="13"/>
        <v/>
      </c>
      <c r="AH69" s="274"/>
      <c r="AI69" s="173" t="str">
        <f t="shared" si="14"/>
        <v/>
      </c>
      <c r="AJ69" s="274">
        <v>321</v>
      </c>
      <c r="AK69" s="173">
        <f t="shared" si="15"/>
        <v>205.76923076923077</v>
      </c>
      <c r="AL69" s="274"/>
      <c r="AM69" s="173" t="str">
        <f t="shared" si="16"/>
        <v/>
      </c>
      <c r="AN69" s="274"/>
      <c r="AO69" s="173" t="str">
        <f t="shared" si="17"/>
        <v/>
      </c>
      <c r="AP69" s="274">
        <v>7229</v>
      </c>
      <c r="AQ69" s="173">
        <f t="shared" si="18"/>
        <v>4633.9743589743584</v>
      </c>
      <c r="AR69" s="274">
        <v>2013</v>
      </c>
    </row>
    <row r="70" spans="1:44" x14ac:dyDescent="0.25">
      <c r="A70" s="276"/>
      <c r="B70">
        <v>2.99</v>
      </c>
      <c r="D70" s="277">
        <v>37648</v>
      </c>
      <c r="E70" s="173">
        <f t="shared" si="0"/>
        <v>12591.304347826086</v>
      </c>
      <c r="F70" s="277"/>
      <c r="G70" s="173" t="str">
        <f t="shared" si="0"/>
        <v/>
      </c>
      <c r="H70" s="277"/>
      <c r="I70" s="173" t="str">
        <f t="shared" si="1"/>
        <v/>
      </c>
      <c r="J70" s="277"/>
      <c r="K70" s="173" t="str">
        <f t="shared" si="2"/>
        <v/>
      </c>
      <c r="L70" s="277"/>
      <c r="M70" s="173" t="str">
        <f t="shared" si="3"/>
        <v/>
      </c>
      <c r="N70" s="277"/>
      <c r="O70" s="173" t="str">
        <f t="shared" si="4"/>
        <v/>
      </c>
      <c r="P70" s="277">
        <v>650</v>
      </c>
      <c r="Q70" s="173">
        <f t="shared" si="5"/>
        <v>217.39130434782606</v>
      </c>
      <c r="R70" s="277"/>
      <c r="S70" s="173" t="str">
        <f t="shared" si="6"/>
        <v/>
      </c>
      <c r="T70" s="277"/>
      <c r="U70" s="173" t="str">
        <f t="shared" si="7"/>
        <v/>
      </c>
      <c r="V70" s="277">
        <v>3565</v>
      </c>
      <c r="W70" s="173">
        <f t="shared" si="8"/>
        <v>1192.3076923076922</v>
      </c>
      <c r="X70" s="277"/>
      <c r="Y70" s="173" t="str">
        <f t="shared" si="9"/>
        <v/>
      </c>
      <c r="Z70" s="277"/>
      <c r="AA70" s="173" t="str">
        <f t="shared" si="10"/>
        <v/>
      </c>
      <c r="AB70" s="277"/>
      <c r="AC70" s="173" t="str">
        <f t="shared" si="11"/>
        <v/>
      </c>
      <c r="AD70" s="277"/>
      <c r="AE70" s="173" t="str">
        <f t="shared" si="12"/>
        <v/>
      </c>
      <c r="AF70" s="277"/>
      <c r="AG70" s="173" t="str">
        <f t="shared" si="13"/>
        <v/>
      </c>
      <c r="AH70" s="277"/>
      <c r="AI70" s="173" t="str">
        <f t="shared" si="14"/>
        <v/>
      </c>
      <c r="AJ70" s="277">
        <v>1206</v>
      </c>
      <c r="AK70" s="173">
        <f t="shared" si="15"/>
        <v>403.34448160535112</v>
      </c>
      <c r="AL70" s="277"/>
      <c r="AM70" s="173" t="str">
        <f t="shared" si="16"/>
        <v/>
      </c>
      <c r="AN70" s="277"/>
      <c r="AO70" s="173" t="str">
        <f t="shared" si="17"/>
        <v/>
      </c>
      <c r="AP70" s="277">
        <v>5421</v>
      </c>
      <c r="AQ70" s="173">
        <f t="shared" si="18"/>
        <v>1813.0434782608695</v>
      </c>
      <c r="AR70" s="277">
        <v>5546</v>
      </c>
    </row>
    <row r="71" spans="1:44" x14ac:dyDescent="0.25">
      <c r="A71" s="268" t="s">
        <v>279</v>
      </c>
      <c r="B71" s="273">
        <v>6.21</v>
      </c>
      <c r="D71" s="274">
        <v>29412</v>
      </c>
      <c r="E71" s="173">
        <f t="shared" si="0"/>
        <v>4736.231884057971</v>
      </c>
      <c r="F71" s="274">
        <v>3791</v>
      </c>
      <c r="G71" s="173">
        <f t="shared" si="0"/>
        <v>610.46698872785828</v>
      </c>
      <c r="H71" s="274"/>
      <c r="I71" s="173" t="str">
        <f t="shared" si="1"/>
        <v/>
      </c>
      <c r="J71" s="274"/>
      <c r="K71" s="173" t="str">
        <f t="shared" si="2"/>
        <v/>
      </c>
      <c r="L71" s="274"/>
      <c r="M71" s="173" t="str">
        <f t="shared" si="3"/>
        <v/>
      </c>
      <c r="N71" s="274">
        <v>74</v>
      </c>
      <c r="O71" s="173">
        <f t="shared" si="4"/>
        <v>11.916264090177133</v>
      </c>
      <c r="P71" s="274">
        <v>9882</v>
      </c>
      <c r="Q71" s="173">
        <f t="shared" si="5"/>
        <v>1591.304347826087</v>
      </c>
      <c r="R71" s="274">
        <v>2459</v>
      </c>
      <c r="S71" s="173">
        <f t="shared" si="6"/>
        <v>395.9742351046699</v>
      </c>
      <c r="T71" s="274"/>
      <c r="U71" s="173" t="str">
        <f t="shared" si="7"/>
        <v/>
      </c>
      <c r="V71" s="274">
        <v>1252</v>
      </c>
      <c r="W71" s="173">
        <f t="shared" si="8"/>
        <v>201.61030595813205</v>
      </c>
      <c r="X71" s="274"/>
      <c r="Y71" s="173" t="str">
        <f t="shared" si="9"/>
        <v/>
      </c>
      <c r="Z71" s="274"/>
      <c r="AA71" s="173" t="str">
        <f t="shared" si="10"/>
        <v/>
      </c>
      <c r="AB71" s="274">
        <v>1172</v>
      </c>
      <c r="AC71" s="173">
        <f t="shared" si="11"/>
        <v>188.72785829307568</v>
      </c>
      <c r="AD71" s="274"/>
      <c r="AE71" s="173" t="str">
        <f t="shared" si="12"/>
        <v/>
      </c>
      <c r="AF71" s="274">
        <v>477</v>
      </c>
      <c r="AG71" s="173">
        <f t="shared" si="13"/>
        <v>76.811594202898547</v>
      </c>
      <c r="AH71" s="274"/>
      <c r="AI71" s="173" t="str">
        <f t="shared" si="14"/>
        <v/>
      </c>
      <c r="AJ71" s="274">
        <v>3553</v>
      </c>
      <c r="AK71" s="173">
        <f t="shared" si="15"/>
        <v>572.1417069243156</v>
      </c>
      <c r="AL71" s="274"/>
      <c r="AM71" s="173" t="str">
        <f t="shared" si="16"/>
        <v/>
      </c>
      <c r="AN71" s="274"/>
      <c r="AO71" s="173" t="str">
        <f t="shared" si="17"/>
        <v/>
      </c>
      <c r="AP71" s="274">
        <v>22660</v>
      </c>
      <c r="AQ71" s="173">
        <f t="shared" si="18"/>
        <v>3648.9533011272142</v>
      </c>
      <c r="AR71" s="274">
        <v>21754</v>
      </c>
    </row>
    <row r="72" spans="1:44" x14ac:dyDescent="0.25">
      <c r="A72" s="276"/>
      <c r="B72">
        <v>19.71</v>
      </c>
      <c r="D72" s="277">
        <v>1929</v>
      </c>
      <c r="E72" s="173">
        <f t="shared" si="0"/>
        <v>97.86910197869102</v>
      </c>
      <c r="F72" s="277">
        <v>10525</v>
      </c>
      <c r="G72" s="173">
        <f t="shared" si="0"/>
        <v>533.99289700659563</v>
      </c>
      <c r="H72" s="277"/>
      <c r="I72" s="173" t="str">
        <f t="shared" si="1"/>
        <v/>
      </c>
      <c r="J72" s="277"/>
      <c r="K72" s="173" t="str">
        <f t="shared" si="2"/>
        <v/>
      </c>
      <c r="L72" s="277"/>
      <c r="M72" s="173" t="str">
        <f t="shared" si="3"/>
        <v/>
      </c>
      <c r="N72" s="277">
        <v>297</v>
      </c>
      <c r="O72" s="173">
        <f t="shared" si="4"/>
        <v>15.068493150684931</v>
      </c>
      <c r="P72" s="277">
        <v>42681</v>
      </c>
      <c r="Q72" s="173">
        <f t="shared" si="5"/>
        <v>2165.4490106544899</v>
      </c>
      <c r="R72" s="277">
        <v>292</v>
      </c>
      <c r="S72" s="173">
        <f t="shared" si="6"/>
        <v>14.814814814814815</v>
      </c>
      <c r="T72" s="277"/>
      <c r="U72" s="173" t="str">
        <f t="shared" si="7"/>
        <v/>
      </c>
      <c r="V72" s="277"/>
      <c r="W72" s="173" t="str">
        <f t="shared" si="8"/>
        <v/>
      </c>
      <c r="X72" s="277"/>
      <c r="Y72" s="173" t="str">
        <f t="shared" si="9"/>
        <v/>
      </c>
      <c r="Z72" s="277"/>
      <c r="AA72" s="173" t="str">
        <f t="shared" si="10"/>
        <v/>
      </c>
      <c r="AB72" s="277"/>
      <c r="AC72" s="173" t="str">
        <f t="shared" si="11"/>
        <v/>
      </c>
      <c r="AD72" s="277"/>
      <c r="AE72" s="173" t="str">
        <f t="shared" si="12"/>
        <v/>
      </c>
      <c r="AF72" s="277">
        <v>35267</v>
      </c>
      <c r="AG72" s="173">
        <f t="shared" si="13"/>
        <v>1789.2947742262811</v>
      </c>
      <c r="AH72" s="277"/>
      <c r="AI72" s="173" t="str">
        <f t="shared" si="14"/>
        <v/>
      </c>
      <c r="AJ72" s="277"/>
      <c r="AK72" s="173" t="str">
        <f t="shared" si="15"/>
        <v/>
      </c>
      <c r="AL72" s="277"/>
      <c r="AM72" s="173" t="str">
        <f t="shared" si="16"/>
        <v/>
      </c>
      <c r="AN72" s="277">
        <v>2582</v>
      </c>
      <c r="AO72" s="173">
        <f t="shared" si="17"/>
        <v>130.99949264332827</v>
      </c>
      <c r="AP72" s="277">
        <v>91644</v>
      </c>
      <c r="AQ72" s="173">
        <f t="shared" si="18"/>
        <v>4649.6194824961949</v>
      </c>
      <c r="AR72" s="277">
        <v>75018</v>
      </c>
    </row>
    <row r="73" spans="1:44" x14ac:dyDescent="0.25">
      <c r="A73" s="276"/>
      <c r="B73">
        <v>1.5</v>
      </c>
      <c r="D73" s="277">
        <v>3123</v>
      </c>
      <c r="E73" s="173">
        <f t="shared" si="0"/>
        <v>2082</v>
      </c>
      <c r="F73" s="277"/>
      <c r="G73" s="173" t="str">
        <f t="shared" si="0"/>
        <v/>
      </c>
      <c r="H73" s="277"/>
      <c r="I73" s="173" t="str">
        <f t="shared" si="1"/>
        <v/>
      </c>
      <c r="J73" s="277"/>
      <c r="K73" s="173" t="str">
        <f t="shared" si="2"/>
        <v/>
      </c>
      <c r="L73" s="277"/>
      <c r="M73" s="173" t="str">
        <f t="shared" si="3"/>
        <v/>
      </c>
      <c r="N73" s="277"/>
      <c r="O73" s="173" t="str">
        <f t="shared" si="4"/>
        <v/>
      </c>
      <c r="P73" s="277">
        <v>2785</v>
      </c>
      <c r="Q73" s="173">
        <f t="shared" si="5"/>
        <v>1856.6666666666667</v>
      </c>
      <c r="R73" s="277">
        <v>385</v>
      </c>
      <c r="S73" s="173">
        <f t="shared" si="6"/>
        <v>256.66666666666669</v>
      </c>
      <c r="T73" s="277"/>
      <c r="U73" s="173" t="str">
        <f t="shared" si="7"/>
        <v/>
      </c>
      <c r="V73" s="277"/>
      <c r="W73" s="173" t="str">
        <f t="shared" si="8"/>
        <v/>
      </c>
      <c r="X73" s="277"/>
      <c r="Y73" s="173" t="str">
        <f t="shared" si="9"/>
        <v/>
      </c>
      <c r="Z73" s="277"/>
      <c r="AA73" s="173" t="str">
        <f t="shared" si="10"/>
        <v/>
      </c>
      <c r="AB73" s="277">
        <v>2425</v>
      </c>
      <c r="AC73" s="173">
        <f t="shared" si="11"/>
        <v>1616.6666666666667</v>
      </c>
      <c r="AD73" s="277"/>
      <c r="AE73" s="173" t="str">
        <f t="shared" si="12"/>
        <v/>
      </c>
      <c r="AF73" s="277"/>
      <c r="AG73" s="173" t="str">
        <f t="shared" si="13"/>
        <v/>
      </c>
      <c r="AH73" s="277"/>
      <c r="AI73" s="173" t="str">
        <f t="shared" si="14"/>
        <v/>
      </c>
      <c r="AJ73" s="277">
        <v>533</v>
      </c>
      <c r="AK73" s="173">
        <f t="shared" si="15"/>
        <v>355.33333333333331</v>
      </c>
      <c r="AL73" s="277"/>
      <c r="AM73" s="173" t="str">
        <f t="shared" si="16"/>
        <v/>
      </c>
      <c r="AN73" s="277"/>
      <c r="AO73" s="173" t="str">
        <f t="shared" si="17"/>
        <v/>
      </c>
      <c r="AP73" s="277">
        <v>6128</v>
      </c>
      <c r="AQ73" s="173">
        <f t="shared" si="18"/>
        <v>4085.3333333333335</v>
      </c>
      <c r="AR73" s="277">
        <v>1935</v>
      </c>
    </row>
    <row r="74" spans="1:44" x14ac:dyDescent="0.25">
      <c r="A74" s="276"/>
      <c r="B74">
        <v>5.39</v>
      </c>
      <c r="D74" s="277">
        <v>61465</v>
      </c>
      <c r="E74" s="173">
        <f t="shared" si="0"/>
        <v>11403.52504638219</v>
      </c>
      <c r="F74" s="277">
        <v>3016</v>
      </c>
      <c r="G74" s="173">
        <f t="shared" si="0"/>
        <v>559.55473098330242</v>
      </c>
      <c r="H74" s="277"/>
      <c r="I74" s="173" t="str">
        <f t="shared" si="1"/>
        <v/>
      </c>
      <c r="J74" s="277"/>
      <c r="K74" s="173" t="str">
        <f t="shared" si="2"/>
        <v/>
      </c>
      <c r="L74" s="277"/>
      <c r="M74" s="173" t="str">
        <f t="shared" si="3"/>
        <v/>
      </c>
      <c r="N74" s="277">
        <v>243</v>
      </c>
      <c r="O74" s="173">
        <f t="shared" si="4"/>
        <v>45.083487940630803</v>
      </c>
      <c r="P74" s="277">
        <v>6974</v>
      </c>
      <c r="Q74" s="173">
        <f t="shared" si="5"/>
        <v>1293.8775510204082</v>
      </c>
      <c r="R74" s="277">
        <v>423</v>
      </c>
      <c r="S74" s="173">
        <f t="shared" si="6"/>
        <v>78.478664192949907</v>
      </c>
      <c r="T74" s="277"/>
      <c r="U74" s="173" t="str">
        <f t="shared" si="7"/>
        <v/>
      </c>
      <c r="V74" s="277">
        <v>5</v>
      </c>
      <c r="W74" s="173">
        <f t="shared" si="8"/>
        <v>0.927643784786642</v>
      </c>
      <c r="X74" s="277"/>
      <c r="Y74" s="173" t="str">
        <f t="shared" si="9"/>
        <v/>
      </c>
      <c r="Z74" s="277"/>
      <c r="AA74" s="173" t="str">
        <f t="shared" si="10"/>
        <v/>
      </c>
      <c r="AB74" s="277">
        <v>27</v>
      </c>
      <c r="AC74" s="173">
        <f t="shared" si="11"/>
        <v>5.0092764378478671</v>
      </c>
      <c r="AD74" s="277"/>
      <c r="AE74" s="173" t="str">
        <f t="shared" si="12"/>
        <v/>
      </c>
      <c r="AF74" s="277">
        <v>12550</v>
      </c>
      <c r="AG74" s="173">
        <f t="shared" si="13"/>
        <v>2328.3858998144715</v>
      </c>
      <c r="AH74" s="277"/>
      <c r="AI74" s="173" t="str">
        <f t="shared" si="14"/>
        <v/>
      </c>
      <c r="AJ74" s="277">
        <v>661</v>
      </c>
      <c r="AK74" s="173">
        <f t="shared" si="15"/>
        <v>122.63450834879407</v>
      </c>
      <c r="AL74" s="277"/>
      <c r="AM74" s="173" t="str">
        <f t="shared" si="16"/>
        <v/>
      </c>
      <c r="AN74" s="277"/>
      <c r="AO74" s="173" t="str">
        <f t="shared" si="17"/>
        <v/>
      </c>
      <c r="AP74" s="277">
        <v>23899</v>
      </c>
      <c r="AQ74" s="173">
        <f t="shared" si="18"/>
        <v>4433.9517625231911</v>
      </c>
      <c r="AR74" s="277">
        <v>9807</v>
      </c>
    </row>
    <row r="75" spans="1:44" x14ac:dyDescent="0.25">
      <c r="A75" s="276"/>
      <c r="B75">
        <v>7.09</v>
      </c>
      <c r="D75" s="277">
        <v>28840</v>
      </c>
      <c r="E75" s="173">
        <f t="shared" si="0"/>
        <v>4067.7009873060651</v>
      </c>
      <c r="F75" s="277">
        <v>533</v>
      </c>
      <c r="G75" s="173">
        <f t="shared" si="0"/>
        <v>75.176304654442873</v>
      </c>
      <c r="H75" s="277"/>
      <c r="I75" s="173" t="str">
        <f t="shared" si="1"/>
        <v/>
      </c>
      <c r="J75" s="277"/>
      <c r="K75" s="173" t="str">
        <f t="shared" si="2"/>
        <v/>
      </c>
      <c r="L75" s="277"/>
      <c r="M75" s="173" t="str">
        <f t="shared" si="3"/>
        <v/>
      </c>
      <c r="N75" s="277">
        <v>126</v>
      </c>
      <c r="O75" s="173">
        <f t="shared" si="4"/>
        <v>17.77150916784203</v>
      </c>
      <c r="P75" s="277">
        <v>743</v>
      </c>
      <c r="Q75" s="173">
        <f t="shared" si="5"/>
        <v>104.79548660084626</v>
      </c>
      <c r="R75" s="277">
        <v>12</v>
      </c>
      <c r="S75" s="173">
        <f t="shared" si="6"/>
        <v>1.692524682651622</v>
      </c>
      <c r="T75" s="277"/>
      <c r="U75" s="173" t="str">
        <f t="shared" si="7"/>
        <v/>
      </c>
      <c r="V75" s="277">
        <v>1</v>
      </c>
      <c r="W75" s="173">
        <f t="shared" si="8"/>
        <v>0.14104372355430184</v>
      </c>
      <c r="X75" s="277"/>
      <c r="Y75" s="173" t="str">
        <f t="shared" si="9"/>
        <v/>
      </c>
      <c r="Z75" s="277"/>
      <c r="AA75" s="173" t="str">
        <f t="shared" si="10"/>
        <v/>
      </c>
      <c r="AB75" s="277">
        <v>3675</v>
      </c>
      <c r="AC75" s="173">
        <f t="shared" si="11"/>
        <v>518.33568406205927</v>
      </c>
      <c r="AD75" s="277"/>
      <c r="AE75" s="173" t="str">
        <f t="shared" si="12"/>
        <v/>
      </c>
      <c r="AF75" s="277"/>
      <c r="AG75" s="173" t="str">
        <f t="shared" si="13"/>
        <v/>
      </c>
      <c r="AH75" s="277"/>
      <c r="AI75" s="173" t="str">
        <f t="shared" si="14"/>
        <v/>
      </c>
      <c r="AJ75" s="277">
        <v>16</v>
      </c>
      <c r="AK75" s="173">
        <f t="shared" si="15"/>
        <v>2.2566995768688294</v>
      </c>
      <c r="AL75" s="277"/>
      <c r="AM75" s="173" t="str">
        <f t="shared" si="16"/>
        <v/>
      </c>
      <c r="AN75" s="277"/>
      <c r="AO75" s="173" t="str">
        <f t="shared" si="17"/>
        <v/>
      </c>
      <c r="AP75" s="277">
        <v>5106</v>
      </c>
      <c r="AQ75" s="173">
        <f t="shared" si="18"/>
        <v>720.1692524682652</v>
      </c>
      <c r="AR75" s="277">
        <v>9256</v>
      </c>
    </row>
    <row r="76" spans="1:44" x14ac:dyDescent="0.25">
      <c r="A76" s="276"/>
      <c r="B76">
        <v>0.61</v>
      </c>
      <c r="D76" s="277"/>
      <c r="E76" s="173" t="str">
        <f t="shared" si="0"/>
        <v/>
      </c>
      <c r="F76" s="277">
        <v>75</v>
      </c>
      <c r="G76" s="173">
        <f t="shared" si="0"/>
        <v>122.95081967213115</v>
      </c>
      <c r="H76" s="277"/>
      <c r="I76" s="173" t="str">
        <f t="shared" si="1"/>
        <v/>
      </c>
      <c r="J76" s="277"/>
      <c r="K76" s="173" t="str">
        <f t="shared" si="2"/>
        <v/>
      </c>
      <c r="L76" s="277"/>
      <c r="M76" s="173" t="str">
        <f t="shared" si="3"/>
        <v/>
      </c>
      <c r="N76" s="277"/>
      <c r="O76" s="173" t="str">
        <f t="shared" si="4"/>
        <v/>
      </c>
      <c r="P76" s="277"/>
      <c r="Q76" s="173" t="str">
        <f t="shared" si="5"/>
        <v/>
      </c>
      <c r="R76" s="277"/>
      <c r="S76" s="173" t="str">
        <f t="shared" si="6"/>
        <v/>
      </c>
      <c r="T76" s="277"/>
      <c r="U76" s="173" t="str">
        <f t="shared" si="7"/>
        <v/>
      </c>
      <c r="V76" s="277">
        <v>1838</v>
      </c>
      <c r="W76" s="173">
        <f t="shared" si="8"/>
        <v>3013.1147540983607</v>
      </c>
      <c r="X76" s="277"/>
      <c r="Y76" s="173" t="str">
        <f t="shared" si="9"/>
        <v/>
      </c>
      <c r="Z76" s="277"/>
      <c r="AA76" s="173" t="str">
        <f t="shared" si="10"/>
        <v/>
      </c>
      <c r="AB76" s="277"/>
      <c r="AC76" s="173" t="str">
        <f t="shared" si="11"/>
        <v/>
      </c>
      <c r="AD76" s="277"/>
      <c r="AE76" s="173" t="str">
        <f t="shared" si="12"/>
        <v/>
      </c>
      <c r="AF76" s="277"/>
      <c r="AG76" s="173" t="str">
        <f t="shared" si="13"/>
        <v/>
      </c>
      <c r="AH76" s="277"/>
      <c r="AI76" s="173" t="str">
        <f t="shared" si="14"/>
        <v/>
      </c>
      <c r="AJ76" s="277">
        <v>127</v>
      </c>
      <c r="AK76" s="173">
        <f t="shared" si="15"/>
        <v>208.19672131147541</v>
      </c>
      <c r="AL76" s="277"/>
      <c r="AM76" s="173" t="str">
        <f t="shared" si="16"/>
        <v/>
      </c>
      <c r="AN76" s="277"/>
      <c r="AO76" s="173" t="str">
        <f t="shared" si="17"/>
        <v/>
      </c>
      <c r="AP76" s="277">
        <v>2040</v>
      </c>
      <c r="AQ76" s="173">
        <f t="shared" si="18"/>
        <v>3344.2622950819673</v>
      </c>
      <c r="AR76" s="277">
        <v>5612</v>
      </c>
    </row>
    <row r="77" spans="1:44" x14ac:dyDescent="0.25">
      <c r="A77" s="276"/>
      <c r="B77">
        <v>1.56</v>
      </c>
      <c r="D77" s="277">
        <v>192</v>
      </c>
      <c r="E77" s="173">
        <f t="shared" ref="E77:G140" si="19">IF(OR($B77=0,D77=0),"",D77/$B77)</f>
        <v>123.07692307692307</v>
      </c>
      <c r="F77" s="277">
        <v>38</v>
      </c>
      <c r="G77" s="173">
        <f t="shared" si="19"/>
        <v>24.358974358974358</v>
      </c>
      <c r="H77" s="277"/>
      <c r="I77" s="173" t="str">
        <f t="shared" ref="I77:I140" si="20">IF(OR($B77=0,H77=0),"",H77/$B77)</f>
        <v/>
      </c>
      <c r="J77" s="277"/>
      <c r="K77" s="173" t="str">
        <f t="shared" ref="K77:K140" si="21">IF(OR($B77=0,J77=0),"",J77/$B77)</f>
        <v/>
      </c>
      <c r="L77" s="277"/>
      <c r="M77" s="173" t="str">
        <f t="shared" ref="M77:M140" si="22">IF(OR($B77=0,L77=0),"",L77/$B77)</f>
        <v/>
      </c>
      <c r="N77" s="277">
        <v>156</v>
      </c>
      <c r="O77" s="173">
        <f t="shared" ref="O77:O140" si="23">IF(OR($B77=0,N77=0),"",N77/$B77)</f>
        <v>100</v>
      </c>
      <c r="P77" s="277">
        <v>56</v>
      </c>
      <c r="Q77" s="173">
        <f t="shared" ref="Q77:Q140" si="24">IF(OR($B77=0,P77=0),"",P77/$B77)</f>
        <v>35.897435897435898</v>
      </c>
      <c r="R77" s="277">
        <v>6</v>
      </c>
      <c r="S77" s="173">
        <f t="shared" ref="S77:S140" si="25">IF(OR($B77=0,R77=0),"",R77/$B77)</f>
        <v>3.8461538461538458</v>
      </c>
      <c r="T77" s="277"/>
      <c r="U77" s="173" t="str">
        <f t="shared" ref="U77:U140" si="26">IF(OR($B77=0,T77=0),"",T77/$B77)</f>
        <v/>
      </c>
      <c r="V77" s="277"/>
      <c r="W77" s="173" t="str">
        <f t="shared" ref="W77:W140" si="27">IF(OR($B77=0,V77=0),"",V77/$B77)</f>
        <v/>
      </c>
      <c r="X77" s="277"/>
      <c r="Y77" s="173" t="str">
        <f t="shared" ref="Y77:Y140" si="28">IF(OR($B77=0,X77=0),"",X77/$B77)</f>
        <v/>
      </c>
      <c r="Z77" s="277"/>
      <c r="AA77" s="173" t="str">
        <f t="shared" ref="AA77:AA140" si="29">IF(OR($B77=0,Z77=0),"",Z77/$B77)</f>
        <v/>
      </c>
      <c r="AB77" s="277">
        <v>10155</v>
      </c>
      <c r="AC77" s="173">
        <f t="shared" ref="AC77:AC140" si="30">IF(OR($B77=0,AB77=0),"",AB77/$B77)</f>
        <v>6509.6153846153848</v>
      </c>
      <c r="AD77" s="277"/>
      <c r="AE77" s="173" t="str">
        <f t="shared" ref="AE77:AE140" si="31">IF(OR($B77=0,AD77=0),"",AD77/$B77)</f>
        <v/>
      </c>
      <c r="AF77" s="277"/>
      <c r="AG77" s="173" t="str">
        <f t="shared" ref="AG77:AG140" si="32">IF(OR($B77=0,AF77=0),"",AF77/$B77)</f>
        <v/>
      </c>
      <c r="AH77" s="277"/>
      <c r="AI77" s="173" t="str">
        <f t="shared" ref="AI77:AI140" si="33">IF(OR($B77=0,AH77=0),"",AH77/$B77)</f>
        <v/>
      </c>
      <c r="AJ77" s="277">
        <v>10</v>
      </c>
      <c r="AK77" s="173">
        <f t="shared" ref="AK77:AK140" si="34">IF(OR($B77=0,AJ77=0),"",AJ77/$B77)</f>
        <v>6.4102564102564097</v>
      </c>
      <c r="AL77" s="277"/>
      <c r="AM77" s="173" t="str">
        <f t="shared" ref="AM77:AM140" si="35">IF(OR($B77=0,AL77=0),"",AL77/$B77)</f>
        <v/>
      </c>
      <c r="AN77" s="277"/>
      <c r="AO77" s="173" t="str">
        <f t="shared" ref="AO77:AO140" si="36">IF(OR($B77=0,AN77=0),"",AN77/$B77)</f>
        <v/>
      </c>
      <c r="AP77" s="277">
        <v>10421</v>
      </c>
      <c r="AQ77" s="173">
        <f t="shared" ref="AQ77:AQ140" si="37">IF(OR($B77=0,AP77=0),"",AP77/$B77)</f>
        <v>6680.1282051282051</v>
      </c>
      <c r="AR77" s="277">
        <v>3609</v>
      </c>
    </row>
    <row r="78" spans="1:44" x14ac:dyDescent="0.25">
      <c r="A78" s="268" t="s">
        <v>278</v>
      </c>
      <c r="B78" s="273">
        <v>0.54349000000000003</v>
      </c>
      <c r="D78" s="274">
        <v>11066</v>
      </c>
      <c r="E78" s="173">
        <f t="shared" si="19"/>
        <v>20361.000202395626</v>
      </c>
      <c r="F78" s="274"/>
      <c r="G78" s="173" t="str">
        <f t="shared" si="19"/>
        <v/>
      </c>
      <c r="H78" s="274"/>
      <c r="I78" s="173" t="str">
        <f t="shared" si="20"/>
        <v/>
      </c>
      <c r="J78" s="274"/>
      <c r="K78" s="173" t="str">
        <f t="shared" si="21"/>
        <v/>
      </c>
      <c r="L78" s="274"/>
      <c r="M78" s="173" t="str">
        <f t="shared" si="22"/>
        <v/>
      </c>
      <c r="N78" s="274">
        <v>507</v>
      </c>
      <c r="O78" s="173">
        <f t="shared" si="23"/>
        <v>932.85985022723503</v>
      </c>
      <c r="P78" s="274">
        <v>186</v>
      </c>
      <c r="Q78" s="173">
        <f t="shared" si="24"/>
        <v>342.23260777567202</v>
      </c>
      <c r="R78" s="274">
        <v>45</v>
      </c>
      <c r="S78" s="173">
        <f t="shared" si="25"/>
        <v>82.798211558630328</v>
      </c>
      <c r="T78" s="274">
        <v>58</v>
      </c>
      <c r="U78" s="173">
        <f t="shared" si="26"/>
        <v>106.7176948977902</v>
      </c>
      <c r="V78" s="274"/>
      <c r="W78" s="173" t="str">
        <f t="shared" si="27"/>
        <v/>
      </c>
      <c r="X78" s="274"/>
      <c r="Y78" s="173" t="str">
        <f t="shared" si="28"/>
        <v/>
      </c>
      <c r="Z78" s="274"/>
      <c r="AA78" s="173" t="str">
        <f t="shared" si="29"/>
        <v/>
      </c>
      <c r="AB78" s="274"/>
      <c r="AC78" s="173" t="str">
        <f t="shared" si="30"/>
        <v/>
      </c>
      <c r="AD78" s="274">
        <v>66</v>
      </c>
      <c r="AE78" s="173">
        <f t="shared" si="31"/>
        <v>121.43737695265781</v>
      </c>
      <c r="AF78" s="274">
        <v>1641</v>
      </c>
      <c r="AG78" s="173">
        <f t="shared" si="32"/>
        <v>3019.3747815047195</v>
      </c>
      <c r="AH78" s="274"/>
      <c r="AI78" s="173" t="str">
        <f t="shared" si="33"/>
        <v/>
      </c>
      <c r="AJ78" s="274">
        <v>1960</v>
      </c>
      <c r="AK78" s="173">
        <f t="shared" si="34"/>
        <v>3606.3221034425655</v>
      </c>
      <c r="AL78" s="274"/>
      <c r="AM78" s="173" t="str">
        <f t="shared" si="35"/>
        <v/>
      </c>
      <c r="AN78" s="274">
        <v>39</v>
      </c>
      <c r="AO78" s="173">
        <f t="shared" si="36"/>
        <v>71.758450017479618</v>
      </c>
      <c r="AP78" s="274">
        <v>4502</v>
      </c>
      <c r="AQ78" s="173">
        <f t="shared" si="37"/>
        <v>8283.5010763767496</v>
      </c>
      <c r="AR78" s="274">
        <v>2062</v>
      </c>
    </row>
    <row r="79" spans="1:44" x14ac:dyDescent="0.25">
      <c r="A79" s="276"/>
      <c r="B79">
        <v>3.7943099999999998</v>
      </c>
      <c r="D79" s="277">
        <v>724.94</v>
      </c>
      <c r="E79" s="173">
        <f t="shared" si="19"/>
        <v>191.05977107827249</v>
      </c>
      <c r="F79" s="277"/>
      <c r="G79" s="173" t="str">
        <f t="shared" si="19"/>
        <v/>
      </c>
      <c r="H79" s="277"/>
      <c r="I79" s="173" t="str">
        <f t="shared" si="20"/>
        <v/>
      </c>
      <c r="J79" s="277"/>
      <c r="K79" s="173" t="str">
        <f t="shared" si="21"/>
        <v/>
      </c>
      <c r="L79" s="277"/>
      <c r="M79" s="173" t="str">
        <f t="shared" si="22"/>
        <v/>
      </c>
      <c r="N79" s="277">
        <v>2849.37</v>
      </c>
      <c r="O79" s="173">
        <f t="shared" si="23"/>
        <v>750.95867232777505</v>
      </c>
      <c r="P79" s="277">
        <v>3924.07</v>
      </c>
      <c r="Q79" s="173">
        <f t="shared" si="24"/>
        <v>1034.1985762892332</v>
      </c>
      <c r="R79" s="277"/>
      <c r="S79" s="173" t="str">
        <f t="shared" si="25"/>
        <v/>
      </c>
      <c r="T79" s="277"/>
      <c r="U79" s="173" t="str">
        <f t="shared" si="26"/>
        <v/>
      </c>
      <c r="V79" s="277"/>
      <c r="W79" s="173" t="str">
        <f t="shared" si="27"/>
        <v/>
      </c>
      <c r="X79" s="277"/>
      <c r="Y79" s="173" t="str">
        <f t="shared" si="28"/>
        <v/>
      </c>
      <c r="Z79" s="277"/>
      <c r="AA79" s="173" t="str">
        <f t="shared" si="29"/>
        <v/>
      </c>
      <c r="AB79" s="277"/>
      <c r="AC79" s="173" t="str">
        <f t="shared" si="30"/>
        <v/>
      </c>
      <c r="AD79" s="277"/>
      <c r="AE79" s="173" t="str">
        <f t="shared" si="31"/>
        <v/>
      </c>
      <c r="AF79" s="277"/>
      <c r="AG79" s="173" t="str">
        <f t="shared" si="32"/>
        <v/>
      </c>
      <c r="AH79" s="277"/>
      <c r="AI79" s="173" t="str">
        <f t="shared" si="33"/>
        <v/>
      </c>
      <c r="AJ79" s="277"/>
      <c r="AK79" s="173" t="str">
        <f t="shared" si="34"/>
        <v/>
      </c>
      <c r="AL79" s="277"/>
      <c r="AM79" s="173" t="str">
        <f t="shared" si="35"/>
        <v/>
      </c>
      <c r="AN79" s="277">
        <v>500</v>
      </c>
      <c r="AO79" s="173">
        <f t="shared" si="36"/>
        <v>131.77626498625574</v>
      </c>
      <c r="AP79" s="277">
        <v>7273.44</v>
      </c>
      <c r="AQ79" s="173">
        <f t="shared" si="37"/>
        <v>1916.9335136032639</v>
      </c>
      <c r="AR79" s="277">
        <v>4531.26</v>
      </c>
    </row>
    <row r="80" spans="1:44" x14ac:dyDescent="0.25">
      <c r="A80" s="268" t="s">
        <v>277</v>
      </c>
      <c r="B80" s="273">
        <v>0.66500000000000004</v>
      </c>
      <c r="D80" s="274">
        <v>4444</v>
      </c>
      <c r="E80" s="173">
        <f t="shared" si="19"/>
        <v>6682.706766917293</v>
      </c>
      <c r="F80" s="274"/>
      <c r="G80" s="173" t="str">
        <f t="shared" si="19"/>
        <v/>
      </c>
      <c r="H80" s="274">
        <v>28560</v>
      </c>
      <c r="I80" s="173">
        <f t="shared" si="20"/>
        <v>42947.368421052626</v>
      </c>
      <c r="J80" s="274"/>
      <c r="K80" s="173" t="str">
        <f t="shared" si="21"/>
        <v/>
      </c>
      <c r="L80" s="274"/>
      <c r="M80" s="173" t="str">
        <f t="shared" si="22"/>
        <v/>
      </c>
      <c r="N80" s="274"/>
      <c r="O80" s="173" t="str">
        <f t="shared" si="23"/>
        <v/>
      </c>
      <c r="P80" s="274">
        <v>97</v>
      </c>
      <c r="Q80" s="173">
        <f t="shared" si="24"/>
        <v>145.86466165413532</v>
      </c>
      <c r="R80" s="274"/>
      <c r="S80" s="173" t="str">
        <f t="shared" si="25"/>
        <v/>
      </c>
      <c r="T80" s="274"/>
      <c r="U80" s="173" t="str">
        <f t="shared" si="26"/>
        <v/>
      </c>
      <c r="V80" s="274"/>
      <c r="W80" s="173" t="str">
        <f t="shared" si="27"/>
        <v/>
      </c>
      <c r="X80" s="274"/>
      <c r="Y80" s="173" t="str">
        <f t="shared" si="28"/>
        <v/>
      </c>
      <c r="Z80" s="274"/>
      <c r="AA80" s="173" t="str">
        <f t="shared" si="29"/>
        <v/>
      </c>
      <c r="AB80" s="274">
        <v>3265</v>
      </c>
      <c r="AC80" s="173">
        <f t="shared" si="30"/>
        <v>4909.7744360902252</v>
      </c>
      <c r="AD80" s="274"/>
      <c r="AE80" s="173" t="str">
        <f t="shared" si="31"/>
        <v/>
      </c>
      <c r="AF80" s="274"/>
      <c r="AG80" s="173" t="str">
        <f t="shared" si="32"/>
        <v/>
      </c>
      <c r="AH80" s="274"/>
      <c r="AI80" s="173" t="str">
        <f t="shared" si="33"/>
        <v/>
      </c>
      <c r="AJ80" s="274"/>
      <c r="AK80" s="173" t="str">
        <f t="shared" si="34"/>
        <v/>
      </c>
      <c r="AL80" s="274"/>
      <c r="AM80" s="173" t="str">
        <f t="shared" si="35"/>
        <v/>
      </c>
      <c r="AN80" s="274"/>
      <c r="AO80" s="173" t="str">
        <f t="shared" si="36"/>
        <v/>
      </c>
      <c r="AP80" s="274">
        <v>31922</v>
      </c>
      <c r="AQ80" s="173">
        <f t="shared" si="37"/>
        <v>48003.007518796992</v>
      </c>
      <c r="AR80" s="274">
        <v>5220</v>
      </c>
    </row>
    <row r="81" spans="1:46" x14ac:dyDescent="0.25">
      <c r="A81" s="268" t="s">
        <v>426</v>
      </c>
      <c r="B81" s="273">
        <v>3.97</v>
      </c>
      <c r="D81" s="274">
        <v>91080</v>
      </c>
      <c r="E81" s="173">
        <f t="shared" si="19"/>
        <v>22942.065491183879</v>
      </c>
      <c r="F81" s="274">
        <v>25</v>
      </c>
      <c r="G81" s="173">
        <f t="shared" si="19"/>
        <v>6.2972292191435768</v>
      </c>
      <c r="H81" s="274"/>
      <c r="I81" s="173" t="str">
        <f t="shared" si="20"/>
        <v/>
      </c>
      <c r="J81" s="274"/>
      <c r="K81" s="173" t="str">
        <f t="shared" si="21"/>
        <v/>
      </c>
      <c r="L81" s="274">
        <v>25000</v>
      </c>
      <c r="M81" s="173">
        <f t="shared" si="22"/>
        <v>6297.2292191435763</v>
      </c>
      <c r="N81" s="274">
        <v>80</v>
      </c>
      <c r="O81" s="173">
        <f t="shared" si="23"/>
        <v>20.151133501259444</v>
      </c>
      <c r="P81" s="274">
        <v>28</v>
      </c>
      <c r="Q81" s="173">
        <f t="shared" si="24"/>
        <v>7.0528967254408057</v>
      </c>
      <c r="R81" s="274">
        <v>1054</v>
      </c>
      <c r="S81" s="173">
        <f t="shared" si="25"/>
        <v>265.49118387909317</v>
      </c>
      <c r="T81" s="274"/>
      <c r="U81" s="173" t="str">
        <f t="shared" si="26"/>
        <v/>
      </c>
      <c r="V81" s="274"/>
      <c r="W81" s="173" t="str">
        <f t="shared" si="27"/>
        <v/>
      </c>
      <c r="X81" s="274"/>
      <c r="Y81" s="173" t="str">
        <f t="shared" si="28"/>
        <v/>
      </c>
      <c r="Z81" s="274"/>
      <c r="AA81" s="173" t="str">
        <f t="shared" si="29"/>
        <v/>
      </c>
      <c r="AB81" s="274"/>
      <c r="AC81" s="173" t="str">
        <f t="shared" si="30"/>
        <v/>
      </c>
      <c r="AD81" s="274">
        <v>38310</v>
      </c>
      <c r="AE81" s="173">
        <f t="shared" si="31"/>
        <v>9649.8740554156175</v>
      </c>
      <c r="AF81" s="274"/>
      <c r="AG81" s="173" t="str">
        <f t="shared" si="32"/>
        <v/>
      </c>
      <c r="AH81" s="274"/>
      <c r="AI81" s="173" t="str">
        <f t="shared" si="33"/>
        <v/>
      </c>
      <c r="AJ81" s="274">
        <v>28850</v>
      </c>
      <c r="AK81" s="173">
        <f t="shared" si="34"/>
        <v>7267.002518891687</v>
      </c>
      <c r="AL81" s="274"/>
      <c r="AM81" s="173" t="str">
        <f t="shared" si="35"/>
        <v/>
      </c>
      <c r="AN81" s="274"/>
      <c r="AO81" s="173" t="str">
        <f t="shared" si="36"/>
        <v/>
      </c>
      <c r="AP81" s="274">
        <v>93347</v>
      </c>
      <c r="AQ81" s="173">
        <f t="shared" si="37"/>
        <v>23513.098236775819</v>
      </c>
      <c r="AR81" s="274">
        <v>18928</v>
      </c>
    </row>
    <row r="82" spans="1:46" x14ac:dyDescent="0.25">
      <c r="A82" s="268" t="s">
        <v>276</v>
      </c>
      <c r="B82" s="273">
        <v>2.11</v>
      </c>
      <c r="D82" s="274">
        <v>2103.37</v>
      </c>
      <c r="E82" s="173">
        <f t="shared" si="19"/>
        <v>996.85781990521332</v>
      </c>
      <c r="F82" s="274">
        <v>1099.07</v>
      </c>
      <c r="G82" s="173">
        <f t="shared" si="19"/>
        <v>520.88625592417065</v>
      </c>
      <c r="H82" s="274"/>
      <c r="I82" s="173" t="str">
        <f t="shared" si="20"/>
        <v/>
      </c>
      <c r="J82" s="274">
        <v>266.88</v>
      </c>
      <c r="K82" s="173">
        <f t="shared" si="21"/>
        <v>126.48341232227489</v>
      </c>
      <c r="L82" s="274"/>
      <c r="M82" s="173" t="str">
        <f t="shared" si="22"/>
        <v/>
      </c>
      <c r="N82" s="274">
        <v>276.47000000000003</v>
      </c>
      <c r="O82" s="173">
        <f t="shared" si="23"/>
        <v>131.02843601895736</v>
      </c>
      <c r="P82" s="274">
        <v>3971.31</v>
      </c>
      <c r="Q82" s="173">
        <f t="shared" si="24"/>
        <v>1882.1374407582939</v>
      </c>
      <c r="R82" s="274"/>
      <c r="S82" s="173" t="str">
        <f t="shared" si="25"/>
        <v/>
      </c>
      <c r="T82" s="274"/>
      <c r="U82" s="173" t="str">
        <f t="shared" si="26"/>
        <v/>
      </c>
      <c r="V82" s="274">
        <v>187.03</v>
      </c>
      <c r="W82" s="173">
        <f t="shared" si="27"/>
        <v>88.639810426540294</v>
      </c>
      <c r="X82" s="274"/>
      <c r="Y82" s="173" t="str">
        <f t="shared" si="28"/>
        <v/>
      </c>
      <c r="Z82" s="274">
        <v>131.22</v>
      </c>
      <c r="AA82" s="173">
        <f t="shared" si="29"/>
        <v>62.189573459715646</v>
      </c>
      <c r="AB82" s="274"/>
      <c r="AC82" s="173" t="str">
        <f t="shared" si="30"/>
        <v/>
      </c>
      <c r="AD82" s="274"/>
      <c r="AE82" s="173" t="str">
        <f t="shared" si="31"/>
        <v/>
      </c>
      <c r="AF82" s="274">
        <v>155.13</v>
      </c>
      <c r="AG82" s="173">
        <f t="shared" si="32"/>
        <v>73.521327014218016</v>
      </c>
      <c r="AH82" s="274"/>
      <c r="AI82" s="173" t="str">
        <f t="shared" si="33"/>
        <v/>
      </c>
      <c r="AJ82" s="274"/>
      <c r="AK82" s="173" t="str">
        <f t="shared" si="34"/>
        <v/>
      </c>
      <c r="AL82" s="274"/>
      <c r="AM82" s="173" t="str">
        <f t="shared" si="35"/>
        <v/>
      </c>
      <c r="AN82" s="274"/>
      <c r="AO82" s="173" t="str">
        <f t="shared" si="36"/>
        <v/>
      </c>
      <c r="AP82" s="274">
        <v>6087.11</v>
      </c>
      <c r="AQ82" s="173">
        <f t="shared" si="37"/>
        <v>2884.8862559241707</v>
      </c>
      <c r="AR82" s="274">
        <v>9257.99</v>
      </c>
    </row>
    <row r="83" spans="1:46" x14ac:dyDescent="0.25">
      <c r="A83" s="276"/>
      <c r="B83">
        <v>18.934000000000001</v>
      </c>
      <c r="D83" s="277">
        <v>23879.86</v>
      </c>
      <c r="E83" s="173">
        <f t="shared" si="19"/>
        <v>1261.2158022604838</v>
      </c>
      <c r="F83" s="277">
        <v>11888.2</v>
      </c>
      <c r="G83" s="173">
        <f t="shared" si="19"/>
        <v>627.87577902186547</v>
      </c>
      <c r="H83" s="277"/>
      <c r="I83" s="173" t="str">
        <f t="shared" si="20"/>
        <v/>
      </c>
      <c r="J83" s="277">
        <v>3869.42</v>
      </c>
      <c r="K83" s="173">
        <f t="shared" si="21"/>
        <v>204.36357874722719</v>
      </c>
      <c r="L83" s="277"/>
      <c r="M83" s="173" t="str">
        <f t="shared" si="22"/>
        <v/>
      </c>
      <c r="N83" s="277">
        <v>3164.82</v>
      </c>
      <c r="O83" s="173">
        <f t="shared" si="23"/>
        <v>167.15010034857929</v>
      </c>
      <c r="P83" s="277">
        <v>38551.480000000003</v>
      </c>
      <c r="Q83" s="173">
        <f t="shared" si="24"/>
        <v>2036.0980247174396</v>
      </c>
      <c r="R83" s="277"/>
      <c r="S83" s="173" t="str">
        <f t="shared" si="25"/>
        <v/>
      </c>
      <c r="T83" s="277"/>
      <c r="U83" s="173" t="str">
        <f t="shared" si="26"/>
        <v/>
      </c>
      <c r="V83" s="277">
        <v>1866.06</v>
      </c>
      <c r="W83" s="173">
        <f t="shared" si="27"/>
        <v>98.556036759269034</v>
      </c>
      <c r="X83" s="277"/>
      <c r="Y83" s="173" t="str">
        <f t="shared" si="28"/>
        <v/>
      </c>
      <c r="Z83" s="277">
        <v>1729.14</v>
      </c>
      <c r="AA83" s="173">
        <f t="shared" si="29"/>
        <v>91.32460124643498</v>
      </c>
      <c r="AB83" s="277"/>
      <c r="AC83" s="173" t="str">
        <f t="shared" si="30"/>
        <v/>
      </c>
      <c r="AD83" s="277"/>
      <c r="AE83" s="173" t="str">
        <f t="shared" si="31"/>
        <v/>
      </c>
      <c r="AF83" s="277">
        <v>2282.3200000000002</v>
      </c>
      <c r="AG83" s="173">
        <f t="shared" si="32"/>
        <v>120.54082602725256</v>
      </c>
      <c r="AH83" s="277"/>
      <c r="AI83" s="173" t="str">
        <f t="shared" si="33"/>
        <v/>
      </c>
      <c r="AJ83" s="277"/>
      <c r="AK83" s="173" t="str">
        <f t="shared" si="34"/>
        <v/>
      </c>
      <c r="AL83" s="277"/>
      <c r="AM83" s="173" t="str">
        <f t="shared" si="35"/>
        <v/>
      </c>
      <c r="AN83" s="277"/>
      <c r="AO83" s="173" t="str">
        <f t="shared" si="36"/>
        <v/>
      </c>
      <c r="AP83" s="277">
        <v>63351.44</v>
      </c>
      <c r="AQ83" s="173">
        <f t="shared" si="37"/>
        <v>3345.9089468680681</v>
      </c>
      <c r="AR83" s="277">
        <v>103277.66</v>
      </c>
    </row>
    <row r="84" spans="1:46" x14ac:dyDescent="0.25">
      <c r="A84" s="276"/>
      <c r="B84">
        <v>8.9939999999999998</v>
      </c>
      <c r="D84" s="277">
        <v>9697.1</v>
      </c>
      <c r="E84" s="173">
        <f t="shared" si="19"/>
        <v>1078.1743384478541</v>
      </c>
      <c r="F84" s="277">
        <v>4379.34</v>
      </c>
      <c r="G84" s="173">
        <f t="shared" si="19"/>
        <v>486.91794529686462</v>
      </c>
      <c r="H84" s="277"/>
      <c r="I84" s="173" t="str">
        <f t="shared" si="20"/>
        <v/>
      </c>
      <c r="J84" s="277">
        <v>1425.4</v>
      </c>
      <c r="K84" s="173">
        <f t="shared" si="21"/>
        <v>158.48343340004448</v>
      </c>
      <c r="L84" s="277"/>
      <c r="M84" s="173" t="str">
        <f t="shared" si="22"/>
        <v/>
      </c>
      <c r="N84" s="277">
        <v>1165.8399999999999</v>
      </c>
      <c r="O84" s="173">
        <f t="shared" si="23"/>
        <v>129.62419390704915</v>
      </c>
      <c r="P84" s="277">
        <v>15313.42</v>
      </c>
      <c r="Q84" s="173">
        <f t="shared" si="24"/>
        <v>1702.6261952412719</v>
      </c>
      <c r="R84" s="277"/>
      <c r="S84" s="173" t="str">
        <f t="shared" si="25"/>
        <v/>
      </c>
      <c r="T84" s="277"/>
      <c r="U84" s="173" t="str">
        <f t="shared" si="26"/>
        <v/>
      </c>
      <c r="V84" s="277">
        <v>687.42</v>
      </c>
      <c r="W84" s="173">
        <f t="shared" si="27"/>
        <v>76.430953969312867</v>
      </c>
      <c r="X84" s="277"/>
      <c r="Y84" s="173" t="str">
        <f t="shared" si="28"/>
        <v/>
      </c>
      <c r="Z84" s="277">
        <v>721.64</v>
      </c>
      <c r="AA84" s="173">
        <f t="shared" si="29"/>
        <v>80.23571269735379</v>
      </c>
      <c r="AB84" s="277"/>
      <c r="AC84" s="173" t="str">
        <f t="shared" si="30"/>
        <v/>
      </c>
      <c r="AD84" s="277"/>
      <c r="AE84" s="173" t="str">
        <f t="shared" si="31"/>
        <v/>
      </c>
      <c r="AF84" s="277">
        <v>1297.68</v>
      </c>
      <c r="AG84" s="173">
        <f t="shared" si="32"/>
        <v>144.28285523682456</v>
      </c>
      <c r="AH84" s="277"/>
      <c r="AI84" s="173" t="str">
        <f t="shared" si="33"/>
        <v/>
      </c>
      <c r="AJ84" s="277"/>
      <c r="AK84" s="173" t="str">
        <f t="shared" si="34"/>
        <v/>
      </c>
      <c r="AL84" s="277"/>
      <c r="AM84" s="173" t="str">
        <f t="shared" si="35"/>
        <v/>
      </c>
      <c r="AN84" s="277"/>
      <c r="AO84" s="173" t="str">
        <f t="shared" si="36"/>
        <v/>
      </c>
      <c r="AP84" s="277">
        <v>24990.74</v>
      </c>
      <c r="AQ84" s="173">
        <f t="shared" si="37"/>
        <v>2778.6012897487217</v>
      </c>
      <c r="AR84" s="277">
        <v>39247.040000000001</v>
      </c>
    </row>
    <row r="85" spans="1:46" x14ac:dyDescent="0.25">
      <c r="A85" s="276"/>
      <c r="B85">
        <v>8.35</v>
      </c>
      <c r="D85" s="277">
        <v>9417.91</v>
      </c>
      <c r="E85" s="173">
        <f t="shared" si="19"/>
        <v>1127.8934131736528</v>
      </c>
      <c r="F85" s="277">
        <v>3282.25</v>
      </c>
      <c r="G85" s="173">
        <f t="shared" si="19"/>
        <v>393.08383233532936</v>
      </c>
      <c r="H85" s="277"/>
      <c r="I85" s="173" t="str">
        <f t="shared" si="20"/>
        <v/>
      </c>
      <c r="J85" s="277">
        <v>1068.32</v>
      </c>
      <c r="K85" s="173">
        <f t="shared" si="21"/>
        <v>127.94251497005988</v>
      </c>
      <c r="L85" s="277"/>
      <c r="M85" s="173" t="str">
        <f t="shared" si="22"/>
        <v/>
      </c>
      <c r="N85" s="277">
        <v>873.78</v>
      </c>
      <c r="O85" s="173">
        <f t="shared" si="23"/>
        <v>104.64431137724551</v>
      </c>
      <c r="P85" s="277">
        <v>15264.4</v>
      </c>
      <c r="Q85" s="173">
        <f t="shared" si="24"/>
        <v>1828.0718562874251</v>
      </c>
      <c r="R85" s="277"/>
      <c r="S85" s="173" t="str">
        <f t="shared" si="25"/>
        <v/>
      </c>
      <c r="T85" s="277"/>
      <c r="U85" s="173" t="str">
        <f t="shared" si="26"/>
        <v/>
      </c>
      <c r="V85" s="277">
        <v>515.20000000000005</v>
      </c>
      <c r="W85" s="173">
        <f t="shared" si="27"/>
        <v>61.70059880239522</v>
      </c>
      <c r="X85" s="277"/>
      <c r="Y85" s="173" t="str">
        <f t="shared" si="28"/>
        <v/>
      </c>
      <c r="Z85" s="277">
        <v>631.85</v>
      </c>
      <c r="AA85" s="173">
        <f t="shared" si="29"/>
        <v>75.670658682634738</v>
      </c>
      <c r="AB85" s="277"/>
      <c r="AC85" s="173" t="str">
        <f t="shared" si="30"/>
        <v/>
      </c>
      <c r="AD85" s="277"/>
      <c r="AE85" s="173" t="str">
        <f t="shared" si="31"/>
        <v/>
      </c>
      <c r="AF85" s="277">
        <v>4773.7700000000004</v>
      </c>
      <c r="AG85" s="173">
        <f t="shared" si="32"/>
        <v>571.70898203592822</v>
      </c>
      <c r="AH85" s="277"/>
      <c r="AI85" s="173" t="str">
        <f t="shared" si="33"/>
        <v/>
      </c>
      <c r="AJ85" s="277"/>
      <c r="AK85" s="173" t="str">
        <f t="shared" si="34"/>
        <v/>
      </c>
      <c r="AL85" s="277"/>
      <c r="AM85" s="173" t="str">
        <f t="shared" si="35"/>
        <v/>
      </c>
      <c r="AN85" s="277"/>
      <c r="AO85" s="173" t="str">
        <f t="shared" si="36"/>
        <v/>
      </c>
      <c r="AP85" s="277">
        <v>26409.57</v>
      </c>
      <c r="AQ85" s="173">
        <f t="shared" si="37"/>
        <v>3162.8227544910183</v>
      </c>
      <c r="AR85" s="277">
        <v>31956.44</v>
      </c>
    </row>
    <row r="86" spans="1:46" x14ac:dyDescent="0.25">
      <c r="A86" s="268" t="s">
        <v>274</v>
      </c>
      <c r="B86" s="273">
        <v>4.16</v>
      </c>
      <c r="D86" s="274">
        <v>5424</v>
      </c>
      <c r="E86" s="173">
        <f t="shared" si="19"/>
        <v>1303.8461538461538</v>
      </c>
      <c r="F86" s="274"/>
      <c r="G86" s="173" t="str">
        <f t="shared" si="19"/>
        <v/>
      </c>
      <c r="H86" s="274"/>
      <c r="I86" s="173" t="str">
        <f t="shared" si="20"/>
        <v/>
      </c>
      <c r="J86" s="274"/>
      <c r="K86" s="173" t="str">
        <f t="shared" si="21"/>
        <v/>
      </c>
      <c r="L86" s="274"/>
      <c r="M86" s="173" t="str">
        <f t="shared" si="22"/>
        <v/>
      </c>
      <c r="N86" s="274">
        <v>881</v>
      </c>
      <c r="O86" s="173">
        <f t="shared" si="23"/>
        <v>211.77884615384616</v>
      </c>
      <c r="P86" s="274">
        <v>10574</v>
      </c>
      <c r="Q86" s="173">
        <f t="shared" si="24"/>
        <v>2541.8269230769229</v>
      </c>
      <c r="R86" s="274">
        <v>29</v>
      </c>
      <c r="S86" s="173">
        <f t="shared" si="25"/>
        <v>6.9711538461538458</v>
      </c>
      <c r="T86" s="274"/>
      <c r="U86" s="173" t="str">
        <f t="shared" si="26"/>
        <v/>
      </c>
      <c r="V86" s="274">
        <v>40</v>
      </c>
      <c r="W86" s="173">
        <f t="shared" si="27"/>
        <v>9.615384615384615</v>
      </c>
      <c r="X86" s="274"/>
      <c r="Y86" s="173" t="str">
        <f t="shared" si="28"/>
        <v/>
      </c>
      <c r="Z86" s="274"/>
      <c r="AA86" s="173" t="str">
        <f t="shared" si="29"/>
        <v/>
      </c>
      <c r="AB86" s="274"/>
      <c r="AC86" s="173" t="str">
        <f t="shared" si="30"/>
        <v/>
      </c>
      <c r="AD86" s="274"/>
      <c r="AE86" s="173" t="str">
        <f t="shared" si="31"/>
        <v/>
      </c>
      <c r="AF86" s="274"/>
      <c r="AG86" s="173" t="str">
        <f t="shared" si="32"/>
        <v/>
      </c>
      <c r="AH86" s="274"/>
      <c r="AI86" s="173" t="str">
        <f t="shared" si="33"/>
        <v/>
      </c>
      <c r="AJ86" s="274">
        <v>574</v>
      </c>
      <c r="AK86" s="173">
        <f t="shared" si="34"/>
        <v>137.98076923076923</v>
      </c>
      <c r="AL86" s="274"/>
      <c r="AM86" s="173" t="str">
        <f t="shared" si="35"/>
        <v/>
      </c>
      <c r="AN86" s="274"/>
      <c r="AO86" s="173" t="str">
        <f t="shared" si="36"/>
        <v/>
      </c>
      <c r="AP86" s="274">
        <v>12098</v>
      </c>
      <c r="AQ86" s="173">
        <f t="shared" si="37"/>
        <v>2908.1730769230767</v>
      </c>
      <c r="AR86" s="274">
        <v>5701</v>
      </c>
    </row>
    <row r="87" spans="1:46" x14ac:dyDescent="0.25">
      <c r="A87" s="276"/>
      <c r="B87">
        <v>3.97</v>
      </c>
      <c r="D87" s="277">
        <v>22456</v>
      </c>
      <c r="E87" s="173">
        <f t="shared" si="19"/>
        <v>5656.423173803526</v>
      </c>
      <c r="F87" s="277"/>
      <c r="G87" s="173" t="str">
        <f t="shared" si="19"/>
        <v/>
      </c>
      <c r="H87" s="277"/>
      <c r="I87" s="173" t="str">
        <f t="shared" si="20"/>
        <v/>
      </c>
      <c r="J87" s="277"/>
      <c r="K87" s="173" t="str">
        <f t="shared" si="21"/>
        <v/>
      </c>
      <c r="L87" s="277"/>
      <c r="M87" s="173" t="str">
        <f t="shared" si="22"/>
        <v/>
      </c>
      <c r="N87" s="277">
        <v>705</v>
      </c>
      <c r="O87" s="173">
        <f t="shared" si="23"/>
        <v>177.58186397984886</v>
      </c>
      <c r="P87" s="277">
        <v>1600</v>
      </c>
      <c r="Q87" s="173">
        <f t="shared" si="24"/>
        <v>403.02267002518892</v>
      </c>
      <c r="R87" s="277">
        <v>16</v>
      </c>
      <c r="S87" s="173">
        <f t="shared" si="25"/>
        <v>4.0302267002518892</v>
      </c>
      <c r="T87" s="277"/>
      <c r="U87" s="173" t="str">
        <f t="shared" si="26"/>
        <v/>
      </c>
      <c r="V87" s="277"/>
      <c r="W87" s="173" t="str">
        <f t="shared" si="27"/>
        <v/>
      </c>
      <c r="X87" s="277"/>
      <c r="Y87" s="173" t="str">
        <f t="shared" si="28"/>
        <v/>
      </c>
      <c r="Z87" s="277"/>
      <c r="AA87" s="173" t="str">
        <f t="shared" si="29"/>
        <v/>
      </c>
      <c r="AB87" s="277"/>
      <c r="AC87" s="173" t="str">
        <f t="shared" si="30"/>
        <v/>
      </c>
      <c r="AD87" s="277"/>
      <c r="AE87" s="173" t="str">
        <f t="shared" si="31"/>
        <v/>
      </c>
      <c r="AF87" s="277"/>
      <c r="AG87" s="173" t="str">
        <f t="shared" si="32"/>
        <v/>
      </c>
      <c r="AH87" s="277"/>
      <c r="AI87" s="173" t="str">
        <f t="shared" si="33"/>
        <v/>
      </c>
      <c r="AJ87" s="277">
        <v>46</v>
      </c>
      <c r="AK87" s="173">
        <f t="shared" si="34"/>
        <v>11.58690176322418</v>
      </c>
      <c r="AL87" s="277"/>
      <c r="AM87" s="173" t="str">
        <f t="shared" si="35"/>
        <v/>
      </c>
      <c r="AN87" s="277"/>
      <c r="AO87" s="173" t="str">
        <f t="shared" si="36"/>
        <v/>
      </c>
      <c r="AP87" s="277">
        <v>2367</v>
      </c>
      <c r="AQ87" s="173">
        <f t="shared" si="37"/>
        <v>596.22166246851384</v>
      </c>
      <c r="AR87" s="277">
        <v>993</v>
      </c>
    </row>
    <row r="88" spans="1:46" x14ac:dyDescent="0.25">
      <c r="A88" s="276"/>
      <c r="B88">
        <v>1.82</v>
      </c>
      <c r="D88" s="277"/>
      <c r="E88" s="173" t="str">
        <f t="shared" si="19"/>
        <v/>
      </c>
      <c r="F88" s="277"/>
      <c r="G88" s="173" t="str">
        <f t="shared" si="19"/>
        <v/>
      </c>
      <c r="H88" s="277"/>
      <c r="I88" s="173" t="str">
        <f t="shared" si="20"/>
        <v/>
      </c>
      <c r="J88" s="277"/>
      <c r="K88" s="173" t="str">
        <f t="shared" si="21"/>
        <v/>
      </c>
      <c r="L88" s="277"/>
      <c r="M88" s="173" t="str">
        <f t="shared" si="22"/>
        <v/>
      </c>
      <c r="N88" s="277">
        <v>999</v>
      </c>
      <c r="O88" s="173">
        <f t="shared" si="23"/>
        <v>548.90109890109886</v>
      </c>
      <c r="P88" s="277">
        <v>893</v>
      </c>
      <c r="Q88" s="173">
        <f t="shared" si="24"/>
        <v>490.65934065934061</v>
      </c>
      <c r="R88" s="277"/>
      <c r="S88" s="173" t="str">
        <f t="shared" si="25"/>
        <v/>
      </c>
      <c r="T88" s="277"/>
      <c r="U88" s="173" t="str">
        <f t="shared" si="26"/>
        <v/>
      </c>
      <c r="V88" s="277"/>
      <c r="W88" s="173" t="str">
        <f t="shared" si="27"/>
        <v/>
      </c>
      <c r="X88" s="277"/>
      <c r="Y88" s="173" t="str">
        <f t="shared" si="28"/>
        <v/>
      </c>
      <c r="Z88" s="277"/>
      <c r="AA88" s="173" t="str">
        <f t="shared" si="29"/>
        <v/>
      </c>
      <c r="AB88" s="277"/>
      <c r="AC88" s="173" t="str">
        <f t="shared" si="30"/>
        <v/>
      </c>
      <c r="AD88" s="277"/>
      <c r="AE88" s="173" t="str">
        <f t="shared" si="31"/>
        <v/>
      </c>
      <c r="AF88" s="277">
        <v>70</v>
      </c>
      <c r="AG88" s="173">
        <f t="shared" si="32"/>
        <v>38.46153846153846</v>
      </c>
      <c r="AH88" s="277"/>
      <c r="AI88" s="173" t="str">
        <f t="shared" si="33"/>
        <v/>
      </c>
      <c r="AJ88" s="277">
        <v>9</v>
      </c>
      <c r="AK88" s="173">
        <f t="shared" si="34"/>
        <v>4.9450549450549453</v>
      </c>
      <c r="AL88" s="277"/>
      <c r="AM88" s="173" t="str">
        <f t="shared" si="35"/>
        <v/>
      </c>
      <c r="AN88" s="277"/>
      <c r="AO88" s="173" t="str">
        <f t="shared" si="36"/>
        <v/>
      </c>
      <c r="AP88" s="277">
        <v>1971</v>
      </c>
      <c r="AQ88" s="173">
        <f t="shared" si="37"/>
        <v>1082.967032967033</v>
      </c>
      <c r="AR88" s="277">
        <v>547</v>
      </c>
    </row>
    <row r="89" spans="1:46" x14ac:dyDescent="0.25">
      <c r="A89" s="276"/>
      <c r="B89">
        <v>2.39</v>
      </c>
      <c r="D89" s="277">
        <v>34366</v>
      </c>
      <c r="E89" s="173">
        <f t="shared" si="19"/>
        <v>14379.079497907949</v>
      </c>
      <c r="F89" s="277">
        <v>753</v>
      </c>
      <c r="G89" s="173">
        <f t="shared" si="19"/>
        <v>315.06276150627616</v>
      </c>
      <c r="H89" s="277"/>
      <c r="I89" s="173" t="str">
        <f t="shared" si="20"/>
        <v/>
      </c>
      <c r="J89" s="277"/>
      <c r="K89" s="173" t="str">
        <f t="shared" si="21"/>
        <v/>
      </c>
      <c r="L89" s="277"/>
      <c r="M89" s="173" t="str">
        <f t="shared" si="22"/>
        <v/>
      </c>
      <c r="N89" s="277">
        <v>1062</v>
      </c>
      <c r="O89" s="173">
        <f t="shared" si="23"/>
        <v>444.3514644351464</v>
      </c>
      <c r="P89" s="277">
        <v>2122</v>
      </c>
      <c r="Q89" s="173">
        <f t="shared" si="24"/>
        <v>887.86610878661088</v>
      </c>
      <c r="R89" s="277">
        <v>197</v>
      </c>
      <c r="S89" s="173">
        <f t="shared" si="25"/>
        <v>82.426778242677827</v>
      </c>
      <c r="T89" s="277"/>
      <c r="U89" s="173" t="str">
        <f t="shared" si="26"/>
        <v/>
      </c>
      <c r="V89" s="277">
        <v>755</v>
      </c>
      <c r="W89" s="173">
        <f t="shared" si="27"/>
        <v>315.89958158995813</v>
      </c>
      <c r="X89" s="277">
        <v>4114</v>
      </c>
      <c r="Y89" s="173">
        <f t="shared" si="28"/>
        <v>1721.3389121338912</v>
      </c>
      <c r="Z89" s="277"/>
      <c r="AA89" s="173" t="str">
        <f t="shared" si="29"/>
        <v/>
      </c>
      <c r="AB89" s="277">
        <v>180</v>
      </c>
      <c r="AC89" s="173">
        <f t="shared" si="30"/>
        <v>75.313807531380746</v>
      </c>
      <c r="AD89" s="277"/>
      <c r="AE89" s="173" t="str">
        <f t="shared" si="31"/>
        <v/>
      </c>
      <c r="AF89" s="277"/>
      <c r="AG89" s="173" t="str">
        <f t="shared" si="32"/>
        <v/>
      </c>
      <c r="AH89" s="277"/>
      <c r="AI89" s="173" t="str">
        <f t="shared" si="33"/>
        <v/>
      </c>
      <c r="AJ89" s="277">
        <v>2293</v>
      </c>
      <c r="AK89" s="173">
        <f t="shared" si="34"/>
        <v>959.4142259414225</v>
      </c>
      <c r="AL89" s="277"/>
      <c r="AM89" s="173" t="str">
        <f t="shared" si="35"/>
        <v/>
      </c>
      <c r="AN89" s="277"/>
      <c r="AO89" s="173" t="str">
        <f t="shared" si="36"/>
        <v/>
      </c>
      <c r="AP89" s="277">
        <v>11476</v>
      </c>
      <c r="AQ89" s="173">
        <f t="shared" si="37"/>
        <v>4801.6736401673634</v>
      </c>
      <c r="AR89" s="277">
        <v>4401</v>
      </c>
    </row>
    <row r="90" spans="1:46" x14ac:dyDescent="0.25">
      <c r="A90" s="276"/>
      <c r="B90">
        <v>0.16</v>
      </c>
      <c r="D90" s="277">
        <v>3368</v>
      </c>
      <c r="E90" s="173">
        <f t="shared" si="19"/>
        <v>21050</v>
      </c>
      <c r="F90" s="277">
        <v>9</v>
      </c>
      <c r="G90" s="173">
        <f t="shared" si="19"/>
        <v>56.25</v>
      </c>
      <c r="H90" s="277"/>
      <c r="I90" s="173" t="str">
        <f t="shared" si="20"/>
        <v/>
      </c>
      <c r="J90" s="277"/>
      <c r="K90" s="173" t="str">
        <f t="shared" si="21"/>
        <v/>
      </c>
      <c r="L90" s="277"/>
      <c r="M90" s="173" t="str">
        <f t="shared" si="22"/>
        <v/>
      </c>
      <c r="N90" s="277">
        <v>177</v>
      </c>
      <c r="O90" s="173">
        <f t="shared" si="23"/>
        <v>1106.25</v>
      </c>
      <c r="P90" s="277">
        <v>330</v>
      </c>
      <c r="Q90" s="173">
        <f t="shared" si="24"/>
        <v>2062.5</v>
      </c>
      <c r="R90" s="277">
        <v>45</v>
      </c>
      <c r="S90" s="173">
        <f t="shared" si="25"/>
        <v>281.25</v>
      </c>
      <c r="T90" s="277"/>
      <c r="U90" s="173" t="str">
        <f t="shared" si="26"/>
        <v/>
      </c>
      <c r="V90" s="277">
        <v>356</v>
      </c>
      <c r="W90" s="173">
        <f t="shared" si="27"/>
        <v>2225</v>
      </c>
      <c r="X90" s="277">
        <v>218</v>
      </c>
      <c r="Y90" s="173">
        <f t="shared" si="28"/>
        <v>1362.5</v>
      </c>
      <c r="Z90" s="277"/>
      <c r="AA90" s="173" t="str">
        <f t="shared" si="29"/>
        <v/>
      </c>
      <c r="AB90" s="277">
        <v>30</v>
      </c>
      <c r="AC90" s="173">
        <f t="shared" si="30"/>
        <v>187.5</v>
      </c>
      <c r="AD90" s="277"/>
      <c r="AE90" s="173" t="str">
        <f t="shared" si="31"/>
        <v/>
      </c>
      <c r="AF90" s="277"/>
      <c r="AG90" s="173" t="str">
        <f t="shared" si="32"/>
        <v/>
      </c>
      <c r="AH90" s="277"/>
      <c r="AI90" s="173" t="str">
        <f t="shared" si="33"/>
        <v/>
      </c>
      <c r="AJ90" s="277">
        <v>458</v>
      </c>
      <c r="AK90" s="173">
        <f t="shared" si="34"/>
        <v>2862.5</v>
      </c>
      <c r="AL90" s="277"/>
      <c r="AM90" s="173" t="str">
        <f t="shared" si="35"/>
        <v/>
      </c>
      <c r="AN90" s="277"/>
      <c r="AO90" s="173" t="str">
        <f t="shared" si="36"/>
        <v/>
      </c>
      <c r="AP90" s="277">
        <v>1623</v>
      </c>
      <c r="AQ90" s="173">
        <f t="shared" si="37"/>
        <v>10143.75</v>
      </c>
      <c r="AR90" s="277">
        <v>257</v>
      </c>
    </row>
    <row r="91" spans="1:46" x14ac:dyDescent="0.25">
      <c r="E91" s="173" t="str">
        <f t="shared" si="19"/>
        <v/>
      </c>
      <c r="G91" s="173" t="str">
        <f t="shared" si="19"/>
        <v/>
      </c>
      <c r="I91" s="173" t="str">
        <f t="shared" si="20"/>
        <v/>
      </c>
      <c r="K91" s="173" t="str">
        <f t="shared" si="21"/>
        <v/>
      </c>
      <c r="M91" s="173" t="str">
        <f t="shared" si="22"/>
        <v/>
      </c>
      <c r="O91" s="173" t="str">
        <f t="shared" si="23"/>
        <v/>
      </c>
      <c r="Q91" s="173" t="str">
        <f t="shared" si="24"/>
        <v/>
      </c>
      <c r="S91" s="173" t="str">
        <f t="shared" si="25"/>
        <v/>
      </c>
      <c r="U91" s="173" t="str">
        <f t="shared" si="26"/>
        <v/>
      </c>
      <c r="W91" s="173" t="str">
        <f t="shared" si="27"/>
        <v/>
      </c>
      <c r="Y91" s="173" t="str">
        <f t="shared" si="28"/>
        <v/>
      </c>
      <c r="AA91" s="173" t="str">
        <f t="shared" si="29"/>
        <v/>
      </c>
      <c r="AC91" s="173" t="str">
        <f t="shared" si="30"/>
        <v/>
      </c>
      <c r="AE91" s="173" t="str">
        <f t="shared" si="31"/>
        <v/>
      </c>
      <c r="AG91" s="173" t="str">
        <f t="shared" si="32"/>
        <v/>
      </c>
      <c r="AI91" s="173" t="str">
        <f t="shared" si="33"/>
        <v/>
      </c>
      <c r="AK91" s="173" t="str">
        <f t="shared" si="34"/>
        <v/>
      </c>
      <c r="AM91" s="173" t="str">
        <f t="shared" si="35"/>
        <v/>
      </c>
      <c r="AO91" s="173" t="str">
        <f t="shared" si="36"/>
        <v/>
      </c>
      <c r="AQ91" s="173" t="str">
        <f t="shared" si="37"/>
        <v/>
      </c>
    </row>
    <row r="92" spans="1:46" x14ac:dyDescent="0.25">
      <c r="E92" s="173" t="str">
        <f t="shared" si="19"/>
        <v/>
      </c>
      <c r="G92" s="173" t="str">
        <f t="shared" si="19"/>
        <v/>
      </c>
      <c r="I92" s="173" t="str">
        <f t="shared" si="20"/>
        <v/>
      </c>
      <c r="K92" s="173" t="str">
        <f t="shared" si="21"/>
        <v/>
      </c>
      <c r="M92" s="173" t="str">
        <f t="shared" si="22"/>
        <v/>
      </c>
      <c r="O92" s="173" t="str">
        <f t="shared" si="23"/>
        <v/>
      </c>
      <c r="Q92" s="173" t="str">
        <f t="shared" si="24"/>
        <v/>
      </c>
      <c r="S92" s="173" t="str">
        <f t="shared" si="25"/>
        <v/>
      </c>
      <c r="U92" s="173" t="str">
        <f t="shared" si="26"/>
        <v/>
      </c>
      <c r="W92" s="173" t="str">
        <f t="shared" si="27"/>
        <v/>
      </c>
      <c r="Y92" s="173" t="str">
        <f t="shared" si="28"/>
        <v/>
      </c>
      <c r="AA92" s="173" t="str">
        <f t="shared" si="29"/>
        <v/>
      </c>
      <c r="AC92" s="173" t="str">
        <f t="shared" si="30"/>
        <v/>
      </c>
      <c r="AE92" s="173" t="str">
        <f t="shared" si="31"/>
        <v/>
      </c>
      <c r="AG92" s="173" t="str">
        <f t="shared" si="32"/>
        <v/>
      </c>
      <c r="AI92" s="173" t="str">
        <f t="shared" si="33"/>
        <v/>
      </c>
      <c r="AK92" s="173" t="str">
        <f t="shared" si="34"/>
        <v/>
      </c>
      <c r="AM92" s="173" t="str">
        <f t="shared" si="35"/>
        <v/>
      </c>
      <c r="AO92" s="173" t="str">
        <f t="shared" si="36"/>
        <v/>
      </c>
      <c r="AQ92" s="173"/>
      <c r="AR92" s="283">
        <f>SUM(AR12:AR90)</f>
        <v>2699869.1096000001</v>
      </c>
    </row>
    <row r="93" spans="1:46" x14ac:dyDescent="0.25">
      <c r="B93">
        <f>SUM(B12:B92)</f>
        <v>542.97952884615393</v>
      </c>
      <c r="E93" s="173" t="str">
        <f t="shared" si="19"/>
        <v/>
      </c>
      <c r="G93" s="173" t="str">
        <f t="shared" si="19"/>
        <v/>
      </c>
      <c r="I93" s="173" t="str">
        <f t="shared" si="20"/>
        <v/>
      </c>
      <c r="K93" s="173" t="str">
        <f t="shared" si="21"/>
        <v/>
      </c>
      <c r="M93" s="173" t="str">
        <f t="shared" si="22"/>
        <v/>
      </c>
      <c r="O93" s="173" t="str">
        <f t="shared" si="23"/>
        <v/>
      </c>
      <c r="Q93" s="173" t="str">
        <f t="shared" si="24"/>
        <v/>
      </c>
      <c r="S93" s="173" t="str">
        <f t="shared" si="25"/>
        <v/>
      </c>
      <c r="U93" s="173" t="str">
        <f t="shared" si="26"/>
        <v/>
      </c>
      <c r="W93" s="173" t="str">
        <f t="shared" si="27"/>
        <v/>
      </c>
      <c r="Y93" s="173" t="str">
        <f t="shared" si="28"/>
        <v/>
      </c>
      <c r="AA93" s="173" t="str">
        <f t="shared" si="29"/>
        <v/>
      </c>
      <c r="AC93" s="173" t="str">
        <f t="shared" si="30"/>
        <v/>
      </c>
      <c r="AE93" s="173" t="str">
        <f t="shared" si="31"/>
        <v/>
      </c>
      <c r="AG93" s="173" t="str">
        <f t="shared" si="32"/>
        <v/>
      </c>
      <c r="AI93" s="173" t="str">
        <f t="shared" si="33"/>
        <v/>
      </c>
      <c r="AK93" s="173" t="str">
        <f t="shared" si="34"/>
        <v/>
      </c>
      <c r="AM93" s="173" t="str">
        <f t="shared" si="35"/>
        <v/>
      </c>
      <c r="AO93" s="173" t="str">
        <f t="shared" si="36"/>
        <v/>
      </c>
      <c r="AQ93" s="173"/>
      <c r="AR93" s="283">
        <f>AR92/B93</f>
        <v>4972.3220971834689</v>
      </c>
      <c r="AT93" s="283">
        <f ca="1">AR93+AQ5</f>
        <v>14825.588970305364</v>
      </c>
    </row>
    <row r="94" spans="1:46" x14ac:dyDescent="0.25">
      <c r="E94" s="173" t="str">
        <f t="shared" si="19"/>
        <v/>
      </c>
      <c r="G94" s="173" t="str">
        <f t="shared" si="19"/>
        <v/>
      </c>
      <c r="I94" s="173" t="str">
        <f t="shared" si="20"/>
        <v/>
      </c>
      <c r="K94" s="173" t="str">
        <f t="shared" si="21"/>
        <v/>
      </c>
      <c r="M94" s="173" t="str">
        <f t="shared" si="22"/>
        <v/>
      </c>
      <c r="O94" s="173" t="str">
        <f t="shared" si="23"/>
        <v/>
      </c>
      <c r="Q94" s="173" t="str">
        <f t="shared" si="24"/>
        <v/>
      </c>
      <c r="S94" s="173" t="str">
        <f t="shared" si="25"/>
        <v/>
      </c>
      <c r="U94" s="173" t="str">
        <f t="shared" si="26"/>
        <v/>
      </c>
      <c r="W94" s="173" t="str">
        <f t="shared" si="27"/>
        <v/>
      </c>
      <c r="Y94" s="173" t="str">
        <f t="shared" si="28"/>
        <v/>
      </c>
      <c r="AA94" s="173" t="str">
        <f t="shared" si="29"/>
        <v/>
      </c>
      <c r="AC94" s="173" t="str">
        <f t="shared" si="30"/>
        <v/>
      </c>
      <c r="AE94" s="173" t="str">
        <f t="shared" si="31"/>
        <v/>
      </c>
      <c r="AG94" s="173" t="str">
        <f t="shared" si="32"/>
        <v/>
      </c>
      <c r="AI94" s="173" t="str">
        <f t="shared" si="33"/>
        <v/>
      </c>
      <c r="AK94" s="173" t="str">
        <f t="shared" si="34"/>
        <v/>
      </c>
      <c r="AM94" s="173" t="str">
        <f t="shared" si="35"/>
        <v/>
      </c>
      <c r="AO94" s="173" t="str">
        <f t="shared" si="36"/>
        <v/>
      </c>
      <c r="AQ94" s="173" t="str">
        <f t="shared" si="37"/>
        <v/>
      </c>
    </row>
    <row r="95" spans="1:46" x14ac:dyDescent="0.25">
      <c r="E95" s="173" t="str">
        <f t="shared" si="19"/>
        <v/>
      </c>
      <c r="G95" s="173" t="str">
        <f t="shared" si="19"/>
        <v/>
      </c>
      <c r="I95" s="173" t="str">
        <f t="shared" si="20"/>
        <v/>
      </c>
      <c r="K95" s="173" t="str">
        <f t="shared" si="21"/>
        <v/>
      </c>
      <c r="M95" s="173" t="str">
        <f t="shared" si="22"/>
        <v/>
      </c>
      <c r="O95" s="173" t="str">
        <f t="shared" si="23"/>
        <v/>
      </c>
      <c r="Q95" s="173" t="str">
        <f t="shared" si="24"/>
        <v/>
      </c>
      <c r="S95" s="173" t="str">
        <f t="shared" si="25"/>
        <v/>
      </c>
      <c r="U95" s="173" t="str">
        <f t="shared" si="26"/>
        <v/>
      </c>
      <c r="W95" s="173" t="str">
        <f t="shared" si="27"/>
        <v/>
      </c>
      <c r="Y95" s="173" t="str">
        <f t="shared" si="28"/>
        <v/>
      </c>
      <c r="AA95" s="173" t="str">
        <f t="shared" si="29"/>
        <v/>
      </c>
      <c r="AC95" s="173" t="str">
        <f t="shared" si="30"/>
        <v/>
      </c>
      <c r="AE95" s="173" t="str">
        <f t="shared" si="31"/>
        <v/>
      </c>
      <c r="AG95" s="173" t="str">
        <f t="shared" si="32"/>
        <v/>
      </c>
      <c r="AI95" s="173" t="str">
        <f t="shared" si="33"/>
        <v/>
      </c>
      <c r="AK95" s="173" t="str">
        <f t="shared" si="34"/>
        <v/>
      </c>
      <c r="AM95" s="173" t="str">
        <f t="shared" si="35"/>
        <v/>
      </c>
      <c r="AO95" s="173" t="str">
        <f t="shared" si="36"/>
        <v/>
      </c>
      <c r="AQ95" s="173"/>
    </row>
    <row r="96" spans="1:46" x14ac:dyDescent="0.25">
      <c r="E96" s="173" t="str">
        <f t="shared" si="19"/>
        <v/>
      </c>
      <c r="G96" s="173" t="str">
        <f t="shared" si="19"/>
        <v/>
      </c>
      <c r="I96" s="173" t="str">
        <f t="shared" si="20"/>
        <v/>
      </c>
      <c r="K96" s="173" t="str">
        <f t="shared" si="21"/>
        <v/>
      </c>
      <c r="M96" s="173" t="str">
        <f t="shared" si="22"/>
        <v/>
      </c>
      <c r="O96" s="173" t="str">
        <f t="shared" si="23"/>
        <v/>
      </c>
      <c r="Q96" s="173" t="str">
        <f t="shared" si="24"/>
        <v/>
      </c>
      <c r="S96" s="173" t="str">
        <f t="shared" si="25"/>
        <v/>
      </c>
      <c r="U96" s="173" t="str">
        <f t="shared" si="26"/>
        <v/>
      </c>
      <c r="W96" s="173" t="str">
        <f t="shared" si="27"/>
        <v/>
      </c>
      <c r="Y96" s="173" t="str">
        <f t="shared" si="28"/>
        <v/>
      </c>
      <c r="AA96" s="173" t="str">
        <f t="shared" si="29"/>
        <v/>
      </c>
      <c r="AC96" s="173" t="str">
        <f t="shared" si="30"/>
        <v/>
      </c>
      <c r="AE96" s="173" t="str">
        <f t="shared" si="31"/>
        <v/>
      </c>
      <c r="AG96" s="173" t="str">
        <f t="shared" si="32"/>
        <v/>
      </c>
      <c r="AI96" s="173" t="str">
        <f t="shared" si="33"/>
        <v/>
      </c>
      <c r="AK96" s="173" t="str">
        <f t="shared" si="34"/>
        <v/>
      </c>
      <c r="AM96" s="173" t="str">
        <f t="shared" si="35"/>
        <v/>
      </c>
      <c r="AO96" s="173" t="str">
        <f t="shared" si="36"/>
        <v/>
      </c>
      <c r="AQ96" s="173" t="str">
        <f t="shared" si="37"/>
        <v/>
      </c>
    </row>
    <row r="97" spans="5:43" x14ac:dyDescent="0.25">
      <c r="E97" s="173" t="str">
        <f t="shared" si="19"/>
        <v/>
      </c>
      <c r="G97" s="173" t="str">
        <f t="shared" si="19"/>
        <v/>
      </c>
      <c r="I97" s="173" t="str">
        <f t="shared" si="20"/>
        <v/>
      </c>
      <c r="K97" s="173" t="str">
        <f t="shared" si="21"/>
        <v/>
      </c>
      <c r="M97" s="173" t="str">
        <f t="shared" si="22"/>
        <v/>
      </c>
      <c r="O97" s="173" t="str">
        <f t="shared" si="23"/>
        <v/>
      </c>
      <c r="Q97" s="173" t="str">
        <f t="shared" si="24"/>
        <v/>
      </c>
      <c r="S97" s="173" t="str">
        <f t="shared" si="25"/>
        <v/>
      </c>
      <c r="U97" s="173" t="str">
        <f t="shared" si="26"/>
        <v/>
      </c>
      <c r="W97" s="173" t="str">
        <f t="shared" si="27"/>
        <v/>
      </c>
      <c r="Y97" s="173" t="str">
        <f t="shared" si="28"/>
        <v/>
      </c>
      <c r="AA97" s="173" t="str">
        <f t="shared" si="29"/>
        <v/>
      </c>
      <c r="AC97" s="173" t="str">
        <f t="shared" si="30"/>
        <v/>
      </c>
      <c r="AE97" s="173" t="str">
        <f t="shared" si="31"/>
        <v/>
      </c>
      <c r="AG97" s="173" t="str">
        <f t="shared" si="32"/>
        <v/>
      </c>
      <c r="AI97" s="173" t="str">
        <f t="shared" si="33"/>
        <v/>
      </c>
      <c r="AK97" s="173" t="str">
        <f t="shared" si="34"/>
        <v/>
      </c>
      <c r="AM97" s="173" t="str">
        <f t="shared" si="35"/>
        <v/>
      </c>
      <c r="AO97" s="173" t="str">
        <f t="shared" si="36"/>
        <v/>
      </c>
      <c r="AQ97" s="173" t="str">
        <f t="shared" si="37"/>
        <v/>
      </c>
    </row>
    <row r="98" spans="5:43" x14ac:dyDescent="0.25">
      <c r="E98" s="173" t="str">
        <f t="shared" si="19"/>
        <v/>
      </c>
      <c r="G98" s="173" t="str">
        <f t="shared" si="19"/>
        <v/>
      </c>
      <c r="I98" s="173" t="str">
        <f t="shared" si="20"/>
        <v/>
      </c>
      <c r="K98" s="173" t="str">
        <f t="shared" si="21"/>
        <v/>
      </c>
      <c r="M98" s="173" t="str">
        <f t="shared" si="22"/>
        <v/>
      </c>
      <c r="O98" s="173" t="str">
        <f t="shared" si="23"/>
        <v/>
      </c>
      <c r="Q98" s="173" t="str">
        <f t="shared" si="24"/>
        <v/>
      </c>
      <c r="S98" s="173" t="str">
        <f t="shared" si="25"/>
        <v/>
      </c>
      <c r="U98" s="173" t="str">
        <f t="shared" si="26"/>
        <v/>
      </c>
      <c r="W98" s="173" t="str">
        <f t="shared" si="27"/>
        <v/>
      </c>
      <c r="Y98" s="173" t="str">
        <f t="shared" si="28"/>
        <v/>
      </c>
      <c r="AA98" s="173" t="str">
        <f t="shared" si="29"/>
        <v/>
      </c>
      <c r="AC98" s="173" t="str">
        <f t="shared" si="30"/>
        <v/>
      </c>
      <c r="AE98" s="173" t="str">
        <f t="shared" si="31"/>
        <v/>
      </c>
      <c r="AG98" s="173" t="str">
        <f t="shared" si="32"/>
        <v/>
      </c>
      <c r="AI98" s="173" t="str">
        <f t="shared" si="33"/>
        <v/>
      </c>
      <c r="AK98" s="173" t="str">
        <f t="shared" si="34"/>
        <v/>
      </c>
      <c r="AM98" s="173" t="str">
        <f t="shared" si="35"/>
        <v/>
      </c>
      <c r="AO98" s="173" t="str">
        <f t="shared" si="36"/>
        <v/>
      </c>
      <c r="AQ98" s="173" t="str">
        <f t="shared" si="37"/>
        <v/>
      </c>
    </row>
    <row r="99" spans="5:43" x14ac:dyDescent="0.25">
      <c r="E99" s="173" t="str">
        <f t="shared" si="19"/>
        <v/>
      </c>
      <c r="G99" s="173" t="str">
        <f t="shared" si="19"/>
        <v/>
      </c>
      <c r="I99" s="173" t="str">
        <f t="shared" si="20"/>
        <v/>
      </c>
      <c r="K99" s="173" t="str">
        <f t="shared" si="21"/>
        <v/>
      </c>
      <c r="M99" s="173" t="str">
        <f t="shared" si="22"/>
        <v/>
      </c>
      <c r="O99" s="173" t="str">
        <f t="shared" si="23"/>
        <v/>
      </c>
      <c r="Q99" s="173" t="str">
        <f t="shared" si="24"/>
        <v/>
      </c>
      <c r="S99" s="173" t="str">
        <f t="shared" si="25"/>
        <v/>
      </c>
      <c r="U99" s="173" t="str">
        <f t="shared" si="26"/>
        <v/>
      </c>
      <c r="W99" s="173" t="str">
        <f t="shared" si="27"/>
        <v/>
      </c>
      <c r="Y99" s="173" t="str">
        <f t="shared" si="28"/>
        <v/>
      </c>
      <c r="AA99" s="173" t="str">
        <f t="shared" si="29"/>
        <v/>
      </c>
      <c r="AC99" s="173" t="str">
        <f t="shared" si="30"/>
        <v/>
      </c>
      <c r="AE99" s="173" t="str">
        <f t="shared" si="31"/>
        <v/>
      </c>
      <c r="AG99" s="173" t="str">
        <f t="shared" si="32"/>
        <v/>
      </c>
      <c r="AI99" s="173" t="str">
        <f t="shared" si="33"/>
        <v/>
      </c>
      <c r="AK99" s="173" t="str">
        <f t="shared" si="34"/>
        <v/>
      </c>
      <c r="AM99" s="173" t="str">
        <f t="shared" si="35"/>
        <v/>
      </c>
      <c r="AO99" s="173" t="str">
        <f t="shared" si="36"/>
        <v/>
      </c>
      <c r="AQ99" s="173" t="str">
        <f t="shared" si="37"/>
        <v/>
      </c>
    </row>
    <row r="100" spans="5:43" x14ac:dyDescent="0.25">
      <c r="E100" s="173" t="str">
        <f t="shared" si="19"/>
        <v/>
      </c>
      <c r="G100" s="173" t="str">
        <f t="shared" si="19"/>
        <v/>
      </c>
      <c r="I100" s="173" t="str">
        <f t="shared" si="20"/>
        <v/>
      </c>
      <c r="K100" s="173" t="str">
        <f t="shared" si="21"/>
        <v/>
      </c>
      <c r="M100" s="173" t="str">
        <f t="shared" si="22"/>
        <v/>
      </c>
      <c r="O100" s="173" t="str">
        <f t="shared" si="23"/>
        <v/>
      </c>
      <c r="Q100" s="173" t="str">
        <f t="shared" si="24"/>
        <v/>
      </c>
      <c r="S100" s="173" t="str">
        <f t="shared" si="25"/>
        <v/>
      </c>
      <c r="U100" s="173" t="str">
        <f t="shared" si="26"/>
        <v/>
      </c>
      <c r="W100" s="173" t="str">
        <f t="shared" si="27"/>
        <v/>
      </c>
      <c r="Y100" s="173" t="str">
        <f t="shared" si="28"/>
        <v/>
      </c>
      <c r="AA100" s="173" t="str">
        <f t="shared" si="29"/>
        <v/>
      </c>
      <c r="AC100" s="173" t="str">
        <f t="shared" si="30"/>
        <v/>
      </c>
      <c r="AE100" s="173" t="str">
        <f t="shared" si="31"/>
        <v/>
      </c>
      <c r="AG100" s="173" t="str">
        <f t="shared" si="32"/>
        <v/>
      </c>
      <c r="AI100" s="173" t="str">
        <f t="shared" si="33"/>
        <v/>
      </c>
      <c r="AK100" s="173" t="str">
        <f t="shared" si="34"/>
        <v/>
      </c>
      <c r="AM100" s="173" t="str">
        <f t="shared" si="35"/>
        <v/>
      </c>
      <c r="AO100" s="173" t="str">
        <f t="shared" si="36"/>
        <v/>
      </c>
      <c r="AQ100" s="173" t="str">
        <f t="shared" si="37"/>
        <v/>
      </c>
    </row>
    <row r="101" spans="5:43" x14ac:dyDescent="0.25">
      <c r="E101" s="173" t="str">
        <f t="shared" si="19"/>
        <v/>
      </c>
      <c r="G101" s="173" t="str">
        <f t="shared" si="19"/>
        <v/>
      </c>
      <c r="I101" s="173" t="str">
        <f t="shared" si="20"/>
        <v/>
      </c>
      <c r="K101" s="173" t="str">
        <f t="shared" si="21"/>
        <v/>
      </c>
      <c r="M101" s="173" t="str">
        <f t="shared" si="22"/>
        <v/>
      </c>
      <c r="O101" s="173" t="str">
        <f t="shared" si="23"/>
        <v/>
      </c>
      <c r="Q101" s="173" t="str">
        <f t="shared" si="24"/>
        <v/>
      </c>
      <c r="S101" s="173" t="str">
        <f t="shared" si="25"/>
        <v/>
      </c>
      <c r="U101" s="173" t="str">
        <f t="shared" si="26"/>
        <v/>
      </c>
      <c r="W101" s="173" t="str">
        <f t="shared" si="27"/>
        <v/>
      </c>
      <c r="Y101" s="173" t="str">
        <f t="shared" si="28"/>
        <v/>
      </c>
      <c r="AA101" s="173" t="str">
        <f t="shared" si="29"/>
        <v/>
      </c>
      <c r="AC101" s="173" t="str">
        <f t="shared" si="30"/>
        <v/>
      </c>
      <c r="AE101" s="173" t="str">
        <f t="shared" si="31"/>
        <v/>
      </c>
      <c r="AG101" s="173" t="str">
        <f t="shared" si="32"/>
        <v/>
      </c>
      <c r="AI101" s="173" t="str">
        <f t="shared" si="33"/>
        <v/>
      </c>
      <c r="AK101" s="173" t="str">
        <f t="shared" si="34"/>
        <v/>
      </c>
      <c r="AM101" s="173" t="str">
        <f t="shared" si="35"/>
        <v/>
      </c>
      <c r="AO101" s="173" t="str">
        <f t="shared" si="36"/>
        <v/>
      </c>
      <c r="AQ101" s="173" t="str">
        <f t="shared" si="37"/>
        <v/>
      </c>
    </row>
    <row r="102" spans="5:43" x14ac:dyDescent="0.25">
      <c r="E102" s="173" t="str">
        <f t="shared" si="19"/>
        <v/>
      </c>
      <c r="G102" s="173" t="str">
        <f t="shared" si="19"/>
        <v/>
      </c>
      <c r="I102" s="173" t="str">
        <f t="shared" si="20"/>
        <v/>
      </c>
      <c r="K102" s="173" t="str">
        <f t="shared" si="21"/>
        <v/>
      </c>
      <c r="M102" s="173" t="str">
        <f t="shared" si="22"/>
        <v/>
      </c>
      <c r="O102" s="173" t="str">
        <f t="shared" si="23"/>
        <v/>
      </c>
      <c r="Q102" s="173" t="str">
        <f t="shared" si="24"/>
        <v/>
      </c>
      <c r="S102" s="173" t="str">
        <f t="shared" si="25"/>
        <v/>
      </c>
      <c r="U102" s="173" t="str">
        <f t="shared" si="26"/>
        <v/>
      </c>
      <c r="W102" s="173" t="str">
        <f t="shared" si="27"/>
        <v/>
      </c>
      <c r="Y102" s="173" t="str">
        <f t="shared" si="28"/>
        <v/>
      </c>
      <c r="AA102" s="173" t="str">
        <f t="shared" si="29"/>
        <v/>
      </c>
      <c r="AC102" s="173" t="str">
        <f t="shared" si="30"/>
        <v/>
      </c>
      <c r="AE102" s="173" t="str">
        <f t="shared" si="31"/>
        <v/>
      </c>
      <c r="AG102" s="173" t="str">
        <f t="shared" si="32"/>
        <v/>
      </c>
      <c r="AI102" s="173" t="str">
        <f t="shared" si="33"/>
        <v/>
      </c>
      <c r="AK102" s="173" t="str">
        <f t="shared" si="34"/>
        <v/>
      </c>
      <c r="AM102" s="173" t="str">
        <f t="shared" si="35"/>
        <v/>
      </c>
      <c r="AO102" s="173" t="str">
        <f t="shared" si="36"/>
        <v/>
      </c>
      <c r="AQ102" s="173" t="str">
        <f t="shared" si="37"/>
        <v/>
      </c>
    </row>
    <row r="103" spans="5:43" x14ac:dyDescent="0.25">
      <c r="E103" s="173" t="str">
        <f t="shared" si="19"/>
        <v/>
      </c>
      <c r="G103" s="173" t="str">
        <f t="shared" si="19"/>
        <v/>
      </c>
      <c r="I103" s="173" t="str">
        <f t="shared" si="20"/>
        <v/>
      </c>
      <c r="K103" s="173" t="str">
        <f t="shared" si="21"/>
        <v/>
      </c>
      <c r="M103" s="173" t="str">
        <f t="shared" si="22"/>
        <v/>
      </c>
      <c r="O103" s="173" t="str">
        <f t="shared" si="23"/>
        <v/>
      </c>
      <c r="Q103" s="173" t="str">
        <f t="shared" si="24"/>
        <v/>
      </c>
      <c r="S103" s="173" t="str">
        <f t="shared" si="25"/>
        <v/>
      </c>
      <c r="U103" s="173" t="str">
        <f t="shared" si="26"/>
        <v/>
      </c>
      <c r="W103" s="173" t="str">
        <f t="shared" si="27"/>
        <v/>
      </c>
      <c r="Y103" s="173" t="str">
        <f t="shared" si="28"/>
        <v/>
      </c>
      <c r="AA103" s="173" t="str">
        <f t="shared" si="29"/>
        <v/>
      </c>
      <c r="AC103" s="173" t="str">
        <f t="shared" si="30"/>
        <v/>
      </c>
      <c r="AE103" s="173" t="str">
        <f t="shared" si="31"/>
        <v/>
      </c>
      <c r="AG103" s="173" t="str">
        <f t="shared" si="32"/>
        <v/>
      </c>
      <c r="AI103" s="173" t="str">
        <f t="shared" si="33"/>
        <v/>
      </c>
      <c r="AK103" s="173" t="str">
        <f t="shared" si="34"/>
        <v/>
      </c>
      <c r="AM103" s="173" t="str">
        <f t="shared" si="35"/>
        <v/>
      </c>
      <c r="AO103" s="173" t="str">
        <f t="shared" si="36"/>
        <v/>
      </c>
      <c r="AQ103" s="173" t="str">
        <f t="shared" si="37"/>
        <v/>
      </c>
    </row>
    <row r="104" spans="5:43" x14ac:dyDescent="0.25">
      <c r="E104" s="173" t="str">
        <f t="shared" si="19"/>
        <v/>
      </c>
      <c r="G104" s="173" t="str">
        <f t="shared" si="19"/>
        <v/>
      </c>
      <c r="I104" s="173" t="str">
        <f t="shared" si="20"/>
        <v/>
      </c>
      <c r="K104" s="173" t="str">
        <f t="shared" si="21"/>
        <v/>
      </c>
      <c r="M104" s="173" t="str">
        <f t="shared" si="22"/>
        <v/>
      </c>
      <c r="O104" s="173" t="str">
        <f t="shared" si="23"/>
        <v/>
      </c>
      <c r="Q104" s="173" t="str">
        <f t="shared" si="24"/>
        <v/>
      </c>
      <c r="S104" s="173" t="str">
        <f t="shared" si="25"/>
        <v/>
      </c>
      <c r="U104" s="173" t="str">
        <f t="shared" si="26"/>
        <v/>
      </c>
      <c r="W104" s="173" t="str">
        <f t="shared" si="27"/>
        <v/>
      </c>
      <c r="Y104" s="173" t="str">
        <f t="shared" si="28"/>
        <v/>
      </c>
      <c r="AA104" s="173" t="str">
        <f t="shared" si="29"/>
        <v/>
      </c>
      <c r="AC104" s="173" t="str">
        <f t="shared" si="30"/>
        <v/>
      </c>
      <c r="AE104" s="173" t="str">
        <f t="shared" si="31"/>
        <v/>
      </c>
      <c r="AG104" s="173" t="str">
        <f t="shared" si="32"/>
        <v/>
      </c>
      <c r="AI104" s="173" t="str">
        <f t="shared" si="33"/>
        <v/>
      </c>
      <c r="AK104" s="173" t="str">
        <f t="shared" si="34"/>
        <v/>
      </c>
      <c r="AM104" s="173" t="str">
        <f t="shared" si="35"/>
        <v/>
      </c>
      <c r="AO104" s="173" t="str">
        <f t="shared" si="36"/>
        <v/>
      </c>
      <c r="AQ104" s="173" t="str">
        <f t="shared" si="37"/>
        <v/>
      </c>
    </row>
    <row r="105" spans="5:43" x14ac:dyDescent="0.25">
      <c r="E105" s="173" t="str">
        <f t="shared" si="19"/>
        <v/>
      </c>
      <c r="G105" s="173" t="str">
        <f t="shared" si="19"/>
        <v/>
      </c>
      <c r="I105" s="173" t="str">
        <f t="shared" si="20"/>
        <v/>
      </c>
      <c r="K105" s="173" t="str">
        <f t="shared" si="21"/>
        <v/>
      </c>
      <c r="M105" s="173" t="str">
        <f t="shared" si="22"/>
        <v/>
      </c>
      <c r="O105" s="173" t="str">
        <f t="shared" si="23"/>
        <v/>
      </c>
      <c r="Q105" s="173" t="str">
        <f t="shared" si="24"/>
        <v/>
      </c>
      <c r="S105" s="173" t="str">
        <f t="shared" si="25"/>
        <v/>
      </c>
      <c r="U105" s="173" t="str">
        <f t="shared" si="26"/>
        <v/>
      </c>
      <c r="W105" s="173" t="str">
        <f t="shared" si="27"/>
        <v/>
      </c>
      <c r="Y105" s="173" t="str">
        <f t="shared" si="28"/>
        <v/>
      </c>
      <c r="AA105" s="173" t="str">
        <f t="shared" si="29"/>
        <v/>
      </c>
      <c r="AC105" s="173" t="str">
        <f t="shared" si="30"/>
        <v/>
      </c>
      <c r="AE105" s="173" t="str">
        <f t="shared" si="31"/>
        <v/>
      </c>
      <c r="AG105" s="173" t="str">
        <f t="shared" si="32"/>
        <v/>
      </c>
      <c r="AI105" s="173" t="str">
        <f t="shared" si="33"/>
        <v/>
      </c>
      <c r="AK105" s="173" t="str">
        <f t="shared" si="34"/>
        <v/>
      </c>
      <c r="AM105" s="173" t="str">
        <f t="shared" si="35"/>
        <v/>
      </c>
      <c r="AO105" s="173" t="str">
        <f t="shared" si="36"/>
        <v/>
      </c>
      <c r="AQ105" s="173" t="str">
        <f t="shared" si="37"/>
        <v/>
      </c>
    </row>
    <row r="106" spans="5:43" x14ac:dyDescent="0.25">
      <c r="E106" s="173" t="str">
        <f t="shared" si="19"/>
        <v/>
      </c>
      <c r="G106" s="173" t="str">
        <f t="shared" si="19"/>
        <v/>
      </c>
      <c r="I106" s="173" t="str">
        <f t="shared" si="20"/>
        <v/>
      </c>
      <c r="K106" s="173" t="str">
        <f t="shared" si="21"/>
        <v/>
      </c>
      <c r="M106" s="173" t="str">
        <f t="shared" si="22"/>
        <v/>
      </c>
      <c r="O106" s="173" t="str">
        <f t="shared" si="23"/>
        <v/>
      </c>
      <c r="Q106" s="173" t="str">
        <f t="shared" si="24"/>
        <v/>
      </c>
      <c r="S106" s="173" t="str">
        <f t="shared" si="25"/>
        <v/>
      </c>
      <c r="U106" s="173" t="str">
        <f t="shared" si="26"/>
        <v/>
      </c>
      <c r="W106" s="173" t="str">
        <f t="shared" si="27"/>
        <v/>
      </c>
      <c r="Y106" s="173" t="str">
        <f t="shared" si="28"/>
        <v/>
      </c>
      <c r="AA106" s="173" t="str">
        <f t="shared" si="29"/>
        <v/>
      </c>
      <c r="AC106" s="173" t="str">
        <f t="shared" si="30"/>
        <v/>
      </c>
      <c r="AE106" s="173" t="str">
        <f t="shared" si="31"/>
        <v/>
      </c>
      <c r="AG106" s="173" t="str">
        <f t="shared" si="32"/>
        <v/>
      </c>
      <c r="AI106" s="173" t="str">
        <f t="shared" si="33"/>
        <v/>
      </c>
      <c r="AK106" s="173" t="str">
        <f t="shared" si="34"/>
        <v/>
      </c>
      <c r="AM106" s="173" t="str">
        <f t="shared" si="35"/>
        <v/>
      </c>
      <c r="AO106" s="173" t="str">
        <f t="shared" si="36"/>
        <v/>
      </c>
      <c r="AQ106" s="173" t="str">
        <f t="shared" si="37"/>
        <v/>
      </c>
    </row>
    <row r="107" spans="5:43" x14ac:dyDescent="0.25">
      <c r="E107" s="173" t="str">
        <f t="shared" si="19"/>
        <v/>
      </c>
      <c r="G107" s="173" t="str">
        <f t="shared" si="19"/>
        <v/>
      </c>
      <c r="I107" s="173" t="str">
        <f t="shared" si="20"/>
        <v/>
      </c>
      <c r="K107" s="173" t="str">
        <f t="shared" si="21"/>
        <v/>
      </c>
      <c r="M107" s="173" t="str">
        <f t="shared" si="22"/>
        <v/>
      </c>
      <c r="O107" s="173" t="str">
        <f t="shared" si="23"/>
        <v/>
      </c>
      <c r="Q107" s="173" t="str">
        <f t="shared" si="24"/>
        <v/>
      </c>
      <c r="S107" s="173" t="str">
        <f t="shared" si="25"/>
        <v/>
      </c>
      <c r="U107" s="173" t="str">
        <f t="shared" si="26"/>
        <v/>
      </c>
      <c r="W107" s="173" t="str">
        <f t="shared" si="27"/>
        <v/>
      </c>
      <c r="Y107" s="173" t="str">
        <f t="shared" si="28"/>
        <v/>
      </c>
      <c r="AA107" s="173" t="str">
        <f t="shared" si="29"/>
        <v/>
      </c>
      <c r="AC107" s="173" t="str">
        <f t="shared" si="30"/>
        <v/>
      </c>
      <c r="AE107" s="173" t="str">
        <f t="shared" si="31"/>
        <v/>
      </c>
      <c r="AG107" s="173" t="str">
        <f t="shared" si="32"/>
        <v/>
      </c>
      <c r="AI107" s="173" t="str">
        <f t="shared" si="33"/>
        <v/>
      </c>
      <c r="AK107" s="173" t="str">
        <f t="shared" si="34"/>
        <v/>
      </c>
      <c r="AM107" s="173" t="str">
        <f t="shared" si="35"/>
        <v/>
      </c>
      <c r="AO107" s="173" t="str">
        <f t="shared" si="36"/>
        <v/>
      </c>
      <c r="AQ107" s="173" t="str">
        <f t="shared" si="37"/>
        <v/>
      </c>
    </row>
    <row r="108" spans="5:43" x14ac:dyDescent="0.25">
      <c r="E108" s="173" t="str">
        <f t="shared" si="19"/>
        <v/>
      </c>
      <c r="G108" s="173" t="str">
        <f t="shared" si="19"/>
        <v/>
      </c>
      <c r="I108" s="173" t="str">
        <f t="shared" si="20"/>
        <v/>
      </c>
      <c r="K108" s="173" t="str">
        <f t="shared" si="21"/>
        <v/>
      </c>
      <c r="M108" s="173" t="str">
        <f t="shared" si="22"/>
        <v/>
      </c>
      <c r="O108" s="173" t="str">
        <f t="shared" si="23"/>
        <v/>
      </c>
      <c r="Q108" s="173" t="str">
        <f t="shared" si="24"/>
        <v/>
      </c>
      <c r="S108" s="173" t="str">
        <f t="shared" si="25"/>
        <v/>
      </c>
      <c r="U108" s="173" t="str">
        <f t="shared" si="26"/>
        <v/>
      </c>
      <c r="W108" s="173" t="str">
        <f t="shared" si="27"/>
        <v/>
      </c>
      <c r="Y108" s="173" t="str">
        <f t="shared" si="28"/>
        <v/>
      </c>
      <c r="AA108" s="173" t="str">
        <f t="shared" si="29"/>
        <v/>
      </c>
      <c r="AC108" s="173" t="str">
        <f t="shared" si="30"/>
        <v/>
      </c>
      <c r="AE108" s="173" t="str">
        <f t="shared" si="31"/>
        <v/>
      </c>
      <c r="AG108" s="173" t="str">
        <f t="shared" si="32"/>
        <v/>
      </c>
      <c r="AI108" s="173" t="str">
        <f t="shared" si="33"/>
        <v/>
      </c>
      <c r="AK108" s="173" t="str">
        <f t="shared" si="34"/>
        <v/>
      </c>
      <c r="AM108" s="173" t="str">
        <f t="shared" si="35"/>
        <v/>
      </c>
      <c r="AO108" s="173" t="str">
        <f t="shared" si="36"/>
        <v/>
      </c>
      <c r="AQ108" s="173" t="str">
        <f t="shared" si="37"/>
        <v/>
      </c>
    </row>
    <row r="109" spans="5:43" x14ac:dyDescent="0.25">
      <c r="E109" s="173" t="str">
        <f t="shared" si="19"/>
        <v/>
      </c>
      <c r="G109" s="173" t="str">
        <f t="shared" si="19"/>
        <v/>
      </c>
      <c r="I109" s="173" t="str">
        <f t="shared" si="20"/>
        <v/>
      </c>
      <c r="K109" s="173" t="str">
        <f t="shared" si="21"/>
        <v/>
      </c>
      <c r="M109" s="173" t="str">
        <f t="shared" si="22"/>
        <v/>
      </c>
      <c r="O109" s="173" t="str">
        <f t="shared" si="23"/>
        <v/>
      </c>
      <c r="Q109" s="173" t="str">
        <f t="shared" si="24"/>
        <v/>
      </c>
      <c r="S109" s="173" t="str">
        <f t="shared" si="25"/>
        <v/>
      </c>
      <c r="U109" s="173" t="str">
        <f t="shared" si="26"/>
        <v/>
      </c>
      <c r="W109" s="173" t="str">
        <f t="shared" si="27"/>
        <v/>
      </c>
      <c r="Y109" s="173" t="str">
        <f t="shared" si="28"/>
        <v/>
      </c>
      <c r="AA109" s="173" t="str">
        <f t="shared" si="29"/>
        <v/>
      </c>
      <c r="AC109" s="173" t="str">
        <f t="shared" si="30"/>
        <v/>
      </c>
      <c r="AE109" s="173" t="str">
        <f t="shared" si="31"/>
        <v/>
      </c>
      <c r="AG109" s="173" t="str">
        <f t="shared" si="32"/>
        <v/>
      </c>
      <c r="AI109" s="173" t="str">
        <f t="shared" si="33"/>
        <v/>
      </c>
      <c r="AK109" s="173" t="str">
        <f t="shared" si="34"/>
        <v/>
      </c>
      <c r="AM109" s="173" t="str">
        <f t="shared" si="35"/>
        <v/>
      </c>
      <c r="AO109" s="173" t="str">
        <f t="shared" si="36"/>
        <v/>
      </c>
      <c r="AQ109" s="173" t="str">
        <f t="shared" si="37"/>
        <v/>
      </c>
    </row>
    <row r="110" spans="5:43" x14ac:dyDescent="0.25">
      <c r="E110" s="173" t="str">
        <f t="shared" si="19"/>
        <v/>
      </c>
      <c r="G110" s="173" t="str">
        <f t="shared" si="19"/>
        <v/>
      </c>
      <c r="I110" s="173" t="str">
        <f t="shared" si="20"/>
        <v/>
      </c>
      <c r="K110" s="173" t="str">
        <f t="shared" si="21"/>
        <v/>
      </c>
      <c r="M110" s="173" t="str">
        <f t="shared" si="22"/>
        <v/>
      </c>
      <c r="O110" s="173" t="str">
        <f t="shared" si="23"/>
        <v/>
      </c>
      <c r="Q110" s="173" t="str">
        <f t="shared" si="24"/>
        <v/>
      </c>
      <c r="S110" s="173" t="str">
        <f t="shared" si="25"/>
        <v/>
      </c>
      <c r="U110" s="173" t="str">
        <f t="shared" si="26"/>
        <v/>
      </c>
      <c r="W110" s="173" t="str">
        <f t="shared" si="27"/>
        <v/>
      </c>
      <c r="Y110" s="173" t="str">
        <f t="shared" si="28"/>
        <v/>
      </c>
      <c r="AA110" s="173" t="str">
        <f t="shared" si="29"/>
        <v/>
      </c>
      <c r="AC110" s="173" t="str">
        <f t="shared" si="30"/>
        <v/>
      </c>
      <c r="AE110" s="173" t="str">
        <f t="shared" si="31"/>
        <v/>
      </c>
      <c r="AG110" s="173" t="str">
        <f t="shared" si="32"/>
        <v/>
      </c>
      <c r="AI110" s="173" t="str">
        <f t="shared" si="33"/>
        <v/>
      </c>
      <c r="AK110" s="173" t="str">
        <f t="shared" si="34"/>
        <v/>
      </c>
      <c r="AM110" s="173" t="str">
        <f t="shared" si="35"/>
        <v/>
      </c>
      <c r="AO110" s="173" t="str">
        <f t="shared" si="36"/>
        <v/>
      </c>
      <c r="AQ110" s="173" t="str">
        <f t="shared" si="37"/>
        <v/>
      </c>
    </row>
    <row r="111" spans="5:43" x14ac:dyDescent="0.25">
      <c r="E111" s="173" t="str">
        <f t="shared" si="19"/>
        <v/>
      </c>
      <c r="G111" s="173" t="str">
        <f t="shared" si="19"/>
        <v/>
      </c>
      <c r="I111" s="173" t="str">
        <f t="shared" si="20"/>
        <v/>
      </c>
      <c r="K111" s="173" t="str">
        <f t="shared" si="21"/>
        <v/>
      </c>
      <c r="M111" s="173" t="str">
        <f t="shared" si="22"/>
        <v/>
      </c>
      <c r="O111" s="173" t="str">
        <f t="shared" si="23"/>
        <v/>
      </c>
      <c r="Q111" s="173" t="str">
        <f t="shared" si="24"/>
        <v/>
      </c>
      <c r="S111" s="173" t="str">
        <f t="shared" si="25"/>
        <v/>
      </c>
      <c r="U111" s="173" t="str">
        <f t="shared" si="26"/>
        <v/>
      </c>
      <c r="W111" s="173" t="str">
        <f t="shared" si="27"/>
        <v/>
      </c>
      <c r="Y111" s="173" t="str">
        <f t="shared" si="28"/>
        <v/>
      </c>
      <c r="AA111" s="173" t="str">
        <f t="shared" si="29"/>
        <v/>
      </c>
      <c r="AC111" s="173" t="str">
        <f t="shared" si="30"/>
        <v/>
      </c>
      <c r="AE111" s="173" t="str">
        <f t="shared" si="31"/>
        <v/>
      </c>
      <c r="AG111" s="173" t="str">
        <f t="shared" si="32"/>
        <v/>
      </c>
      <c r="AI111" s="173" t="str">
        <f t="shared" si="33"/>
        <v/>
      </c>
      <c r="AK111" s="173" t="str">
        <f t="shared" si="34"/>
        <v/>
      </c>
      <c r="AM111" s="173" t="str">
        <f t="shared" si="35"/>
        <v/>
      </c>
      <c r="AO111" s="173" t="str">
        <f t="shared" si="36"/>
        <v/>
      </c>
      <c r="AQ111" s="173" t="str">
        <f t="shared" si="37"/>
        <v/>
      </c>
    </row>
    <row r="112" spans="5:43" x14ac:dyDescent="0.25">
      <c r="E112" s="173" t="str">
        <f t="shared" si="19"/>
        <v/>
      </c>
      <c r="G112" s="173" t="str">
        <f t="shared" si="19"/>
        <v/>
      </c>
      <c r="I112" s="173" t="str">
        <f t="shared" si="20"/>
        <v/>
      </c>
      <c r="K112" s="173" t="str">
        <f t="shared" si="21"/>
        <v/>
      </c>
      <c r="M112" s="173" t="str">
        <f t="shared" si="22"/>
        <v/>
      </c>
      <c r="O112" s="173" t="str">
        <f t="shared" si="23"/>
        <v/>
      </c>
      <c r="Q112" s="173" t="str">
        <f t="shared" si="24"/>
        <v/>
      </c>
      <c r="S112" s="173" t="str">
        <f t="shared" si="25"/>
        <v/>
      </c>
      <c r="U112" s="173" t="str">
        <f t="shared" si="26"/>
        <v/>
      </c>
      <c r="W112" s="173" t="str">
        <f t="shared" si="27"/>
        <v/>
      </c>
      <c r="Y112" s="173" t="str">
        <f t="shared" si="28"/>
        <v/>
      </c>
      <c r="AA112" s="173" t="str">
        <f t="shared" si="29"/>
        <v/>
      </c>
      <c r="AC112" s="173" t="str">
        <f t="shared" si="30"/>
        <v/>
      </c>
      <c r="AE112" s="173" t="str">
        <f t="shared" si="31"/>
        <v/>
      </c>
      <c r="AG112" s="173" t="str">
        <f t="shared" si="32"/>
        <v/>
      </c>
      <c r="AI112" s="173" t="str">
        <f t="shared" si="33"/>
        <v/>
      </c>
      <c r="AK112" s="173" t="str">
        <f t="shared" si="34"/>
        <v/>
      </c>
      <c r="AM112" s="173" t="str">
        <f t="shared" si="35"/>
        <v/>
      </c>
      <c r="AO112" s="173" t="str">
        <f t="shared" si="36"/>
        <v/>
      </c>
      <c r="AQ112" s="173" t="str">
        <f t="shared" si="37"/>
        <v/>
      </c>
    </row>
    <row r="113" spans="5:43" x14ac:dyDescent="0.25">
      <c r="E113" s="173" t="str">
        <f t="shared" si="19"/>
        <v/>
      </c>
      <c r="G113" s="173" t="str">
        <f t="shared" si="19"/>
        <v/>
      </c>
      <c r="I113" s="173" t="str">
        <f t="shared" si="20"/>
        <v/>
      </c>
      <c r="K113" s="173" t="str">
        <f t="shared" si="21"/>
        <v/>
      </c>
      <c r="M113" s="173" t="str">
        <f t="shared" si="22"/>
        <v/>
      </c>
      <c r="O113" s="173" t="str">
        <f t="shared" si="23"/>
        <v/>
      </c>
      <c r="Q113" s="173" t="str">
        <f t="shared" si="24"/>
        <v/>
      </c>
      <c r="S113" s="173" t="str">
        <f t="shared" si="25"/>
        <v/>
      </c>
      <c r="U113" s="173" t="str">
        <f t="shared" si="26"/>
        <v/>
      </c>
      <c r="W113" s="173" t="str">
        <f t="shared" si="27"/>
        <v/>
      </c>
      <c r="Y113" s="173" t="str">
        <f t="shared" si="28"/>
        <v/>
      </c>
      <c r="AA113" s="173" t="str">
        <f t="shared" si="29"/>
        <v/>
      </c>
      <c r="AC113" s="173" t="str">
        <f t="shared" si="30"/>
        <v/>
      </c>
      <c r="AE113" s="173" t="str">
        <f t="shared" si="31"/>
        <v/>
      </c>
      <c r="AG113" s="173" t="str">
        <f t="shared" si="32"/>
        <v/>
      </c>
      <c r="AI113" s="173" t="str">
        <f t="shared" si="33"/>
        <v/>
      </c>
      <c r="AK113" s="173" t="str">
        <f t="shared" si="34"/>
        <v/>
      </c>
      <c r="AM113" s="173" t="str">
        <f t="shared" si="35"/>
        <v/>
      </c>
      <c r="AO113" s="173" t="str">
        <f t="shared" si="36"/>
        <v/>
      </c>
      <c r="AQ113" s="173" t="str">
        <f t="shared" si="37"/>
        <v/>
      </c>
    </row>
    <row r="114" spans="5:43" x14ac:dyDescent="0.25">
      <c r="E114" s="173" t="str">
        <f t="shared" si="19"/>
        <v/>
      </c>
      <c r="G114" s="173" t="str">
        <f t="shared" si="19"/>
        <v/>
      </c>
      <c r="I114" s="173" t="str">
        <f t="shared" si="20"/>
        <v/>
      </c>
      <c r="K114" s="173" t="str">
        <f t="shared" si="21"/>
        <v/>
      </c>
      <c r="M114" s="173" t="str">
        <f t="shared" si="22"/>
        <v/>
      </c>
      <c r="O114" s="173" t="str">
        <f t="shared" si="23"/>
        <v/>
      </c>
      <c r="Q114" s="173" t="str">
        <f t="shared" si="24"/>
        <v/>
      </c>
      <c r="S114" s="173" t="str">
        <f t="shared" si="25"/>
        <v/>
      </c>
      <c r="U114" s="173" t="str">
        <f t="shared" si="26"/>
        <v/>
      </c>
      <c r="W114" s="173" t="str">
        <f t="shared" si="27"/>
        <v/>
      </c>
      <c r="Y114" s="173" t="str">
        <f t="shared" si="28"/>
        <v/>
      </c>
      <c r="AA114" s="173" t="str">
        <f t="shared" si="29"/>
        <v/>
      </c>
      <c r="AC114" s="173" t="str">
        <f t="shared" si="30"/>
        <v/>
      </c>
      <c r="AE114" s="173" t="str">
        <f t="shared" si="31"/>
        <v/>
      </c>
      <c r="AG114" s="173" t="str">
        <f t="shared" si="32"/>
        <v/>
      </c>
      <c r="AI114" s="173" t="str">
        <f t="shared" si="33"/>
        <v/>
      </c>
      <c r="AK114" s="173" t="str">
        <f t="shared" si="34"/>
        <v/>
      </c>
      <c r="AM114" s="173" t="str">
        <f t="shared" si="35"/>
        <v/>
      </c>
      <c r="AO114" s="173" t="str">
        <f t="shared" si="36"/>
        <v/>
      </c>
      <c r="AQ114" s="173" t="str">
        <f t="shared" si="37"/>
        <v/>
      </c>
    </row>
    <row r="115" spans="5:43" x14ac:dyDescent="0.25">
      <c r="E115" s="173" t="str">
        <f t="shared" si="19"/>
        <v/>
      </c>
      <c r="G115" s="173" t="str">
        <f t="shared" si="19"/>
        <v/>
      </c>
      <c r="I115" s="173" t="str">
        <f t="shared" si="20"/>
        <v/>
      </c>
      <c r="K115" s="173" t="str">
        <f t="shared" si="21"/>
        <v/>
      </c>
      <c r="M115" s="173" t="str">
        <f t="shared" si="22"/>
        <v/>
      </c>
      <c r="O115" s="173" t="str">
        <f t="shared" si="23"/>
        <v/>
      </c>
      <c r="Q115" s="173" t="str">
        <f t="shared" si="24"/>
        <v/>
      </c>
      <c r="S115" s="173" t="str">
        <f t="shared" si="25"/>
        <v/>
      </c>
      <c r="U115" s="173" t="str">
        <f t="shared" si="26"/>
        <v/>
      </c>
      <c r="W115" s="173" t="str">
        <f t="shared" si="27"/>
        <v/>
      </c>
      <c r="Y115" s="173" t="str">
        <f t="shared" si="28"/>
        <v/>
      </c>
      <c r="AA115" s="173" t="str">
        <f t="shared" si="29"/>
        <v/>
      </c>
      <c r="AC115" s="173" t="str">
        <f t="shared" si="30"/>
        <v/>
      </c>
      <c r="AE115" s="173" t="str">
        <f t="shared" si="31"/>
        <v/>
      </c>
      <c r="AG115" s="173" t="str">
        <f t="shared" si="32"/>
        <v/>
      </c>
      <c r="AI115" s="173" t="str">
        <f t="shared" si="33"/>
        <v/>
      </c>
      <c r="AK115" s="173" t="str">
        <f t="shared" si="34"/>
        <v/>
      </c>
      <c r="AM115" s="173" t="str">
        <f t="shared" si="35"/>
        <v/>
      </c>
      <c r="AO115" s="173" t="str">
        <f t="shared" si="36"/>
        <v/>
      </c>
      <c r="AQ115" s="173" t="str">
        <f t="shared" si="37"/>
        <v/>
      </c>
    </row>
    <row r="116" spans="5:43" x14ac:dyDescent="0.25">
      <c r="E116" s="173" t="str">
        <f t="shared" si="19"/>
        <v/>
      </c>
      <c r="G116" s="173" t="str">
        <f t="shared" si="19"/>
        <v/>
      </c>
      <c r="I116" s="173" t="str">
        <f t="shared" si="20"/>
        <v/>
      </c>
      <c r="K116" s="173" t="str">
        <f t="shared" si="21"/>
        <v/>
      </c>
      <c r="M116" s="173" t="str">
        <f t="shared" si="22"/>
        <v/>
      </c>
      <c r="O116" s="173" t="str">
        <f t="shared" si="23"/>
        <v/>
      </c>
      <c r="Q116" s="173" t="str">
        <f t="shared" si="24"/>
        <v/>
      </c>
      <c r="S116" s="173" t="str">
        <f t="shared" si="25"/>
        <v/>
      </c>
      <c r="U116" s="173" t="str">
        <f t="shared" si="26"/>
        <v/>
      </c>
      <c r="W116" s="173" t="str">
        <f t="shared" si="27"/>
        <v/>
      </c>
      <c r="Y116" s="173" t="str">
        <f t="shared" si="28"/>
        <v/>
      </c>
      <c r="AA116" s="173" t="str">
        <f t="shared" si="29"/>
        <v/>
      </c>
      <c r="AC116" s="173" t="str">
        <f t="shared" si="30"/>
        <v/>
      </c>
      <c r="AE116" s="173" t="str">
        <f t="shared" si="31"/>
        <v/>
      </c>
      <c r="AG116" s="173" t="str">
        <f t="shared" si="32"/>
        <v/>
      </c>
      <c r="AI116" s="173" t="str">
        <f t="shared" si="33"/>
        <v/>
      </c>
      <c r="AK116" s="173" t="str">
        <f t="shared" si="34"/>
        <v/>
      </c>
      <c r="AM116" s="173" t="str">
        <f t="shared" si="35"/>
        <v/>
      </c>
      <c r="AO116" s="173" t="str">
        <f t="shared" si="36"/>
        <v/>
      </c>
      <c r="AQ116" s="173" t="str">
        <f t="shared" si="37"/>
        <v/>
      </c>
    </row>
    <row r="117" spans="5:43" x14ac:dyDescent="0.25">
      <c r="E117" s="173" t="str">
        <f t="shared" si="19"/>
        <v/>
      </c>
      <c r="G117" s="173" t="str">
        <f t="shared" si="19"/>
        <v/>
      </c>
      <c r="I117" s="173" t="str">
        <f t="shared" si="20"/>
        <v/>
      </c>
      <c r="K117" s="173" t="str">
        <f t="shared" si="21"/>
        <v/>
      </c>
      <c r="M117" s="173" t="str">
        <f t="shared" si="22"/>
        <v/>
      </c>
      <c r="O117" s="173" t="str">
        <f t="shared" si="23"/>
        <v/>
      </c>
      <c r="Q117" s="173" t="str">
        <f t="shared" si="24"/>
        <v/>
      </c>
      <c r="S117" s="173" t="str">
        <f t="shared" si="25"/>
        <v/>
      </c>
      <c r="U117" s="173" t="str">
        <f t="shared" si="26"/>
        <v/>
      </c>
      <c r="W117" s="173" t="str">
        <f t="shared" si="27"/>
        <v/>
      </c>
      <c r="Y117" s="173" t="str">
        <f t="shared" si="28"/>
        <v/>
      </c>
      <c r="AA117" s="173" t="str">
        <f t="shared" si="29"/>
        <v/>
      </c>
      <c r="AC117" s="173" t="str">
        <f t="shared" si="30"/>
        <v/>
      </c>
      <c r="AE117" s="173" t="str">
        <f t="shared" si="31"/>
        <v/>
      </c>
      <c r="AG117" s="173" t="str">
        <f t="shared" si="32"/>
        <v/>
      </c>
      <c r="AI117" s="173" t="str">
        <f t="shared" si="33"/>
        <v/>
      </c>
      <c r="AK117" s="173" t="str">
        <f t="shared" si="34"/>
        <v/>
      </c>
      <c r="AM117" s="173" t="str">
        <f t="shared" si="35"/>
        <v/>
      </c>
      <c r="AO117" s="173" t="str">
        <f t="shared" si="36"/>
        <v/>
      </c>
      <c r="AQ117" s="173" t="str">
        <f t="shared" si="37"/>
        <v/>
      </c>
    </row>
    <row r="118" spans="5:43" x14ac:dyDescent="0.25">
      <c r="E118" s="173" t="str">
        <f t="shared" si="19"/>
        <v/>
      </c>
      <c r="G118" s="173" t="str">
        <f t="shared" si="19"/>
        <v/>
      </c>
      <c r="I118" s="173" t="str">
        <f t="shared" si="20"/>
        <v/>
      </c>
      <c r="K118" s="173" t="str">
        <f t="shared" si="21"/>
        <v/>
      </c>
      <c r="M118" s="173" t="str">
        <f t="shared" si="22"/>
        <v/>
      </c>
      <c r="O118" s="173" t="str">
        <f t="shared" si="23"/>
        <v/>
      </c>
      <c r="Q118" s="173" t="str">
        <f t="shared" si="24"/>
        <v/>
      </c>
      <c r="S118" s="173" t="str">
        <f t="shared" si="25"/>
        <v/>
      </c>
      <c r="U118" s="173" t="str">
        <f t="shared" si="26"/>
        <v/>
      </c>
      <c r="W118" s="173" t="str">
        <f t="shared" si="27"/>
        <v/>
      </c>
      <c r="Y118" s="173" t="str">
        <f t="shared" si="28"/>
        <v/>
      </c>
      <c r="AA118" s="173" t="str">
        <f t="shared" si="29"/>
        <v/>
      </c>
      <c r="AC118" s="173" t="str">
        <f t="shared" si="30"/>
        <v/>
      </c>
      <c r="AE118" s="173" t="str">
        <f t="shared" si="31"/>
        <v/>
      </c>
      <c r="AG118" s="173" t="str">
        <f t="shared" si="32"/>
        <v/>
      </c>
      <c r="AI118" s="173" t="str">
        <f t="shared" si="33"/>
        <v/>
      </c>
      <c r="AK118" s="173" t="str">
        <f t="shared" si="34"/>
        <v/>
      </c>
      <c r="AM118" s="173" t="str">
        <f t="shared" si="35"/>
        <v/>
      </c>
      <c r="AO118" s="173" t="str">
        <f t="shared" si="36"/>
        <v/>
      </c>
      <c r="AQ118" s="173" t="str">
        <f t="shared" si="37"/>
        <v/>
      </c>
    </row>
    <row r="119" spans="5:43" x14ac:dyDescent="0.25">
      <c r="E119" s="173" t="str">
        <f t="shared" si="19"/>
        <v/>
      </c>
      <c r="G119" s="173" t="str">
        <f t="shared" si="19"/>
        <v/>
      </c>
      <c r="I119" s="173" t="str">
        <f t="shared" si="20"/>
        <v/>
      </c>
      <c r="K119" s="173" t="str">
        <f t="shared" si="21"/>
        <v/>
      </c>
      <c r="M119" s="173" t="str">
        <f t="shared" si="22"/>
        <v/>
      </c>
      <c r="O119" s="173" t="str">
        <f t="shared" si="23"/>
        <v/>
      </c>
      <c r="Q119" s="173" t="str">
        <f t="shared" si="24"/>
        <v/>
      </c>
      <c r="S119" s="173" t="str">
        <f t="shared" si="25"/>
        <v/>
      </c>
      <c r="U119" s="173" t="str">
        <f t="shared" si="26"/>
        <v/>
      </c>
      <c r="W119" s="173" t="str">
        <f t="shared" si="27"/>
        <v/>
      </c>
      <c r="Y119" s="173" t="str">
        <f t="shared" si="28"/>
        <v/>
      </c>
      <c r="AA119" s="173" t="str">
        <f t="shared" si="29"/>
        <v/>
      </c>
      <c r="AC119" s="173" t="str">
        <f t="shared" si="30"/>
        <v/>
      </c>
      <c r="AE119" s="173" t="str">
        <f t="shared" si="31"/>
        <v/>
      </c>
      <c r="AG119" s="173" t="str">
        <f t="shared" si="32"/>
        <v/>
      </c>
      <c r="AI119" s="173" t="str">
        <f t="shared" si="33"/>
        <v/>
      </c>
      <c r="AK119" s="173" t="str">
        <f t="shared" si="34"/>
        <v/>
      </c>
      <c r="AM119" s="173" t="str">
        <f t="shared" si="35"/>
        <v/>
      </c>
      <c r="AO119" s="173" t="str">
        <f t="shared" si="36"/>
        <v/>
      </c>
      <c r="AQ119" s="173" t="str">
        <f t="shared" si="37"/>
        <v/>
      </c>
    </row>
    <row r="120" spans="5:43" x14ac:dyDescent="0.25">
      <c r="E120" s="173" t="str">
        <f t="shared" si="19"/>
        <v/>
      </c>
      <c r="G120" s="173" t="str">
        <f t="shared" si="19"/>
        <v/>
      </c>
      <c r="I120" s="173" t="str">
        <f t="shared" si="20"/>
        <v/>
      </c>
      <c r="K120" s="173" t="str">
        <f t="shared" si="21"/>
        <v/>
      </c>
      <c r="M120" s="173" t="str">
        <f t="shared" si="22"/>
        <v/>
      </c>
      <c r="O120" s="173" t="str">
        <f t="shared" si="23"/>
        <v/>
      </c>
      <c r="Q120" s="173" t="str">
        <f t="shared" si="24"/>
        <v/>
      </c>
      <c r="S120" s="173" t="str">
        <f t="shared" si="25"/>
        <v/>
      </c>
      <c r="U120" s="173" t="str">
        <f t="shared" si="26"/>
        <v/>
      </c>
      <c r="W120" s="173" t="str">
        <f t="shared" si="27"/>
        <v/>
      </c>
      <c r="Y120" s="173" t="str">
        <f t="shared" si="28"/>
        <v/>
      </c>
      <c r="AA120" s="173" t="str">
        <f t="shared" si="29"/>
        <v/>
      </c>
      <c r="AC120" s="173" t="str">
        <f t="shared" si="30"/>
        <v/>
      </c>
      <c r="AE120" s="173" t="str">
        <f t="shared" si="31"/>
        <v/>
      </c>
      <c r="AG120" s="173" t="str">
        <f t="shared" si="32"/>
        <v/>
      </c>
      <c r="AI120" s="173" t="str">
        <f t="shared" si="33"/>
        <v/>
      </c>
      <c r="AK120" s="173" t="str">
        <f t="shared" si="34"/>
        <v/>
      </c>
      <c r="AM120" s="173" t="str">
        <f t="shared" si="35"/>
        <v/>
      </c>
      <c r="AO120" s="173" t="str">
        <f t="shared" si="36"/>
        <v/>
      </c>
      <c r="AQ120" s="173" t="str">
        <f t="shared" si="37"/>
        <v/>
      </c>
    </row>
    <row r="121" spans="5:43" x14ac:dyDescent="0.25">
      <c r="E121" s="173" t="str">
        <f t="shared" si="19"/>
        <v/>
      </c>
      <c r="G121" s="173" t="str">
        <f t="shared" si="19"/>
        <v/>
      </c>
      <c r="I121" s="173" t="str">
        <f t="shared" si="20"/>
        <v/>
      </c>
      <c r="K121" s="173" t="str">
        <f t="shared" si="21"/>
        <v/>
      </c>
      <c r="M121" s="173" t="str">
        <f t="shared" si="22"/>
        <v/>
      </c>
      <c r="O121" s="173" t="str">
        <f t="shared" si="23"/>
        <v/>
      </c>
      <c r="Q121" s="173" t="str">
        <f t="shared" si="24"/>
        <v/>
      </c>
      <c r="S121" s="173" t="str">
        <f t="shared" si="25"/>
        <v/>
      </c>
      <c r="U121" s="173" t="str">
        <f t="shared" si="26"/>
        <v/>
      </c>
      <c r="W121" s="173" t="str">
        <f t="shared" si="27"/>
        <v/>
      </c>
      <c r="Y121" s="173" t="str">
        <f t="shared" si="28"/>
        <v/>
      </c>
      <c r="AA121" s="173" t="str">
        <f t="shared" si="29"/>
        <v/>
      </c>
      <c r="AC121" s="173" t="str">
        <f t="shared" si="30"/>
        <v/>
      </c>
      <c r="AE121" s="173" t="str">
        <f t="shared" si="31"/>
        <v/>
      </c>
      <c r="AG121" s="173" t="str">
        <f t="shared" si="32"/>
        <v/>
      </c>
      <c r="AI121" s="173" t="str">
        <f t="shared" si="33"/>
        <v/>
      </c>
      <c r="AK121" s="173" t="str">
        <f t="shared" si="34"/>
        <v/>
      </c>
      <c r="AM121" s="173" t="str">
        <f t="shared" si="35"/>
        <v/>
      </c>
      <c r="AO121" s="173" t="str">
        <f t="shared" si="36"/>
        <v/>
      </c>
      <c r="AQ121" s="173" t="str">
        <f t="shared" si="37"/>
        <v/>
      </c>
    </row>
    <row r="122" spans="5:43" x14ac:dyDescent="0.25">
      <c r="E122" s="173" t="str">
        <f t="shared" si="19"/>
        <v/>
      </c>
      <c r="G122" s="173" t="str">
        <f t="shared" si="19"/>
        <v/>
      </c>
      <c r="I122" s="173" t="str">
        <f t="shared" si="20"/>
        <v/>
      </c>
      <c r="K122" s="173" t="str">
        <f t="shared" si="21"/>
        <v/>
      </c>
      <c r="M122" s="173" t="str">
        <f t="shared" si="22"/>
        <v/>
      </c>
      <c r="O122" s="173" t="str">
        <f t="shared" si="23"/>
        <v/>
      </c>
      <c r="Q122" s="173" t="str">
        <f t="shared" si="24"/>
        <v/>
      </c>
      <c r="S122" s="173" t="str">
        <f t="shared" si="25"/>
        <v/>
      </c>
      <c r="U122" s="173" t="str">
        <f t="shared" si="26"/>
        <v/>
      </c>
      <c r="W122" s="173" t="str">
        <f t="shared" si="27"/>
        <v/>
      </c>
      <c r="Y122" s="173" t="str">
        <f t="shared" si="28"/>
        <v/>
      </c>
      <c r="AA122" s="173" t="str">
        <f t="shared" si="29"/>
        <v/>
      </c>
      <c r="AC122" s="173" t="str">
        <f t="shared" si="30"/>
        <v/>
      </c>
      <c r="AE122" s="173" t="str">
        <f t="shared" si="31"/>
        <v/>
      </c>
      <c r="AG122" s="173" t="str">
        <f t="shared" si="32"/>
        <v/>
      </c>
      <c r="AI122" s="173" t="str">
        <f t="shared" si="33"/>
        <v/>
      </c>
      <c r="AK122" s="173" t="str">
        <f t="shared" si="34"/>
        <v/>
      </c>
      <c r="AM122" s="173" t="str">
        <f t="shared" si="35"/>
        <v/>
      </c>
      <c r="AO122" s="173" t="str">
        <f t="shared" si="36"/>
        <v/>
      </c>
      <c r="AQ122" s="173" t="str">
        <f t="shared" si="37"/>
        <v/>
      </c>
    </row>
    <row r="123" spans="5:43" x14ac:dyDescent="0.25">
      <c r="E123" s="173" t="str">
        <f t="shared" si="19"/>
        <v/>
      </c>
      <c r="G123" s="173" t="str">
        <f t="shared" si="19"/>
        <v/>
      </c>
      <c r="I123" s="173" t="str">
        <f t="shared" si="20"/>
        <v/>
      </c>
      <c r="K123" s="173" t="str">
        <f t="shared" si="21"/>
        <v/>
      </c>
      <c r="M123" s="173" t="str">
        <f t="shared" si="22"/>
        <v/>
      </c>
      <c r="O123" s="173" t="str">
        <f t="shared" si="23"/>
        <v/>
      </c>
      <c r="Q123" s="173" t="str">
        <f t="shared" si="24"/>
        <v/>
      </c>
      <c r="S123" s="173" t="str">
        <f t="shared" si="25"/>
        <v/>
      </c>
      <c r="U123" s="173" t="str">
        <f t="shared" si="26"/>
        <v/>
      </c>
      <c r="W123" s="173" t="str">
        <f t="shared" si="27"/>
        <v/>
      </c>
      <c r="Y123" s="173" t="str">
        <f t="shared" si="28"/>
        <v/>
      </c>
      <c r="AA123" s="173" t="str">
        <f t="shared" si="29"/>
        <v/>
      </c>
      <c r="AC123" s="173" t="str">
        <f t="shared" si="30"/>
        <v/>
      </c>
      <c r="AE123" s="173" t="str">
        <f t="shared" si="31"/>
        <v/>
      </c>
      <c r="AG123" s="173" t="str">
        <f t="shared" si="32"/>
        <v/>
      </c>
      <c r="AI123" s="173" t="str">
        <f t="shared" si="33"/>
        <v/>
      </c>
      <c r="AK123" s="173" t="str">
        <f t="shared" si="34"/>
        <v/>
      </c>
      <c r="AM123" s="173" t="str">
        <f t="shared" si="35"/>
        <v/>
      </c>
      <c r="AO123" s="173" t="str">
        <f t="shared" si="36"/>
        <v/>
      </c>
      <c r="AQ123" s="173" t="str">
        <f t="shared" si="37"/>
        <v/>
      </c>
    </row>
    <row r="124" spans="5:43" x14ac:dyDescent="0.25">
      <c r="E124" s="173" t="str">
        <f t="shared" si="19"/>
        <v/>
      </c>
      <c r="G124" s="173" t="str">
        <f t="shared" si="19"/>
        <v/>
      </c>
      <c r="I124" s="173" t="str">
        <f t="shared" si="20"/>
        <v/>
      </c>
      <c r="K124" s="173" t="str">
        <f t="shared" si="21"/>
        <v/>
      </c>
      <c r="M124" s="173" t="str">
        <f t="shared" si="22"/>
        <v/>
      </c>
      <c r="O124" s="173" t="str">
        <f t="shared" si="23"/>
        <v/>
      </c>
      <c r="Q124" s="173" t="str">
        <f t="shared" si="24"/>
        <v/>
      </c>
      <c r="S124" s="173" t="str">
        <f t="shared" si="25"/>
        <v/>
      </c>
      <c r="U124" s="173" t="str">
        <f t="shared" si="26"/>
        <v/>
      </c>
      <c r="W124" s="173" t="str">
        <f t="shared" si="27"/>
        <v/>
      </c>
      <c r="Y124" s="173" t="str">
        <f t="shared" si="28"/>
        <v/>
      </c>
      <c r="AA124" s="173" t="str">
        <f t="shared" si="29"/>
        <v/>
      </c>
      <c r="AC124" s="173" t="str">
        <f t="shared" si="30"/>
        <v/>
      </c>
      <c r="AE124" s="173" t="str">
        <f t="shared" si="31"/>
        <v/>
      </c>
      <c r="AG124" s="173" t="str">
        <f t="shared" si="32"/>
        <v/>
      </c>
      <c r="AI124" s="173" t="str">
        <f t="shared" si="33"/>
        <v/>
      </c>
      <c r="AK124" s="173" t="str">
        <f t="shared" si="34"/>
        <v/>
      </c>
      <c r="AM124" s="173" t="str">
        <f t="shared" si="35"/>
        <v/>
      </c>
      <c r="AO124" s="173" t="str">
        <f t="shared" si="36"/>
        <v/>
      </c>
      <c r="AQ124" s="173" t="str">
        <f t="shared" si="37"/>
        <v/>
      </c>
    </row>
    <row r="125" spans="5:43" x14ac:dyDescent="0.25">
      <c r="E125" s="173" t="str">
        <f t="shared" si="19"/>
        <v/>
      </c>
      <c r="G125" s="173" t="str">
        <f t="shared" si="19"/>
        <v/>
      </c>
      <c r="I125" s="173" t="str">
        <f t="shared" si="20"/>
        <v/>
      </c>
      <c r="K125" s="173" t="str">
        <f t="shared" si="21"/>
        <v/>
      </c>
      <c r="M125" s="173" t="str">
        <f t="shared" si="22"/>
        <v/>
      </c>
      <c r="O125" s="173" t="str">
        <f t="shared" si="23"/>
        <v/>
      </c>
      <c r="Q125" s="173" t="str">
        <f t="shared" si="24"/>
        <v/>
      </c>
      <c r="S125" s="173" t="str">
        <f t="shared" si="25"/>
        <v/>
      </c>
      <c r="U125" s="173" t="str">
        <f t="shared" si="26"/>
        <v/>
      </c>
      <c r="W125" s="173" t="str">
        <f t="shared" si="27"/>
        <v/>
      </c>
      <c r="Y125" s="173" t="str">
        <f t="shared" si="28"/>
        <v/>
      </c>
      <c r="AA125" s="173" t="str">
        <f t="shared" si="29"/>
        <v/>
      </c>
      <c r="AC125" s="173" t="str">
        <f t="shared" si="30"/>
        <v/>
      </c>
      <c r="AE125" s="173" t="str">
        <f t="shared" si="31"/>
        <v/>
      </c>
      <c r="AG125" s="173" t="str">
        <f t="shared" si="32"/>
        <v/>
      </c>
      <c r="AI125" s="173" t="str">
        <f t="shared" si="33"/>
        <v/>
      </c>
      <c r="AK125" s="173" t="str">
        <f t="shared" si="34"/>
        <v/>
      </c>
      <c r="AM125" s="173" t="str">
        <f t="shared" si="35"/>
        <v/>
      </c>
      <c r="AO125" s="173" t="str">
        <f t="shared" si="36"/>
        <v/>
      </c>
      <c r="AQ125" s="173" t="str">
        <f t="shared" si="37"/>
        <v/>
      </c>
    </row>
    <row r="126" spans="5:43" x14ac:dyDescent="0.25">
      <c r="E126" s="173" t="str">
        <f t="shared" si="19"/>
        <v/>
      </c>
      <c r="G126" s="173" t="str">
        <f t="shared" si="19"/>
        <v/>
      </c>
      <c r="I126" s="173" t="str">
        <f t="shared" si="20"/>
        <v/>
      </c>
      <c r="K126" s="173" t="str">
        <f t="shared" si="21"/>
        <v/>
      </c>
      <c r="M126" s="173" t="str">
        <f t="shared" si="22"/>
        <v/>
      </c>
      <c r="O126" s="173" t="str">
        <f t="shared" si="23"/>
        <v/>
      </c>
      <c r="Q126" s="173" t="str">
        <f t="shared" si="24"/>
        <v/>
      </c>
      <c r="S126" s="173" t="str">
        <f t="shared" si="25"/>
        <v/>
      </c>
      <c r="U126" s="173" t="str">
        <f t="shared" si="26"/>
        <v/>
      </c>
      <c r="W126" s="173" t="str">
        <f t="shared" si="27"/>
        <v/>
      </c>
      <c r="Y126" s="173" t="str">
        <f t="shared" si="28"/>
        <v/>
      </c>
      <c r="AA126" s="173" t="str">
        <f t="shared" si="29"/>
        <v/>
      </c>
      <c r="AC126" s="173" t="str">
        <f t="shared" si="30"/>
        <v/>
      </c>
      <c r="AE126" s="173" t="str">
        <f t="shared" si="31"/>
        <v/>
      </c>
      <c r="AG126" s="173" t="str">
        <f t="shared" si="32"/>
        <v/>
      </c>
      <c r="AI126" s="173" t="str">
        <f t="shared" si="33"/>
        <v/>
      </c>
      <c r="AK126" s="173" t="str">
        <f t="shared" si="34"/>
        <v/>
      </c>
      <c r="AM126" s="173" t="str">
        <f t="shared" si="35"/>
        <v/>
      </c>
      <c r="AO126" s="173" t="str">
        <f t="shared" si="36"/>
        <v/>
      </c>
      <c r="AQ126" s="173" t="str">
        <f t="shared" si="37"/>
        <v/>
      </c>
    </row>
    <row r="127" spans="5:43" x14ac:dyDescent="0.25">
      <c r="E127" s="173" t="str">
        <f t="shared" si="19"/>
        <v/>
      </c>
      <c r="G127" s="173" t="str">
        <f t="shared" si="19"/>
        <v/>
      </c>
      <c r="I127" s="173" t="str">
        <f t="shared" si="20"/>
        <v/>
      </c>
      <c r="K127" s="173" t="str">
        <f t="shared" si="21"/>
        <v/>
      </c>
      <c r="M127" s="173" t="str">
        <f t="shared" si="22"/>
        <v/>
      </c>
      <c r="O127" s="173" t="str">
        <f t="shared" si="23"/>
        <v/>
      </c>
      <c r="Q127" s="173" t="str">
        <f t="shared" si="24"/>
        <v/>
      </c>
      <c r="S127" s="173" t="str">
        <f t="shared" si="25"/>
        <v/>
      </c>
      <c r="U127" s="173" t="str">
        <f t="shared" si="26"/>
        <v/>
      </c>
      <c r="W127" s="173" t="str">
        <f t="shared" si="27"/>
        <v/>
      </c>
      <c r="Y127" s="173" t="str">
        <f t="shared" si="28"/>
        <v/>
      </c>
      <c r="AA127" s="173" t="str">
        <f t="shared" si="29"/>
        <v/>
      </c>
      <c r="AC127" s="173" t="str">
        <f t="shared" si="30"/>
        <v/>
      </c>
      <c r="AE127" s="173" t="str">
        <f t="shared" si="31"/>
        <v/>
      </c>
      <c r="AG127" s="173" t="str">
        <f t="shared" si="32"/>
        <v/>
      </c>
      <c r="AI127" s="173" t="str">
        <f t="shared" si="33"/>
        <v/>
      </c>
      <c r="AK127" s="173" t="str">
        <f t="shared" si="34"/>
        <v/>
      </c>
      <c r="AM127" s="173" t="str">
        <f t="shared" si="35"/>
        <v/>
      </c>
      <c r="AO127" s="173" t="str">
        <f t="shared" si="36"/>
        <v/>
      </c>
      <c r="AQ127" s="173" t="str">
        <f t="shared" si="37"/>
        <v/>
      </c>
    </row>
    <row r="128" spans="5:43" x14ac:dyDescent="0.25">
      <c r="E128" s="173" t="str">
        <f t="shared" si="19"/>
        <v/>
      </c>
      <c r="G128" s="173" t="str">
        <f t="shared" si="19"/>
        <v/>
      </c>
      <c r="I128" s="173" t="str">
        <f t="shared" si="20"/>
        <v/>
      </c>
      <c r="K128" s="173" t="str">
        <f t="shared" si="21"/>
        <v/>
      </c>
      <c r="M128" s="173" t="str">
        <f t="shared" si="22"/>
        <v/>
      </c>
      <c r="O128" s="173" t="str">
        <f t="shared" si="23"/>
        <v/>
      </c>
      <c r="Q128" s="173" t="str">
        <f t="shared" si="24"/>
        <v/>
      </c>
      <c r="S128" s="173" t="str">
        <f t="shared" si="25"/>
        <v/>
      </c>
      <c r="U128" s="173" t="str">
        <f t="shared" si="26"/>
        <v/>
      </c>
      <c r="W128" s="173" t="str">
        <f t="shared" si="27"/>
        <v/>
      </c>
      <c r="Y128" s="173" t="str">
        <f t="shared" si="28"/>
        <v/>
      </c>
      <c r="AA128" s="173" t="str">
        <f t="shared" si="29"/>
        <v/>
      </c>
      <c r="AC128" s="173" t="str">
        <f t="shared" si="30"/>
        <v/>
      </c>
      <c r="AE128" s="173" t="str">
        <f t="shared" si="31"/>
        <v/>
      </c>
      <c r="AG128" s="173" t="str">
        <f t="shared" si="32"/>
        <v/>
      </c>
      <c r="AI128" s="173" t="str">
        <f t="shared" si="33"/>
        <v/>
      </c>
      <c r="AK128" s="173" t="str">
        <f t="shared" si="34"/>
        <v/>
      </c>
      <c r="AM128" s="173" t="str">
        <f t="shared" si="35"/>
        <v/>
      </c>
      <c r="AO128" s="173" t="str">
        <f t="shared" si="36"/>
        <v/>
      </c>
      <c r="AQ128" s="173" t="str">
        <f t="shared" si="37"/>
        <v/>
      </c>
    </row>
    <row r="129" spans="5:43" x14ac:dyDescent="0.25">
      <c r="E129" s="173" t="str">
        <f t="shared" si="19"/>
        <v/>
      </c>
      <c r="G129" s="173" t="str">
        <f t="shared" si="19"/>
        <v/>
      </c>
      <c r="I129" s="173" t="str">
        <f t="shared" si="20"/>
        <v/>
      </c>
      <c r="K129" s="173" t="str">
        <f t="shared" si="21"/>
        <v/>
      </c>
      <c r="M129" s="173" t="str">
        <f t="shared" si="22"/>
        <v/>
      </c>
      <c r="O129" s="173" t="str">
        <f t="shared" si="23"/>
        <v/>
      </c>
      <c r="Q129" s="173" t="str">
        <f t="shared" si="24"/>
        <v/>
      </c>
      <c r="S129" s="173" t="str">
        <f t="shared" si="25"/>
        <v/>
      </c>
      <c r="U129" s="173" t="str">
        <f t="shared" si="26"/>
        <v/>
      </c>
      <c r="W129" s="173" t="str">
        <f t="shared" si="27"/>
        <v/>
      </c>
      <c r="Y129" s="173" t="str">
        <f t="shared" si="28"/>
        <v/>
      </c>
      <c r="AA129" s="173" t="str">
        <f t="shared" si="29"/>
        <v/>
      </c>
      <c r="AC129" s="173" t="str">
        <f t="shared" si="30"/>
        <v/>
      </c>
      <c r="AE129" s="173" t="str">
        <f t="shared" si="31"/>
        <v/>
      </c>
      <c r="AG129" s="173" t="str">
        <f t="shared" si="32"/>
        <v/>
      </c>
      <c r="AI129" s="173" t="str">
        <f t="shared" si="33"/>
        <v/>
      </c>
      <c r="AK129" s="173" t="str">
        <f t="shared" si="34"/>
        <v/>
      </c>
      <c r="AM129" s="173" t="str">
        <f t="shared" si="35"/>
        <v/>
      </c>
      <c r="AO129" s="173" t="str">
        <f t="shared" si="36"/>
        <v/>
      </c>
      <c r="AQ129" s="173" t="str">
        <f t="shared" si="37"/>
        <v/>
      </c>
    </row>
    <row r="130" spans="5:43" x14ac:dyDescent="0.25">
      <c r="E130" s="173" t="str">
        <f t="shared" si="19"/>
        <v/>
      </c>
      <c r="G130" s="173" t="str">
        <f t="shared" si="19"/>
        <v/>
      </c>
      <c r="I130" s="173" t="str">
        <f t="shared" si="20"/>
        <v/>
      </c>
      <c r="K130" s="173" t="str">
        <f t="shared" si="21"/>
        <v/>
      </c>
      <c r="M130" s="173" t="str">
        <f t="shared" si="22"/>
        <v/>
      </c>
      <c r="O130" s="173" t="str">
        <f t="shared" si="23"/>
        <v/>
      </c>
      <c r="Q130" s="173" t="str">
        <f t="shared" si="24"/>
        <v/>
      </c>
      <c r="S130" s="173" t="str">
        <f t="shared" si="25"/>
        <v/>
      </c>
      <c r="U130" s="173" t="str">
        <f t="shared" si="26"/>
        <v/>
      </c>
      <c r="W130" s="173" t="str">
        <f t="shared" si="27"/>
        <v/>
      </c>
      <c r="Y130" s="173" t="str">
        <f t="shared" si="28"/>
        <v/>
      </c>
      <c r="AA130" s="173" t="str">
        <f t="shared" si="29"/>
        <v/>
      </c>
      <c r="AC130" s="173" t="str">
        <f t="shared" si="30"/>
        <v/>
      </c>
      <c r="AE130" s="173" t="str">
        <f t="shared" si="31"/>
        <v/>
      </c>
      <c r="AG130" s="173" t="str">
        <f t="shared" si="32"/>
        <v/>
      </c>
      <c r="AI130" s="173" t="str">
        <f t="shared" si="33"/>
        <v/>
      </c>
      <c r="AK130" s="173" t="str">
        <f t="shared" si="34"/>
        <v/>
      </c>
      <c r="AM130" s="173" t="str">
        <f t="shared" si="35"/>
        <v/>
      </c>
      <c r="AO130" s="173" t="str">
        <f t="shared" si="36"/>
        <v/>
      </c>
      <c r="AQ130" s="173" t="str">
        <f t="shared" si="37"/>
        <v/>
      </c>
    </row>
    <row r="131" spans="5:43" x14ac:dyDescent="0.25">
      <c r="E131" s="173" t="str">
        <f t="shared" si="19"/>
        <v/>
      </c>
      <c r="G131" s="173" t="str">
        <f t="shared" si="19"/>
        <v/>
      </c>
      <c r="I131" s="173" t="str">
        <f t="shared" si="20"/>
        <v/>
      </c>
      <c r="K131" s="173" t="str">
        <f t="shared" si="21"/>
        <v/>
      </c>
      <c r="M131" s="173" t="str">
        <f t="shared" si="22"/>
        <v/>
      </c>
      <c r="O131" s="173" t="str">
        <f t="shared" si="23"/>
        <v/>
      </c>
      <c r="Q131" s="173" t="str">
        <f t="shared" si="24"/>
        <v/>
      </c>
      <c r="S131" s="173" t="str">
        <f t="shared" si="25"/>
        <v/>
      </c>
      <c r="U131" s="173" t="str">
        <f t="shared" si="26"/>
        <v/>
      </c>
      <c r="W131" s="173" t="str">
        <f t="shared" si="27"/>
        <v/>
      </c>
      <c r="Y131" s="173" t="str">
        <f t="shared" si="28"/>
        <v/>
      </c>
      <c r="AA131" s="173" t="str">
        <f t="shared" si="29"/>
        <v/>
      </c>
      <c r="AC131" s="173" t="str">
        <f t="shared" si="30"/>
        <v/>
      </c>
      <c r="AE131" s="173" t="str">
        <f t="shared" si="31"/>
        <v/>
      </c>
      <c r="AG131" s="173" t="str">
        <f t="shared" si="32"/>
        <v/>
      </c>
      <c r="AI131" s="173" t="str">
        <f t="shared" si="33"/>
        <v/>
      </c>
      <c r="AK131" s="173" t="str">
        <f t="shared" si="34"/>
        <v/>
      </c>
      <c r="AM131" s="173" t="str">
        <f t="shared" si="35"/>
        <v/>
      </c>
      <c r="AO131" s="173" t="str">
        <f t="shared" si="36"/>
        <v/>
      </c>
      <c r="AQ131" s="173" t="str">
        <f t="shared" si="37"/>
        <v/>
      </c>
    </row>
    <row r="132" spans="5:43" x14ac:dyDescent="0.25">
      <c r="E132" s="173" t="str">
        <f t="shared" si="19"/>
        <v/>
      </c>
      <c r="G132" s="173" t="str">
        <f t="shared" si="19"/>
        <v/>
      </c>
      <c r="I132" s="173" t="str">
        <f t="shared" si="20"/>
        <v/>
      </c>
      <c r="K132" s="173" t="str">
        <f t="shared" si="21"/>
        <v/>
      </c>
      <c r="M132" s="173" t="str">
        <f t="shared" si="22"/>
        <v/>
      </c>
      <c r="O132" s="173" t="str">
        <f t="shared" si="23"/>
        <v/>
      </c>
      <c r="Q132" s="173" t="str">
        <f t="shared" si="24"/>
        <v/>
      </c>
      <c r="S132" s="173" t="str">
        <f t="shared" si="25"/>
        <v/>
      </c>
      <c r="U132" s="173" t="str">
        <f t="shared" si="26"/>
        <v/>
      </c>
      <c r="W132" s="173" t="str">
        <f t="shared" si="27"/>
        <v/>
      </c>
      <c r="Y132" s="173" t="str">
        <f t="shared" si="28"/>
        <v/>
      </c>
      <c r="AA132" s="173" t="str">
        <f t="shared" si="29"/>
        <v/>
      </c>
      <c r="AC132" s="173" t="str">
        <f t="shared" si="30"/>
        <v/>
      </c>
      <c r="AE132" s="173" t="str">
        <f t="shared" si="31"/>
        <v/>
      </c>
      <c r="AG132" s="173" t="str">
        <f t="shared" si="32"/>
        <v/>
      </c>
      <c r="AI132" s="173" t="str">
        <f t="shared" si="33"/>
        <v/>
      </c>
      <c r="AK132" s="173" t="str">
        <f t="shared" si="34"/>
        <v/>
      </c>
      <c r="AM132" s="173" t="str">
        <f t="shared" si="35"/>
        <v/>
      </c>
      <c r="AO132" s="173" t="str">
        <f t="shared" si="36"/>
        <v/>
      </c>
      <c r="AQ132" s="173" t="str">
        <f t="shared" si="37"/>
        <v/>
      </c>
    </row>
    <row r="133" spans="5:43" x14ac:dyDescent="0.25">
      <c r="E133" s="173" t="str">
        <f t="shared" si="19"/>
        <v/>
      </c>
      <c r="G133" s="173" t="str">
        <f t="shared" si="19"/>
        <v/>
      </c>
      <c r="I133" s="173" t="str">
        <f t="shared" si="20"/>
        <v/>
      </c>
      <c r="K133" s="173" t="str">
        <f t="shared" si="21"/>
        <v/>
      </c>
      <c r="M133" s="173" t="str">
        <f t="shared" si="22"/>
        <v/>
      </c>
      <c r="O133" s="173" t="str">
        <f t="shared" si="23"/>
        <v/>
      </c>
      <c r="Q133" s="173" t="str">
        <f t="shared" si="24"/>
        <v/>
      </c>
      <c r="S133" s="173" t="str">
        <f t="shared" si="25"/>
        <v/>
      </c>
      <c r="U133" s="173" t="str">
        <f t="shared" si="26"/>
        <v/>
      </c>
      <c r="W133" s="173" t="str">
        <f t="shared" si="27"/>
        <v/>
      </c>
      <c r="Y133" s="173" t="str">
        <f t="shared" si="28"/>
        <v/>
      </c>
      <c r="AA133" s="173" t="str">
        <f t="shared" si="29"/>
        <v/>
      </c>
      <c r="AC133" s="173" t="str">
        <f t="shared" si="30"/>
        <v/>
      </c>
      <c r="AE133" s="173" t="str">
        <f t="shared" si="31"/>
        <v/>
      </c>
      <c r="AG133" s="173" t="str">
        <f t="shared" si="32"/>
        <v/>
      </c>
      <c r="AI133" s="173" t="str">
        <f t="shared" si="33"/>
        <v/>
      </c>
      <c r="AK133" s="173" t="str">
        <f t="shared" si="34"/>
        <v/>
      </c>
      <c r="AM133" s="173" t="str">
        <f t="shared" si="35"/>
        <v/>
      </c>
      <c r="AO133" s="173" t="str">
        <f t="shared" si="36"/>
        <v/>
      </c>
      <c r="AQ133" s="173" t="str">
        <f t="shared" si="37"/>
        <v/>
      </c>
    </row>
    <row r="134" spans="5:43" x14ac:dyDescent="0.25">
      <c r="E134" s="173" t="str">
        <f t="shared" si="19"/>
        <v/>
      </c>
      <c r="G134" s="173" t="str">
        <f t="shared" si="19"/>
        <v/>
      </c>
      <c r="I134" s="173" t="str">
        <f t="shared" si="20"/>
        <v/>
      </c>
      <c r="K134" s="173" t="str">
        <f t="shared" si="21"/>
        <v/>
      </c>
      <c r="M134" s="173" t="str">
        <f t="shared" si="22"/>
        <v/>
      </c>
      <c r="O134" s="173" t="str">
        <f t="shared" si="23"/>
        <v/>
      </c>
      <c r="Q134" s="173" t="str">
        <f t="shared" si="24"/>
        <v/>
      </c>
      <c r="S134" s="173" t="str">
        <f t="shared" si="25"/>
        <v/>
      </c>
      <c r="U134" s="173" t="str">
        <f t="shared" si="26"/>
        <v/>
      </c>
      <c r="W134" s="173" t="str">
        <f t="shared" si="27"/>
        <v/>
      </c>
      <c r="Y134" s="173" t="str">
        <f t="shared" si="28"/>
        <v/>
      </c>
      <c r="AA134" s="173" t="str">
        <f t="shared" si="29"/>
        <v/>
      </c>
      <c r="AC134" s="173" t="str">
        <f t="shared" si="30"/>
        <v/>
      </c>
      <c r="AE134" s="173" t="str">
        <f t="shared" si="31"/>
        <v/>
      </c>
      <c r="AG134" s="173" t="str">
        <f t="shared" si="32"/>
        <v/>
      </c>
      <c r="AI134" s="173" t="str">
        <f t="shared" si="33"/>
        <v/>
      </c>
      <c r="AK134" s="173" t="str">
        <f t="shared" si="34"/>
        <v/>
      </c>
      <c r="AM134" s="173" t="str">
        <f t="shared" si="35"/>
        <v/>
      </c>
      <c r="AO134" s="173" t="str">
        <f t="shared" si="36"/>
        <v/>
      </c>
      <c r="AQ134" s="173" t="str">
        <f t="shared" si="37"/>
        <v/>
      </c>
    </row>
    <row r="135" spans="5:43" x14ac:dyDescent="0.25">
      <c r="E135" s="173" t="str">
        <f t="shared" si="19"/>
        <v/>
      </c>
      <c r="G135" s="173" t="str">
        <f t="shared" si="19"/>
        <v/>
      </c>
      <c r="I135" s="173" t="str">
        <f t="shared" si="20"/>
        <v/>
      </c>
      <c r="K135" s="173" t="str">
        <f t="shared" si="21"/>
        <v/>
      </c>
      <c r="M135" s="173" t="str">
        <f t="shared" si="22"/>
        <v/>
      </c>
      <c r="O135" s="173" t="str">
        <f t="shared" si="23"/>
        <v/>
      </c>
      <c r="Q135" s="173" t="str">
        <f t="shared" si="24"/>
        <v/>
      </c>
      <c r="S135" s="173" t="str">
        <f t="shared" si="25"/>
        <v/>
      </c>
      <c r="U135" s="173" t="str">
        <f t="shared" si="26"/>
        <v/>
      </c>
      <c r="W135" s="173" t="str">
        <f t="shared" si="27"/>
        <v/>
      </c>
      <c r="Y135" s="173" t="str">
        <f t="shared" si="28"/>
        <v/>
      </c>
      <c r="AA135" s="173" t="str">
        <f t="shared" si="29"/>
        <v/>
      </c>
      <c r="AC135" s="173" t="str">
        <f t="shared" si="30"/>
        <v/>
      </c>
      <c r="AE135" s="173" t="str">
        <f t="shared" si="31"/>
        <v/>
      </c>
      <c r="AG135" s="173" t="str">
        <f t="shared" si="32"/>
        <v/>
      </c>
      <c r="AI135" s="173" t="str">
        <f t="shared" si="33"/>
        <v/>
      </c>
      <c r="AK135" s="173" t="str">
        <f t="shared" si="34"/>
        <v/>
      </c>
      <c r="AM135" s="173" t="str">
        <f t="shared" si="35"/>
        <v/>
      </c>
      <c r="AO135" s="173" t="str">
        <f t="shared" si="36"/>
        <v/>
      </c>
      <c r="AQ135" s="173" t="str">
        <f t="shared" si="37"/>
        <v/>
      </c>
    </row>
    <row r="136" spans="5:43" x14ac:dyDescent="0.25">
      <c r="E136" s="173" t="str">
        <f t="shared" si="19"/>
        <v/>
      </c>
      <c r="G136" s="173" t="str">
        <f t="shared" si="19"/>
        <v/>
      </c>
      <c r="I136" s="173" t="str">
        <f t="shared" si="20"/>
        <v/>
      </c>
      <c r="K136" s="173" t="str">
        <f t="shared" si="21"/>
        <v/>
      </c>
      <c r="M136" s="173" t="str">
        <f t="shared" si="22"/>
        <v/>
      </c>
      <c r="O136" s="173" t="str">
        <f t="shared" si="23"/>
        <v/>
      </c>
      <c r="Q136" s="173" t="str">
        <f t="shared" si="24"/>
        <v/>
      </c>
      <c r="S136" s="173" t="str">
        <f t="shared" si="25"/>
        <v/>
      </c>
      <c r="U136" s="173" t="str">
        <f t="shared" si="26"/>
        <v/>
      </c>
      <c r="W136" s="173" t="str">
        <f t="shared" si="27"/>
        <v/>
      </c>
      <c r="Y136" s="173" t="str">
        <f t="shared" si="28"/>
        <v/>
      </c>
      <c r="AA136" s="173" t="str">
        <f t="shared" si="29"/>
        <v/>
      </c>
      <c r="AC136" s="173" t="str">
        <f t="shared" si="30"/>
        <v/>
      </c>
      <c r="AE136" s="173" t="str">
        <f t="shared" si="31"/>
        <v/>
      </c>
      <c r="AG136" s="173" t="str">
        <f t="shared" si="32"/>
        <v/>
      </c>
      <c r="AI136" s="173" t="str">
        <f t="shared" si="33"/>
        <v/>
      </c>
      <c r="AK136" s="173" t="str">
        <f t="shared" si="34"/>
        <v/>
      </c>
      <c r="AM136" s="173" t="str">
        <f t="shared" si="35"/>
        <v/>
      </c>
      <c r="AO136" s="173" t="str">
        <f t="shared" si="36"/>
        <v/>
      </c>
      <c r="AQ136" s="173" t="str">
        <f t="shared" si="37"/>
        <v/>
      </c>
    </row>
    <row r="137" spans="5:43" x14ac:dyDescent="0.25">
      <c r="E137" s="173" t="str">
        <f t="shared" si="19"/>
        <v/>
      </c>
      <c r="G137" s="173" t="str">
        <f t="shared" si="19"/>
        <v/>
      </c>
      <c r="I137" s="173" t="str">
        <f t="shared" si="20"/>
        <v/>
      </c>
      <c r="K137" s="173" t="str">
        <f t="shared" si="21"/>
        <v/>
      </c>
      <c r="M137" s="173" t="str">
        <f t="shared" si="22"/>
        <v/>
      </c>
      <c r="O137" s="173" t="str">
        <f t="shared" si="23"/>
        <v/>
      </c>
      <c r="Q137" s="173" t="str">
        <f t="shared" si="24"/>
        <v/>
      </c>
      <c r="S137" s="173" t="str">
        <f t="shared" si="25"/>
        <v/>
      </c>
      <c r="U137" s="173" t="str">
        <f t="shared" si="26"/>
        <v/>
      </c>
      <c r="W137" s="173" t="str">
        <f t="shared" si="27"/>
        <v/>
      </c>
      <c r="Y137" s="173" t="str">
        <f t="shared" si="28"/>
        <v/>
      </c>
      <c r="AA137" s="173" t="str">
        <f t="shared" si="29"/>
        <v/>
      </c>
      <c r="AC137" s="173" t="str">
        <f t="shared" si="30"/>
        <v/>
      </c>
      <c r="AE137" s="173" t="str">
        <f t="shared" si="31"/>
        <v/>
      </c>
      <c r="AG137" s="173" t="str">
        <f t="shared" si="32"/>
        <v/>
      </c>
      <c r="AI137" s="173" t="str">
        <f t="shared" si="33"/>
        <v/>
      </c>
      <c r="AK137" s="173" t="str">
        <f t="shared" si="34"/>
        <v/>
      </c>
      <c r="AM137" s="173" t="str">
        <f t="shared" si="35"/>
        <v/>
      </c>
      <c r="AO137" s="173" t="str">
        <f t="shared" si="36"/>
        <v/>
      </c>
      <c r="AQ137" s="173" t="str">
        <f t="shared" si="37"/>
        <v/>
      </c>
    </row>
    <row r="138" spans="5:43" x14ac:dyDescent="0.25">
      <c r="E138" s="173" t="str">
        <f t="shared" si="19"/>
        <v/>
      </c>
      <c r="G138" s="173" t="str">
        <f t="shared" si="19"/>
        <v/>
      </c>
      <c r="I138" s="173" t="str">
        <f t="shared" si="20"/>
        <v/>
      </c>
      <c r="K138" s="173" t="str">
        <f t="shared" si="21"/>
        <v/>
      </c>
      <c r="M138" s="173" t="str">
        <f t="shared" si="22"/>
        <v/>
      </c>
      <c r="O138" s="173" t="str">
        <f t="shared" si="23"/>
        <v/>
      </c>
      <c r="Q138" s="173" t="str">
        <f t="shared" si="24"/>
        <v/>
      </c>
      <c r="S138" s="173" t="str">
        <f t="shared" si="25"/>
        <v/>
      </c>
      <c r="U138" s="173" t="str">
        <f t="shared" si="26"/>
        <v/>
      </c>
      <c r="W138" s="173" t="str">
        <f t="shared" si="27"/>
        <v/>
      </c>
      <c r="Y138" s="173" t="str">
        <f t="shared" si="28"/>
        <v/>
      </c>
      <c r="AA138" s="173" t="str">
        <f t="shared" si="29"/>
        <v/>
      </c>
      <c r="AC138" s="173" t="str">
        <f t="shared" si="30"/>
        <v/>
      </c>
      <c r="AE138" s="173" t="str">
        <f t="shared" si="31"/>
        <v/>
      </c>
      <c r="AG138" s="173" t="str">
        <f t="shared" si="32"/>
        <v/>
      </c>
      <c r="AI138" s="173" t="str">
        <f t="shared" si="33"/>
        <v/>
      </c>
      <c r="AK138" s="173" t="str">
        <f t="shared" si="34"/>
        <v/>
      </c>
      <c r="AM138" s="173" t="str">
        <f t="shared" si="35"/>
        <v/>
      </c>
      <c r="AO138" s="173" t="str">
        <f t="shared" si="36"/>
        <v/>
      </c>
      <c r="AQ138" s="173" t="str">
        <f t="shared" si="37"/>
        <v/>
      </c>
    </row>
    <row r="139" spans="5:43" x14ac:dyDescent="0.25">
      <c r="E139" s="173" t="str">
        <f t="shared" si="19"/>
        <v/>
      </c>
      <c r="G139" s="173" t="str">
        <f t="shared" si="19"/>
        <v/>
      </c>
      <c r="I139" s="173" t="str">
        <f t="shared" si="20"/>
        <v/>
      </c>
      <c r="K139" s="173" t="str">
        <f t="shared" si="21"/>
        <v/>
      </c>
      <c r="M139" s="173" t="str">
        <f t="shared" si="22"/>
        <v/>
      </c>
      <c r="O139" s="173" t="str">
        <f t="shared" si="23"/>
        <v/>
      </c>
      <c r="Q139" s="173" t="str">
        <f t="shared" si="24"/>
        <v/>
      </c>
      <c r="S139" s="173" t="str">
        <f t="shared" si="25"/>
        <v/>
      </c>
      <c r="U139" s="173" t="str">
        <f t="shared" si="26"/>
        <v/>
      </c>
      <c r="W139" s="173" t="str">
        <f t="shared" si="27"/>
        <v/>
      </c>
      <c r="Y139" s="173" t="str">
        <f t="shared" si="28"/>
        <v/>
      </c>
      <c r="AA139" s="173" t="str">
        <f t="shared" si="29"/>
        <v/>
      </c>
      <c r="AC139" s="173" t="str">
        <f t="shared" si="30"/>
        <v/>
      </c>
      <c r="AE139" s="173" t="str">
        <f t="shared" si="31"/>
        <v/>
      </c>
      <c r="AG139" s="173" t="str">
        <f t="shared" si="32"/>
        <v/>
      </c>
      <c r="AI139" s="173" t="str">
        <f t="shared" si="33"/>
        <v/>
      </c>
      <c r="AK139" s="173" t="str">
        <f t="shared" si="34"/>
        <v/>
      </c>
      <c r="AM139" s="173" t="str">
        <f t="shared" si="35"/>
        <v/>
      </c>
      <c r="AO139" s="173" t="str">
        <f t="shared" si="36"/>
        <v/>
      </c>
      <c r="AQ139" s="173" t="str">
        <f t="shared" si="37"/>
        <v/>
      </c>
    </row>
    <row r="140" spans="5:43" x14ac:dyDescent="0.25">
      <c r="E140" s="173" t="str">
        <f t="shared" si="19"/>
        <v/>
      </c>
      <c r="G140" s="173" t="str">
        <f t="shared" si="19"/>
        <v/>
      </c>
      <c r="I140" s="173" t="str">
        <f t="shared" si="20"/>
        <v/>
      </c>
      <c r="K140" s="173" t="str">
        <f t="shared" si="21"/>
        <v/>
      </c>
      <c r="M140" s="173" t="str">
        <f t="shared" si="22"/>
        <v/>
      </c>
      <c r="O140" s="173" t="str">
        <f t="shared" si="23"/>
        <v/>
      </c>
      <c r="Q140" s="173" t="str">
        <f t="shared" si="24"/>
        <v/>
      </c>
      <c r="S140" s="173" t="str">
        <f t="shared" si="25"/>
        <v/>
      </c>
      <c r="U140" s="173" t="str">
        <f t="shared" si="26"/>
        <v/>
      </c>
      <c r="W140" s="173" t="str">
        <f t="shared" si="27"/>
        <v/>
      </c>
      <c r="Y140" s="173" t="str">
        <f t="shared" si="28"/>
        <v/>
      </c>
      <c r="AA140" s="173" t="str">
        <f t="shared" si="29"/>
        <v/>
      </c>
      <c r="AC140" s="173" t="str">
        <f t="shared" si="30"/>
        <v/>
      </c>
      <c r="AE140" s="173" t="str">
        <f t="shared" si="31"/>
        <v/>
      </c>
      <c r="AG140" s="173" t="str">
        <f t="shared" si="32"/>
        <v/>
      </c>
      <c r="AI140" s="173" t="str">
        <f t="shared" si="33"/>
        <v/>
      </c>
      <c r="AK140" s="173" t="str">
        <f t="shared" si="34"/>
        <v/>
      </c>
      <c r="AM140" s="173" t="str">
        <f t="shared" si="35"/>
        <v/>
      </c>
      <c r="AO140" s="173" t="str">
        <f t="shared" si="36"/>
        <v/>
      </c>
      <c r="AQ140" s="173" t="str">
        <f t="shared" si="37"/>
        <v/>
      </c>
    </row>
    <row r="141" spans="5:43" x14ac:dyDescent="0.25">
      <c r="E141" s="173" t="str">
        <f t="shared" ref="E141:G204" si="38">IF(OR($B141=0,D141=0),"",D141/$B141)</f>
        <v/>
      </c>
      <c r="G141" s="173" t="str">
        <f t="shared" si="38"/>
        <v/>
      </c>
      <c r="I141" s="173" t="str">
        <f t="shared" ref="I141:I204" si="39">IF(OR($B141=0,H141=0),"",H141/$B141)</f>
        <v/>
      </c>
      <c r="K141" s="173" t="str">
        <f t="shared" ref="K141:K204" si="40">IF(OR($B141=0,J141=0),"",J141/$B141)</f>
        <v/>
      </c>
      <c r="M141" s="173" t="str">
        <f t="shared" ref="M141:M204" si="41">IF(OR($B141=0,L141=0),"",L141/$B141)</f>
        <v/>
      </c>
      <c r="O141" s="173" t="str">
        <f t="shared" ref="O141:O204" si="42">IF(OR($B141=0,N141=0),"",N141/$B141)</f>
        <v/>
      </c>
      <c r="Q141" s="173" t="str">
        <f t="shared" ref="Q141:Q204" si="43">IF(OR($B141=0,P141=0),"",P141/$B141)</f>
        <v/>
      </c>
      <c r="S141" s="173" t="str">
        <f t="shared" ref="S141:S204" si="44">IF(OR($B141=0,R141=0),"",R141/$B141)</f>
        <v/>
      </c>
      <c r="U141" s="173" t="str">
        <f t="shared" ref="U141:U204" si="45">IF(OR($B141=0,T141=0),"",T141/$B141)</f>
        <v/>
      </c>
      <c r="W141" s="173" t="str">
        <f t="shared" ref="W141:W204" si="46">IF(OR($B141=0,V141=0),"",V141/$B141)</f>
        <v/>
      </c>
      <c r="Y141" s="173" t="str">
        <f t="shared" ref="Y141:Y204" si="47">IF(OR($B141=0,X141=0),"",X141/$B141)</f>
        <v/>
      </c>
      <c r="AA141" s="173" t="str">
        <f t="shared" ref="AA141:AA204" si="48">IF(OR($B141=0,Z141=0),"",Z141/$B141)</f>
        <v/>
      </c>
      <c r="AC141" s="173" t="str">
        <f t="shared" ref="AC141:AC204" si="49">IF(OR($B141=0,AB141=0),"",AB141/$B141)</f>
        <v/>
      </c>
      <c r="AE141" s="173" t="str">
        <f t="shared" ref="AE141:AE204" si="50">IF(OR($B141=0,AD141=0),"",AD141/$B141)</f>
        <v/>
      </c>
      <c r="AG141" s="173" t="str">
        <f t="shared" ref="AG141:AG204" si="51">IF(OR($B141=0,AF141=0),"",AF141/$B141)</f>
        <v/>
      </c>
      <c r="AI141" s="173" t="str">
        <f t="shared" ref="AI141:AI204" si="52">IF(OR($B141=0,AH141=0),"",AH141/$B141)</f>
        <v/>
      </c>
      <c r="AK141" s="173" t="str">
        <f t="shared" ref="AK141:AK204" si="53">IF(OR($B141=0,AJ141=0),"",AJ141/$B141)</f>
        <v/>
      </c>
      <c r="AM141" s="173" t="str">
        <f t="shared" ref="AM141:AM204" si="54">IF(OR($B141=0,AL141=0),"",AL141/$B141)</f>
        <v/>
      </c>
      <c r="AO141" s="173" t="str">
        <f t="shared" ref="AO141:AO204" si="55">IF(OR($B141=0,AN141=0),"",AN141/$B141)</f>
        <v/>
      </c>
      <c r="AQ141" s="173" t="str">
        <f t="shared" ref="AQ141:AQ204" si="56">IF(OR($B141=0,AP141=0),"",AP141/$B141)</f>
        <v/>
      </c>
    </row>
    <row r="142" spans="5:43" x14ac:dyDescent="0.25">
      <c r="E142" s="173" t="str">
        <f t="shared" si="38"/>
        <v/>
      </c>
      <c r="G142" s="173" t="str">
        <f t="shared" si="38"/>
        <v/>
      </c>
      <c r="I142" s="173" t="str">
        <f t="shared" si="39"/>
        <v/>
      </c>
      <c r="K142" s="173" t="str">
        <f t="shared" si="40"/>
        <v/>
      </c>
      <c r="M142" s="173" t="str">
        <f t="shared" si="41"/>
        <v/>
      </c>
      <c r="O142" s="173" t="str">
        <f t="shared" si="42"/>
        <v/>
      </c>
      <c r="Q142" s="173" t="str">
        <f t="shared" si="43"/>
        <v/>
      </c>
      <c r="S142" s="173" t="str">
        <f t="shared" si="44"/>
        <v/>
      </c>
      <c r="U142" s="173" t="str">
        <f t="shared" si="45"/>
        <v/>
      </c>
      <c r="W142" s="173" t="str">
        <f t="shared" si="46"/>
        <v/>
      </c>
      <c r="Y142" s="173" t="str">
        <f t="shared" si="47"/>
        <v/>
      </c>
      <c r="AA142" s="173" t="str">
        <f t="shared" si="48"/>
        <v/>
      </c>
      <c r="AC142" s="173" t="str">
        <f t="shared" si="49"/>
        <v/>
      </c>
      <c r="AE142" s="173" t="str">
        <f t="shared" si="50"/>
        <v/>
      </c>
      <c r="AG142" s="173" t="str">
        <f t="shared" si="51"/>
        <v/>
      </c>
      <c r="AI142" s="173" t="str">
        <f t="shared" si="52"/>
        <v/>
      </c>
      <c r="AK142" s="173" t="str">
        <f t="shared" si="53"/>
        <v/>
      </c>
      <c r="AM142" s="173" t="str">
        <f t="shared" si="54"/>
        <v/>
      </c>
      <c r="AO142" s="173" t="str">
        <f t="shared" si="55"/>
        <v/>
      </c>
      <c r="AQ142" s="173" t="str">
        <f t="shared" si="56"/>
        <v/>
      </c>
    </row>
    <row r="143" spans="5:43" x14ac:dyDescent="0.25">
      <c r="E143" s="173" t="str">
        <f t="shared" si="38"/>
        <v/>
      </c>
      <c r="G143" s="173" t="str">
        <f t="shared" si="38"/>
        <v/>
      </c>
      <c r="I143" s="173" t="str">
        <f t="shared" si="39"/>
        <v/>
      </c>
      <c r="K143" s="173" t="str">
        <f t="shared" si="40"/>
        <v/>
      </c>
      <c r="M143" s="173" t="str">
        <f t="shared" si="41"/>
        <v/>
      </c>
      <c r="O143" s="173" t="str">
        <f t="shared" si="42"/>
        <v/>
      </c>
      <c r="Q143" s="173" t="str">
        <f t="shared" si="43"/>
        <v/>
      </c>
      <c r="S143" s="173" t="str">
        <f t="shared" si="44"/>
        <v/>
      </c>
      <c r="U143" s="173" t="str">
        <f t="shared" si="45"/>
        <v/>
      </c>
      <c r="W143" s="173" t="str">
        <f t="shared" si="46"/>
        <v/>
      </c>
      <c r="Y143" s="173" t="str">
        <f t="shared" si="47"/>
        <v/>
      </c>
      <c r="AA143" s="173" t="str">
        <f t="shared" si="48"/>
        <v/>
      </c>
      <c r="AC143" s="173" t="str">
        <f t="shared" si="49"/>
        <v/>
      </c>
      <c r="AE143" s="173" t="str">
        <f t="shared" si="50"/>
        <v/>
      </c>
      <c r="AG143" s="173" t="str">
        <f t="shared" si="51"/>
        <v/>
      </c>
      <c r="AI143" s="173" t="str">
        <f t="shared" si="52"/>
        <v/>
      </c>
      <c r="AK143" s="173" t="str">
        <f t="shared" si="53"/>
        <v/>
      </c>
      <c r="AM143" s="173" t="str">
        <f t="shared" si="54"/>
        <v/>
      </c>
      <c r="AO143" s="173" t="str">
        <f t="shared" si="55"/>
        <v/>
      </c>
      <c r="AQ143" s="173" t="str">
        <f t="shared" si="56"/>
        <v/>
      </c>
    </row>
    <row r="144" spans="5:43" x14ac:dyDescent="0.25">
      <c r="E144" s="173" t="str">
        <f t="shared" si="38"/>
        <v/>
      </c>
      <c r="G144" s="173" t="str">
        <f t="shared" si="38"/>
        <v/>
      </c>
      <c r="I144" s="173" t="str">
        <f t="shared" si="39"/>
        <v/>
      </c>
      <c r="K144" s="173" t="str">
        <f t="shared" si="40"/>
        <v/>
      </c>
      <c r="M144" s="173" t="str">
        <f t="shared" si="41"/>
        <v/>
      </c>
      <c r="O144" s="173" t="str">
        <f t="shared" si="42"/>
        <v/>
      </c>
      <c r="Q144" s="173" t="str">
        <f t="shared" si="43"/>
        <v/>
      </c>
      <c r="S144" s="173" t="str">
        <f t="shared" si="44"/>
        <v/>
      </c>
      <c r="U144" s="173" t="str">
        <f t="shared" si="45"/>
        <v/>
      </c>
      <c r="W144" s="173" t="str">
        <f t="shared" si="46"/>
        <v/>
      </c>
      <c r="Y144" s="173" t="str">
        <f t="shared" si="47"/>
        <v/>
      </c>
      <c r="AA144" s="173" t="str">
        <f t="shared" si="48"/>
        <v/>
      </c>
      <c r="AC144" s="173" t="str">
        <f t="shared" si="49"/>
        <v/>
      </c>
      <c r="AE144" s="173" t="str">
        <f t="shared" si="50"/>
        <v/>
      </c>
      <c r="AG144" s="173" t="str">
        <f t="shared" si="51"/>
        <v/>
      </c>
      <c r="AI144" s="173" t="str">
        <f t="shared" si="52"/>
        <v/>
      </c>
      <c r="AK144" s="173" t="str">
        <f t="shared" si="53"/>
        <v/>
      </c>
      <c r="AM144" s="173" t="str">
        <f t="shared" si="54"/>
        <v/>
      </c>
      <c r="AO144" s="173" t="str">
        <f t="shared" si="55"/>
        <v/>
      </c>
      <c r="AQ144" s="173" t="str">
        <f t="shared" si="56"/>
        <v/>
      </c>
    </row>
    <row r="145" spans="5:43" x14ac:dyDescent="0.25">
      <c r="E145" s="173" t="str">
        <f t="shared" si="38"/>
        <v/>
      </c>
      <c r="G145" s="173" t="str">
        <f t="shared" si="38"/>
        <v/>
      </c>
      <c r="I145" s="173" t="str">
        <f t="shared" si="39"/>
        <v/>
      </c>
      <c r="K145" s="173" t="str">
        <f t="shared" si="40"/>
        <v/>
      </c>
      <c r="M145" s="173" t="str">
        <f t="shared" si="41"/>
        <v/>
      </c>
      <c r="O145" s="173" t="str">
        <f t="shared" si="42"/>
        <v/>
      </c>
      <c r="Q145" s="173" t="str">
        <f t="shared" si="43"/>
        <v/>
      </c>
      <c r="S145" s="173" t="str">
        <f t="shared" si="44"/>
        <v/>
      </c>
      <c r="U145" s="173" t="str">
        <f t="shared" si="45"/>
        <v/>
      </c>
      <c r="W145" s="173" t="str">
        <f t="shared" si="46"/>
        <v/>
      </c>
      <c r="Y145" s="173" t="str">
        <f t="shared" si="47"/>
        <v/>
      </c>
      <c r="AA145" s="173" t="str">
        <f t="shared" si="48"/>
        <v/>
      </c>
      <c r="AC145" s="173" t="str">
        <f t="shared" si="49"/>
        <v/>
      </c>
      <c r="AE145" s="173" t="str">
        <f t="shared" si="50"/>
        <v/>
      </c>
      <c r="AG145" s="173" t="str">
        <f t="shared" si="51"/>
        <v/>
      </c>
      <c r="AI145" s="173" t="str">
        <f t="shared" si="52"/>
        <v/>
      </c>
      <c r="AK145" s="173" t="str">
        <f t="shared" si="53"/>
        <v/>
      </c>
      <c r="AM145" s="173" t="str">
        <f t="shared" si="54"/>
        <v/>
      </c>
      <c r="AO145" s="173" t="str">
        <f t="shared" si="55"/>
        <v/>
      </c>
      <c r="AQ145" s="173" t="str">
        <f t="shared" si="56"/>
        <v/>
      </c>
    </row>
    <row r="146" spans="5:43" x14ac:dyDescent="0.25">
      <c r="E146" s="173" t="str">
        <f t="shared" si="38"/>
        <v/>
      </c>
      <c r="G146" s="173" t="str">
        <f t="shared" si="38"/>
        <v/>
      </c>
      <c r="I146" s="173" t="str">
        <f t="shared" si="39"/>
        <v/>
      </c>
      <c r="K146" s="173" t="str">
        <f t="shared" si="40"/>
        <v/>
      </c>
      <c r="M146" s="173" t="str">
        <f t="shared" si="41"/>
        <v/>
      </c>
      <c r="O146" s="173" t="str">
        <f t="shared" si="42"/>
        <v/>
      </c>
      <c r="Q146" s="173" t="str">
        <f t="shared" si="43"/>
        <v/>
      </c>
      <c r="S146" s="173" t="str">
        <f t="shared" si="44"/>
        <v/>
      </c>
      <c r="U146" s="173" t="str">
        <f t="shared" si="45"/>
        <v/>
      </c>
      <c r="W146" s="173" t="str">
        <f t="shared" si="46"/>
        <v/>
      </c>
      <c r="Y146" s="173" t="str">
        <f t="shared" si="47"/>
        <v/>
      </c>
      <c r="AA146" s="173" t="str">
        <f t="shared" si="48"/>
        <v/>
      </c>
      <c r="AC146" s="173" t="str">
        <f t="shared" si="49"/>
        <v/>
      </c>
      <c r="AE146" s="173" t="str">
        <f t="shared" si="50"/>
        <v/>
      </c>
      <c r="AG146" s="173" t="str">
        <f t="shared" si="51"/>
        <v/>
      </c>
      <c r="AI146" s="173" t="str">
        <f t="shared" si="52"/>
        <v/>
      </c>
      <c r="AK146" s="173" t="str">
        <f t="shared" si="53"/>
        <v/>
      </c>
      <c r="AM146" s="173" t="str">
        <f t="shared" si="54"/>
        <v/>
      </c>
      <c r="AO146" s="173" t="str">
        <f t="shared" si="55"/>
        <v/>
      </c>
      <c r="AQ146" s="173" t="str">
        <f t="shared" si="56"/>
        <v/>
      </c>
    </row>
    <row r="147" spans="5:43" x14ac:dyDescent="0.25">
      <c r="E147" s="173" t="str">
        <f t="shared" si="38"/>
        <v/>
      </c>
      <c r="G147" s="173" t="str">
        <f t="shared" si="38"/>
        <v/>
      </c>
      <c r="I147" s="173" t="str">
        <f t="shared" si="39"/>
        <v/>
      </c>
      <c r="K147" s="173" t="str">
        <f t="shared" si="40"/>
        <v/>
      </c>
      <c r="M147" s="173" t="str">
        <f t="shared" si="41"/>
        <v/>
      </c>
      <c r="O147" s="173" t="str">
        <f t="shared" si="42"/>
        <v/>
      </c>
      <c r="Q147" s="173" t="str">
        <f t="shared" si="43"/>
        <v/>
      </c>
      <c r="S147" s="173" t="str">
        <f t="shared" si="44"/>
        <v/>
      </c>
      <c r="U147" s="173" t="str">
        <f t="shared" si="45"/>
        <v/>
      </c>
      <c r="W147" s="173" t="str">
        <f t="shared" si="46"/>
        <v/>
      </c>
      <c r="Y147" s="173" t="str">
        <f t="shared" si="47"/>
        <v/>
      </c>
      <c r="AA147" s="173" t="str">
        <f t="shared" si="48"/>
        <v/>
      </c>
      <c r="AC147" s="173" t="str">
        <f t="shared" si="49"/>
        <v/>
      </c>
      <c r="AE147" s="173" t="str">
        <f t="shared" si="50"/>
        <v/>
      </c>
      <c r="AG147" s="173" t="str">
        <f t="shared" si="51"/>
        <v/>
      </c>
      <c r="AI147" s="173" t="str">
        <f t="shared" si="52"/>
        <v/>
      </c>
      <c r="AK147" s="173" t="str">
        <f t="shared" si="53"/>
        <v/>
      </c>
      <c r="AM147" s="173" t="str">
        <f t="shared" si="54"/>
        <v/>
      </c>
      <c r="AO147" s="173" t="str">
        <f t="shared" si="55"/>
        <v/>
      </c>
      <c r="AQ147" s="173" t="str">
        <f t="shared" si="56"/>
        <v/>
      </c>
    </row>
    <row r="148" spans="5:43" x14ac:dyDescent="0.25">
      <c r="E148" s="173" t="str">
        <f t="shared" si="38"/>
        <v/>
      </c>
      <c r="G148" s="173" t="str">
        <f t="shared" si="38"/>
        <v/>
      </c>
      <c r="I148" s="173" t="str">
        <f t="shared" si="39"/>
        <v/>
      </c>
      <c r="K148" s="173" t="str">
        <f t="shared" si="40"/>
        <v/>
      </c>
      <c r="M148" s="173" t="str">
        <f t="shared" si="41"/>
        <v/>
      </c>
      <c r="O148" s="173" t="str">
        <f t="shared" si="42"/>
        <v/>
      </c>
      <c r="Q148" s="173" t="str">
        <f t="shared" si="43"/>
        <v/>
      </c>
      <c r="S148" s="173" t="str">
        <f t="shared" si="44"/>
        <v/>
      </c>
      <c r="U148" s="173" t="str">
        <f t="shared" si="45"/>
        <v/>
      </c>
      <c r="W148" s="173" t="str">
        <f t="shared" si="46"/>
        <v/>
      </c>
      <c r="Y148" s="173" t="str">
        <f t="shared" si="47"/>
        <v/>
      </c>
      <c r="AA148" s="173" t="str">
        <f t="shared" si="48"/>
        <v/>
      </c>
      <c r="AC148" s="173" t="str">
        <f t="shared" si="49"/>
        <v/>
      </c>
      <c r="AE148" s="173" t="str">
        <f t="shared" si="50"/>
        <v/>
      </c>
      <c r="AG148" s="173" t="str">
        <f t="shared" si="51"/>
        <v/>
      </c>
      <c r="AI148" s="173" t="str">
        <f t="shared" si="52"/>
        <v/>
      </c>
      <c r="AK148" s="173" t="str">
        <f t="shared" si="53"/>
        <v/>
      </c>
      <c r="AM148" s="173" t="str">
        <f t="shared" si="54"/>
        <v/>
      </c>
      <c r="AO148" s="173" t="str">
        <f t="shared" si="55"/>
        <v/>
      </c>
      <c r="AQ148" s="173" t="str">
        <f t="shared" si="56"/>
        <v/>
      </c>
    </row>
    <row r="149" spans="5:43" x14ac:dyDescent="0.25">
      <c r="E149" s="173" t="str">
        <f t="shared" si="38"/>
        <v/>
      </c>
      <c r="G149" s="173" t="str">
        <f t="shared" si="38"/>
        <v/>
      </c>
      <c r="I149" s="173" t="str">
        <f t="shared" si="39"/>
        <v/>
      </c>
      <c r="K149" s="173" t="str">
        <f t="shared" si="40"/>
        <v/>
      </c>
      <c r="M149" s="173" t="str">
        <f t="shared" si="41"/>
        <v/>
      </c>
      <c r="O149" s="173" t="str">
        <f t="shared" si="42"/>
        <v/>
      </c>
      <c r="Q149" s="173" t="str">
        <f t="shared" si="43"/>
        <v/>
      </c>
      <c r="S149" s="173" t="str">
        <f t="shared" si="44"/>
        <v/>
      </c>
      <c r="U149" s="173" t="str">
        <f t="shared" si="45"/>
        <v/>
      </c>
      <c r="W149" s="173" t="str">
        <f t="shared" si="46"/>
        <v/>
      </c>
      <c r="Y149" s="173" t="str">
        <f t="shared" si="47"/>
        <v/>
      </c>
      <c r="AA149" s="173" t="str">
        <f t="shared" si="48"/>
        <v/>
      </c>
      <c r="AC149" s="173" t="str">
        <f t="shared" si="49"/>
        <v/>
      </c>
      <c r="AE149" s="173" t="str">
        <f t="shared" si="50"/>
        <v/>
      </c>
      <c r="AG149" s="173" t="str">
        <f t="shared" si="51"/>
        <v/>
      </c>
      <c r="AI149" s="173" t="str">
        <f t="shared" si="52"/>
        <v/>
      </c>
      <c r="AK149" s="173" t="str">
        <f t="shared" si="53"/>
        <v/>
      </c>
      <c r="AM149" s="173" t="str">
        <f t="shared" si="54"/>
        <v/>
      </c>
      <c r="AO149" s="173" t="str">
        <f t="shared" si="55"/>
        <v/>
      </c>
      <c r="AQ149" s="173" t="str">
        <f t="shared" si="56"/>
        <v/>
      </c>
    </row>
    <row r="150" spans="5:43" x14ac:dyDescent="0.25">
      <c r="E150" s="173" t="str">
        <f t="shared" si="38"/>
        <v/>
      </c>
      <c r="G150" s="173" t="str">
        <f t="shared" si="38"/>
        <v/>
      </c>
      <c r="I150" s="173" t="str">
        <f t="shared" si="39"/>
        <v/>
      </c>
      <c r="K150" s="173" t="str">
        <f t="shared" si="40"/>
        <v/>
      </c>
      <c r="M150" s="173" t="str">
        <f t="shared" si="41"/>
        <v/>
      </c>
      <c r="O150" s="173" t="str">
        <f t="shared" si="42"/>
        <v/>
      </c>
      <c r="Q150" s="173" t="str">
        <f t="shared" si="43"/>
        <v/>
      </c>
      <c r="S150" s="173" t="str">
        <f t="shared" si="44"/>
        <v/>
      </c>
      <c r="U150" s="173" t="str">
        <f t="shared" si="45"/>
        <v/>
      </c>
      <c r="W150" s="173" t="str">
        <f t="shared" si="46"/>
        <v/>
      </c>
      <c r="Y150" s="173" t="str">
        <f t="shared" si="47"/>
        <v/>
      </c>
      <c r="AA150" s="173" t="str">
        <f t="shared" si="48"/>
        <v/>
      </c>
      <c r="AC150" s="173" t="str">
        <f t="shared" si="49"/>
        <v/>
      </c>
      <c r="AE150" s="173" t="str">
        <f t="shared" si="50"/>
        <v/>
      </c>
      <c r="AG150" s="173" t="str">
        <f t="shared" si="51"/>
        <v/>
      </c>
      <c r="AI150" s="173" t="str">
        <f t="shared" si="52"/>
        <v/>
      </c>
      <c r="AK150" s="173" t="str">
        <f t="shared" si="53"/>
        <v/>
      </c>
      <c r="AM150" s="173" t="str">
        <f t="shared" si="54"/>
        <v/>
      </c>
      <c r="AO150" s="173" t="str">
        <f t="shared" si="55"/>
        <v/>
      </c>
      <c r="AQ150" s="173" t="str">
        <f t="shared" si="56"/>
        <v/>
      </c>
    </row>
    <row r="151" spans="5:43" x14ac:dyDescent="0.25">
      <c r="E151" s="173" t="str">
        <f t="shared" si="38"/>
        <v/>
      </c>
      <c r="G151" s="173" t="str">
        <f t="shared" si="38"/>
        <v/>
      </c>
      <c r="I151" s="173" t="str">
        <f t="shared" si="39"/>
        <v/>
      </c>
      <c r="K151" s="173" t="str">
        <f t="shared" si="40"/>
        <v/>
      </c>
      <c r="M151" s="173" t="str">
        <f t="shared" si="41"/>
        <v/>
      </c>
      <c r="O151" s="173" t="str">
        <f t="shared" si="42"/>
        <v/>
      </c>
      <c r="Q151" s="173" t="str">
        <f t="shared" si="43"/>
        <v/>
      </c>
      <c r="S151" s="173" t="str">
        <f t="shared" si="44"/>
        <v/>
      </c>
      <c r="U151" s="173" t="str">
        <f t="shared" si="45"/>
        <v/>
      </c>
      <c r="W151" s="173" t="str">
        <f t="shared" si="46"/>
        <v/>
      </c>
      <c r="Y151" s="173" t="str">
        <f t="shared" si="47"/>
        <v/>
      </c>
      <c r="AA151" s="173" t="str">
        <f t="shared" si="48"/>
        <v/>
      </c>
      <c r="AC151" s="173" t="str">
        <f t="shared" si="49"/>
        <v/>
      </c>
      <c r="AE151" s="173" t="str">
        <f t="shared" si="50"/>
        <v/>
      </c>
      <c r="AG151" s="173" t="str">
        <f t="shared" si="51"/>
        <v/>
      </c>
      <c r="AI151" s="173" t="str">
        <f t="shared" si="52"/>
        <v/>
      </c>
      <c r="AK151" s="173" t="str">
        <f t="shared" si="53"/>
        <v/>
      </c>
      <c r="AM151" s="173" t="str">
        <f t="shared" si="54"/>
        <v/>
      </c>
      <c r="AO151" s="173" t="str">
        <f t="shared" si="55"/>
        <v/>
      </c>
      <c r="AQ151" s="173" t="str">
        <f t="shared" si="56"/>
        <v/>
      </c>
    </row>
    <row r="152" spans="5:43" x14ac:dyDescent="0.25">
      <c r="E152" s="173" t="str">
        <f t="shared" si="38"/>
        <v/>
      </c>
      <c r="G152" s="173" t="str">
        <f t="shared" si="38"/>
        <v/>
      </c>
      <c r="I152" s="173" t="str">
        <f t="shared" si="39"/>
        <v/>
      </c>
      <c r="K152" s="173" t="str">
        <f t="shared" si="40"/>
        <v/>
      </c>
      <c r="M152" s="173" t="str">
        <f t="shared" si="41"/>
        <v/>
      </c>
      <c r="O152" s="173" t="str">
        <f t="shared" si="42"/>
        <v/>
      </c>
      <c r="Q152" s="173" t="str">
        <f t="shared" si="43"/>
        <v/>
      </c>
      <c r="S152" s="173" t="str">
        <f t="shared" si="44"/>
        <v/>
      </c>
      <c r="U152" s="173" t="str">
        <f t="shared" si="45"/>
        <v/>
      </c>
      <c r="W152" s="173" t="str">
        <f t="shared" si="46"/>
        <v/>
      </c>
      <c r="Y152" s="173" t="str">
        <f t="shared" si="47"/>
        <v/>
      </c>
      <c r="AA152" s="173" t="str">
        <f t="shared" si="48"/>
        <v/>
      </c>
      <c r="AC152" s="173" t="str">
        <f t="shared" si="49"/>
        <v/>
      </c>
      <c r="AE152" s="173" t="str">
        <f t="shared" si="50"/>
        <v/>
      </c>
      <c r="AG152" s="173" t="str">
        <f t="shared" si="51"/>
        <v/>
      </c>
      <c r="AI152" s="173" t="str">
        <f t="shared" si="52"/>
        <v/>
      </c>
      <c r="AK152" s="173" t="str">
        <f t="shared" si="53"/>
        <v/>
      </c>
      <c r="AM152" s="173" t="str">
        <f t="shared" si="54"/>
        <v/>
      </c>
      <c r="AO152" s="173" t="str">
        <f t="shared" si="55"/>
        <v/>
      </c>
      <c r="AQ152" s="173" t="str">
        <f t="shared" si="56"/>
        <v/>
      </c>
    </row>
    <row r="153" spans="5:43" x14ac:dyDescent="0.25">
      <c r="E153" s="173" t="str">
        <f t="shared" si="38"/>
        <v/>
      </c>
      <c r="G153" s="173" t="str">
        <f t="shared" si="38"/>
        <v/>
      </c>
      <c r="I153" s="173" t="str">
        <f t="shared" si="39"/>
        <v/>
      </c>
      <c r="K153" s="173" t="str">
        <f t="shared" si="40"/>
        <v/>
      </c>
      <c r="M153" s="173" t="str">
        <f t="shared" si="41"/>
        <v/>
      </c>
      <c r="O153" s="173" t="str">
        <f t="shared" si="42"/>
        <v/>
      </c>
      <c r="Q153" s="173" t="str">
        <f t="shared" si="43"/>
        <v/>
      </c>
      <c r="S153" s="173" t="str">
        <f t="shared" si="44"/>
        <v/>
      </c>
      <c r="U153" s="173" t="str">
        <f t="shared" si="45"/>
        <v/>
      </c>
      <c r="W153" s="173" t="str">
        <f t="shared" si="46"/>
        <v/>
      </c>
      <c r="Y153" s="173" t="str">
        <f t="shared" si="47"/>
        <v/>
      </c>
      <c r="AA153" s="173" t="str">
        <f t="shared" si="48"/>
        <v/>
      </c>
      <c r="AC153" s="173" t="str">
        <f t="shared" si="49"/>
        <v/>
      </c>
      <c r="AE153" s="173" t="str">
        <f t="shared" si="50"/>
        <v/>
      </c>
      <c r="AG153" s="173" t="str">
        <f t="shared" si="51"/>
        <v/>
      </c>
      <c r="AI153" s="173" t="str">
        <f t="shared" si="52"/>
        <v/>
      </c>
      <c r="AK153" s="173" t="str">
        <f t="shared" si="53"/>
        <v/>
      </c>
      <c r="AM153" s="173" t="str">
        <f t="shared" si="54"/>
        <v/>
      </c>
      <c r="AO153" s="173" t="str">
        <f t="shared" si="55"/>
        <v/>
      </c>
      <c r="AQ153" s="173" t="str">
        <f t="shared" si="56"/>
        <v/>
      </c>
    </row>
    <row r="154" spans="5:43" x14ac:dyDescent="0.25">
      <c r="E154" s="173" t="str">
        <f t="shared" si="38"/>
        <v/>
      </c>
      <c r="G154" s="173" t="str">
        <f t="shared" si="38"/>
        <v/>
      </c>
      <c r="I154" s="173" t="str">
        <f t="shared" si="39"/>
        <v/>
      </c>
      <c r="K154" s="173" t="str">
        <f t="shared" si="40"/>
        <v/>
      </c>
      <c r="M154" s="173" t="str">
        <f t="shared" si="41"/>
        <v/>
      </c>
      <c r="O154" s="173" t="str">
        <f t="shared" si="42"/>
        <v/>
      </c>
      <c r="Q154" s="173" t="str">
        <f t="shared" si="43"/>
        <v/>
      </c>
      <c r="S154" s="173" t="str">
        <f t="shared" si="44"/>
        <v/>
      </c>
      <c r="U154" s="173" t="str">
        <f t="shared" si="45"/>
        <v/>
      </c>
      <c r="W154" s="173" t="str">
        <f t="shared" si="46"/>
        <v/>
      </c>
      <c r="Y154" s="173" t="str">
        <f t="shared" si="47"/>
        <v/>
      </c>
      <c r="AA154" s="173" t="str">
        <f t="shared" si="48"/>
        <v/>
      </c>
      <c r="AC154" s="173" t="str">
        <f t="shared" si="49"/>
        <v/>
      </c>
      <c r="AE154" s="173" t="str">
        <f t="shared" si="50"/>
        <v/>
      </c>
      <c r="AG154" s="173" t="str">
        <f t="shared" si="51"/>
        <v/>
      </c>
      <c r="AI154" s="173" t="str">
        <f t="shared" si="52"/>
        <v/>
      </c>
      <c r="AK154" s="173" t="str">
        <f t="shared" si="53"/>
        <v/>
      </c>
      <c r="AM154" s="173" t="str">
        <f t="shared" si="54"/>
        <v/>
      </c>
      <c r="AO154" s="173" t="str">
        <f t="shared" si="55"/>
        <v/>
      </c>
      <c r="AQ154" s="173" t="str">
        <f t="shared" si="56"/>
        <v/>
      </c>
    </row>
    <row r="155" spans="5:43" x14ac:dyDescent="0.25">
      <c r="E155" s="173" t="str">
        <f t="shared" si="38"/>
        <v/>
      </c>
      <c r="G155" s="173" t="str">
        <f t="shared" si="38"/>
        <v/>
      </c>
      <c r="I155" s="173" t="str">
        <f t="shared" si="39"/>
        <v/>
      </c>
      <c r="K155" s="173" t="str">
        <f t="shared" si="40"/>
        <v/>
      </c>
      <c r="M155" s="173" t="str">
        <f t="shared" si="41"/>
        <v/>
      </c>
      <c r="O155" s="173" t="str">
        <f t="shared" si="42"/>
        <v/>
      </c>
      <c r="Q155" s="173" t="str">
        <f t="shared" si="43"/>
        <v/>
      </c>
      <c r="S155" s="173" t="str">
        <f t="shared" si="44"/>
        <v/>
      </c>
      <c r="U155" s="173" t="str">
        <f t="shared" si="45"/>
        <v/>
      </c>
      <c r="W155" s="173" t="str">
        <f t="shared" si="46"/>
        <v/>
      </c>
      <c r="Y155" s="173" t="str">
        <f t="shared" si="47"/>
        <v/>
      </c>
      <c r="AA155" s="173" t="str">
        <f t="shared" si="48"/>
        <v/>
      </c>
      <c r="AC155" s="173" t="str">
        <f t="shared" si="49"/>
        <v/>
      </c>
      <c r="AE155" s="173" t="str">
        <f t="shared" si="50"/>
        <v/>
      </c>
      <c r="AG155" s="173" t="str">
        <f t="shared" si="51"/>
        <v/>
      </c>
      <c r="AI155" s="173" t="str">
        <f t="shared" si="52"/>
        <v/>
      </c>
      <c r="AK155" s="173" t="str">
        <f t="shared" si="53"/>
        <v/>
      </c>
      <c r="AM155" s="173" t="str">
        <f t="shared" si="54"/>
        <v/>
      </c>
      <c r="AO155" s="173" t="str">
        <f t="shared" si="55"/>
        <v/>
      </c>
      <c r="AQ155" s="173" t="str">
        <f t="shared" si="56"/>
        <v/>
      </c>
    </row>
    <row r="156" spans="5:43" x14ac:dyDescent="0.25">
      <c r="E156" s="173" t="str">
        <f t="shared" si="38"/>
        <v/>
      </c>
      <c r="G156" s="173" t="str">
        <f t="shared" si="38"/>
        <v/>
      </c>
      <c r="I156" s="173" t="str">
        <f t="shared" si="39"/>
        <v/>
      </c>
      <c r="K156" s="173" t="str">
        <f t="shared" si="40"/>
        <v/>
      </c>
      <c r="M156" s="173" t="str">
        <f t="shared" si="41"/>
        <v/>
      </c>
      <c r="O156" s="173" t="str">
        <f t="shared" si="42"/>
        <v/>
      </c>
      <c r="Q156" s="173" t="str">
        <f t="shared" si="43"/>
        <v/>
      </c>
      <c r="S156" s="173" t="str">
        <f t="shared" si="44"/>
        <v/>
      </c>
      <c r="U156" s="173" t="str">
        <f t="shared" si="45"/>
        <v/>
      </c>
      <c r="W156" s="173" t="str">
        <f t="shared" si="46"/>
        <v/>
      </c>
      <c r="Y156" s="173" t="str">
        <f t="shared" si="47"/>
        <v/>
      </c>
      <c r="AA156" s="173" t="str">
        <f t="shared" si="48"/>
        <v/>
      </c>
      <c r="AC156" s="173" t="str">
        <f t="shared" si="49"/>
        <v/>
      </c>
      <c r="AE156" s="173" t="str">
        <f t="shared" si="50"/>
        <v/>
      </c>
      <c r="AG156" s="173" t="str">
        <f t="shared" si="51"/>
        <v/>
      </c>
      <c r="AI156" s="173" t="str">
        <f t="shared" si="52"/>
        <v/>
      </c>
      <c r="AK156" s="173" t="str">
        <f t="shared" si="53"/>
        <v/>
      </c>
      <c r="AM156" s="173" t="str">
        <f t="shared" si="54"/>
        <v/>
      </c>
      <c r="AO156" s="173" t="str">
        <f t="shared" si="55"/>
        <v/>
      </c>
      <c r="AQ156" s="173" t="str">
        <f t="shared" si="56"/>
        <v/>
      </c>
    </row>
    <row r="157" spans="5:43" x14ac:dyDescent="0.25">
      <c r="E157" s="173" t="str">
        <f t="shared" si="38"/>
        <v/>
      </c>
      <c r="G157" s="173" t="str">
        <f t="shared" si="38"/>
        <v/>
      </c>
      <c r="I157" s="173" t="str">
        <f t="shared" si="39"/>
        <v/>
      </c>
      <c r="K157" s="173" t="str">
        <f t="shared" si="40"/>
        <v/>
      </c>
      <c r="M157" s="173" t="str">
        <f t="shared" si="41"/>
        <v/>
      </c>
      <c r="O157" s="173" t="str">
        <f t="shared" si="42"/>
        <v/>
      </c>
      <c r="Q157" s="173" t="str">
        <f t="shared" si="43"/>
        <v/>
      </c>
      <c r="S157" s="173" t="str">
        <f t="shared" si="44"/>
        <v/>
      </c>
      <c r="U157" s="173" t="str">
        <f t="shared" si="45"/>
        <v/>
      </c>
      <c r="W157" s="173" t="str">
        <f t="shared" si="46"/>
        <v/>
      </c>
      <c r="Y157" s="173" t="str">
        <f t="shared" si="47"/>
        <v/>
      </c>
      <c r="AA157" s="173" t="str">
        <f t="shared" si="48"/>
        <v/>
      </c>
      <c r="AC157" s="173" t="str">
        <f t="shared" si="49"/>
        <v/>
      </c>
      <c r="AE157" s="173" t="str">
        <f t="shared" si="50"/>
        <v/>
      </c>
      <c r="AG157" s="173" t="str">
        <f t="shared" si="51"/>
        <v/>
      </c>
      <c r="AI157" s="173" t="str">
        <f t="shared" si="52"/>
        <v/>
      </c>
      <c r="AK157" s="173" t="str">
        <f t="shared" si="53"/>
        <v/>
      </c>
      <c r="AM157" s="173" t="str">
        <f t="shared" si="54"/>
        <v/>
      </c>
      <c r="AO157" s="173" t="str">
        <f t="shared" si="55"/>
        <v/>
      </c>
      <c r="AQ157" s="173" t="str">
        <f t="shared" si="56"/>
        <v/>
      </c>
    </row>
    <row r="158" spans="5:43" x14ac:dyDescent="0.25">
      <c r="E158" s="173" t="str">
        <f t="shared" si="38"/>
        <v/>
      </c>
      <c r="G158" s="173" t="str">
        <f t="shared" si="38"/>
        <v/>
      </c>
      <c r="I158" s="173" t="str">
        <f t="shared" si="39"/>
        <v/>
      </c>
      <c r="K158" s="173" t="str">
        <f t="shared" si="40"/>
        <v/>
      </c>
      <c r="M158" s="173" t="str">
        <f t="shared" si="41"/>
        <v/>
      </c>
      <c r="O158" s="173" t="str">
        <f t="shared" si="42"/>
        <v/>
      </c>
      <c r="Q158" s="173" t="str">
        <f t="shared" si="43"/>
        <v/>
      </c>
      <c r="S158" s="173" t="str">
        <f t="shared" si="44"/>
        <v/>
      </c>
      <c r="U158" s="173" t="str">
        <f t="shared" si="45"/>
        <v/>
      </c>
      <c r="W158" s="173" t="str">
        <f t="shared" si="46"/>
        <v/>
      </c>
      <c r="Y158" s="173" t="str">
        <f t="shared" si="47"/>
        <v/>
      </c>
      <c r="AA158" s="173" t="str">
        <f t="shared" si="48"/>
        <v/>
      </c>
      <c r="AC158" s="173" t="str">
        <f t="shared" si="49"/>
        <v/>
      </c>
      <c r="AE158" s="173" t="str">
        <f t="shared" si="50"/>
        <v/>
      </c>
      <c r="AG158" s="173" t="str">
        <f t="shared" si="51"/>
        <v/>
      </c>
      <c r="AI158" s="173" t="str">
        <f t="shared" si="52"/>
        <v/>
      </c>
      <c r="AK158" s="173" t="str">
        <f t="shared" si="53"/>
        <v/>
      </c>
      <c r="AM158" s="173" t="str">
        <f t="shared" si="54"/>
        <v/>
      </c>
      <c r="AO158" s="173" t="str">
        <f t="shared" si="55"/>
        <v/>
      </c>
      <c r="AQ158" s="173" t="str">
        <f t="shared" si="56"/>
        <v/>
      </c>
    </row>
    <row r="159" spans="5:43" x14ac:dyDescent="0.25">
      <c r="E159" s="173" t="str">
        <f t="shared" si="38"/>
        <v/>
      </c>
      <c r="G159" s="173" t="str">
        <f t="shared" si="38"/>
        <v/>
      </c>
      <c r="I159" s="173" t="str">
        <f t="shared" si="39"/>
        <v/>
      </c>
      <c r="K159" s="173" t="str">
        <f t="shared" si="40"/>
        <v/>
      </c>
      <c r="M159" s="173" t="str">
        <f t="shared" si="41"/>
        <v/>
      </c>
      <c r="O159" s="173" t="str">
        <f t="shared" si="42"/>
        <v/>
      </c>
      <c r="Q159" s="173" t="str">
        <f t="shared" si="43"/>
        <v/>
      </c>
      <c r="S159" s="173" t="str">
        <f t="shared" si="44"/>
        <v/>
      </c>
      <c r="U159" s="173" t="str">
        <f t="shared" si="45"/>
        <v/>
      </c>
      <c r="W159" s="173" t="str">
        <f t="shared" si="46"/>
        <v/>
      </c>
      <c r="Y159" s="173" t="str">
        <f t="shared" si="47"/>
        <v/>
      </c>
      <c r="AA159" s="173" t="str">
        <f t="shared" si="48"/>
        <v/>
      </c>
      <c r="AC159" s="173" t="str">
        <f t="shared" si="49"/>
        <v/>
      </c>
      <c r="AE159" s="173" t="str">
        <f t="shared" si="50"/>
        <v/>
      </c>
      <c r="AG159" s="173" t="str">
        <f t="shared" si="51"/>
        <v/>
      </c>
      <c r="AI159" s="173" t="str">
        <f t="shared" si="52"/>
        <v/>
      </c>
      <c r="AK159" s="173" t="str">
        <f t="shared" si="53"/>
        <v/>
      </c>
      <c r="AM159" s="173" t="str">
        <f t="shared" si="54"/>
        <v/>
      </c>
      <c r="AO159" s="173" t="str">
        <f t="shared" si="55"/>
        <v/>
      </c>
      <c r="AQ159" s="173" t="str">
        <f t="shared" si="56"/>
        <v/>
      </c>
    </row>
    <row r="160" spans="5:43" x14ac:dyDescent="0.25">
      <c r="E160" s="173" t="str">
        <f t="shared" si="38"/>
        <v/>
      </c>
      <c r="G160" s="173" t="str">
        <f t="shared" si="38"/>
        <v/>
      </c>
      <c r="I160" s="173" t="str">
        <f t="shared" si="39"/>
        <v/>
      </c>
      <c r="K160" s="173" t="str">
        <f t="shared" si="40"/>
        <v/>
      </c>
      <c r="M160" s="173" t="str">
        <f t="shared" si="41"/>
        <v/>
      </c>
      <c r="O160" s="173" t="str">
        <f t="shared" si="42"/>
        <v/>
      </c>
      <c r="Q160" s="173" t="str">
        <f t="shared" si="43"/>
        <v/>
      </c>
      <c r="S160" s="173" t="str">
        <f t="shared" si="44"/>
        <v/>
      </c>
      <c r="U160" s="173" t="str">
        <f t="shared" si="45"/>
        <v/>
      </c>
      <c r="W160" s="173" t="str">
        <f t="shared" si="46"/>
        <v/>
      </c>
      <c r="Y160" s="173" t="str">
        <f t="shared" si="47"/>
        <v/>
      </c>
      <c r="AA160" s="173" t="str">
        <f t="shared" si="48"/>
        <v/>
      </c>
      <c r="AC160" s="173" t="str">
        <f t="shared" si="49"/>
        <v/>
      </c>
      <c r="AE160" s="173" t="str">
        <f t="shared" si="50"/>
        <v/>
      </c>
      <c r="AG160" s="173" t="str">
        <f t="shared" si="51"/>
        <v/>
      </c>
      <c r="AI160" s="173" t="str">
        <f t="shared" si="52"/>
        <v/>
      </c>
      <c r="AK160" s="173" t="str">
        <f t="shared" si="53"/>
        <v/>
      </c>
      <c r="AM160" s="173" t="str">
        <f t="shared" si="54"/>
        <v/>
      </c>
      <c r="AO160" s="173" t="str">
        <f t="shared" si="55"/>
        <v/>
      </c>
      <c r="AQ160" s="173" t="str">
        <f t="shared" si="56"/>
        <v/>
      </c>
    </row>
    <row r="161" spans="5:43" x14ac:dyDescent="0.25">
      <c r="E161" s="173" t="str">
        <f t="shared" si="38"/>
        <v/>
      </c>
      <c r="G161" s="173" t="str">
        <f t="shared" si="38"/>
        <v/>
      </c>
      <c r="I161" s="173" t="str">
        <f t="shared" si="39"/>
        <v/>
      </c>
      <c r="K161" s="173" t="str">
        <f t="shared" si="40"/>
        <v/>
      </c>
      <c r="M161" s="173" t="str">
        <f t="shared" si="41"/>
        <v/>
      </c>
      <c r="O161" s="173" t="str">
        <f t="shared" si="42"/>
        <v/>
      </c>
      <c r="Q161" s="173" t="str">
        <f t="shared" si="43"/>
        <v/>
      </c>
      <c r="S161" s="173" t="str">
        <f t="shared" si="44"/>
        <v/>
      </c>
      <c r="U161" s="173" t="str">
        <f t="shared" si="45"/>
        <v/>
      </c>
      <c r="W161" s="173" t="str">
        <f t="shared" si="46"/>
        <v/>
      </c>
      <c r="Y161" s="173" t="str">
        <f t="shared" si="47"/>
        <v/>
      </c>
      <c r="AA161" s="173" t="str">
        <f t="shared" si="48"/>
        <v/>
      </c>
      <c r="AC161" s="173" t="str">
        <f t="shared" si="49"/>
        <v/>
      </c>
      <c r="AE161" s="173" t="str">
        <f t="shared" si="50"/>
        <v/>
      </c>
      <c r="AG161" s="173" t="str">
        <f t="shared" si="51"/>
        <v/>
      </c>
      <c r="AI161" s="173" t="str">
        <f t="shared" si="52"/>
        <v/>
      </c>
      <c r="AK161" s="173" t="str">
        <f t="shared" si="53"/>
        <v/>
      </c>
      <c r="AM161" s="173" t="str">
        <f t="shared" si="54"/>
        <v/>
      </c>
      <c r="AO161" s="173" t="str">
        <f t="shared" si="55"/>
        <v/>
      </c>
      <c r="AQ161" s="173" t="str">
        <f t="shared" si="56"/>
        <v/>
      </c>
    </row>
    <row r="162" spans="5:43" x14ac:dyDescent="0.25">
      <c r="E162" s="173" t="str">
        <f t="shared" si="38"/>
        <v/>
      </c>
      <c r="G162" s="173" t="str">
        <f t="shared" si="38"/>
        <v/>
      </c>
      <c r="I162" s="173" t="str">
        <f t="shared" si="39"/>
        <v/>
      </c>
      <c r="K162" s="173" t="str">
        <f t="shared" si="40"/>
        <v/>
      </c>
      <c r="M162" s="173" t="str">
        <f t="shared" si="41"/>
        <v/>
      </c>
      <c r="O162" s="173" t="str">
        <f t="shared" si="42"/>
        <v/>
      </c>
      <c r="Q162" s="173" t="str">
        <f t="shared" si="43"/>
        <v/>
      </c>
      <c r="S162" s="173" t="str">
        <f t="shared" si="44"/>
        <v/>
      </c>
      <c r="U162" s="173" t="str">
        <f t="shared" si="45"/>
        <v/>
      </c>
      <c r="W162" s="173" t="str">
        <f t="shared" si="46"/>
        <v/>
      </c>
      <c r="Y162" s="173" t="str">
        <f t="shared" si="47"/>
        <v/>
      </c>
      <c r="AA162" s="173" t="str">
        <f t="shared" si="48"/>
        <v/>
      </c>
      <c r="AC162" s="173" t="str">
        <f t="shared" si="49"/>
        <v/>
      </c>
      <c r="AE162" s="173" t="str">
        <f t="shared" si="50"/>
        <v/>
      </c>
      <c r="AG162" s="173" t="str">
        <f t="shared" si="51"/>
        <v/>
      </c>
      <c r="AI162" s="173" t="str">
        <f t="shared" si="52"/>
        <v/>
      </c>
      <c r="AK162" s="173" t="str">
        <f t="shared" si="53"/>
        <v/>
      </c>
      <c r="AM162" s="173" t="str">
        <f t="shared" si="54"/>
        <v/>
      </c>
      <c r="AO162" s="173" t="str">
        <f t="shared" si="55"/>
        <v/>
      </c>
      <c r="AQ162" s="173" t="str">
        <f t="shared" si="56"/>
        <v/>
      </c>
    </row>
    <row r="163" spans="5:43" x14ac:dyDescent="0.25">
      <c r="E163" s="173" t="str">
        <f t="shared" si="38"/>
        <v/>
      </c>
      <c r="G163" s="173" t="str">
        <f t="shared" si="38"/>
        <v/>
      </c>
      <c r="I163" s="173" t="str">
        <f t="shared" si="39"/>
        <v/>
      </c>
      <c r="K163" s="173" t="str">
        <f t="shared" si="40"/>
        <v/>
      </c>
      <c r="M163" s="173" t="str">
        <f t="shared" si="41"/>
        <v/>
      </c>
      <c r="O163" s="173" t="str">
        <f t="shared" si="42"/>
        <v/>
      </c>
      <c r="Q163" s="173" t="str">
        <f t="shared" si="43"/>
        <v/>
      </c>
      <c r="S163" s="173" t="str">
        <f t="shared" si="44"/>
        <v/>
      </c>
      <c r="U163" s="173" t="str">
        <f t="shared" si="45"/>
        <v/>
      </c>
      <c r="W163" s="173" t="str">
        <f t="shared" si="46"/>
        <v/>
      </c>
      <c r="Y163" s="173" t="str">
        <f t="shared" si="47"/>
        <v/>
      </c>
      <c r="AA163" s="173" t="str">
        <f t="shared" si="48"/>
        <v/>
      </c>
      <c r="AC163" s="173" t="str">
        <f t="shared" si="49"/>
        <v/>
      </c>
      <c r="AE163" s="173" t="str">
        <f t="shared" si="50"/>
        <v/>
      </c>
      <c r="AG163" s="173" t="str">
        <f t="shared" si="51"/>
        <v/>
      </c>
      <c r="AI163" s="173" t="str">
        <f t="shared" si="52"/>
        <v/>
      </c>
      <c r="AK163" s="173" t="str">
        <f t="shared" si="53"/>
        <v/>
      </c>
      <c r="AM163" s="173" t="str">
        <f t="shared" si="54"/>
        <v/>
      </c>
      <c r="AO163" s="173" t="str">
        <f t="shared" si="55"/>
        <v/>
      </c>
      <c r="AQ163" s="173" t="str">
        <f t="shared" si="56"/>
        <v/>
      </c>
    </row>
    <row r="164" spans="5:43" x14ac:dyDescent="0.25">
      <c r="E164" s="173" t="str">
        <f t="shared" si="38"/>
        <v/>
      </c>
      <c r="G164" s="173" t="str">
        <f t="shared" si="38"/>
        <v/>
      </c>
      <c r="I164" s="173" t="str">
        <f t="shared" si="39"/>
        <v/>
      </c>
      <c r="K164" s="173" t="str">
        <f t="shared" si="40"/>
        <v/>
      </c>
      <c r="M164" s="173" t="str">
        <f t="shared" si="41"/>
        <v/>
      </c>
      <c r="O164" s="173" t="str">
        <f t="shared" si="42"/>
        <v/>
      </c>
      <c r="Q164" s="173" t="str">
        <f t="shared" si="43"/>
        <v/>
      </c>
      <c r="S164" s="173" t="str">
        <f t="shared" si="44"/>
        <v/>
      </c>
      <c r="U164" s="173" t="str">
        <f t="shared" si="45"/>
        <v/>
      </c>
      <c r="W164" s="173" t="str">
        <f t="shared" si="46"/>
        <v/>
      </c>
      <c r="Y164" s="173" t="str">
        <f t="shared" si="47"/>
        <v/>
      </c>
      <c r="AA164" s="173" t="str">
        <f t="shared" si="48"/>
        <v/>
      </c>
      <c r="AC164" s="173" t="str">
        <f t="shared" si="49"/>
        <v/>
      </c>
      <c r="AE164" s="173" t="str">
        <f t="shared" si="50"/>
        <v/>
      </c>
      <c r="AG164" s="173" t="str">
        <f t="shared" si="51"/>
        <v/>
      </c>
      <c r="AI164" s="173" t="str">
        <f t="shared" si="52"/>
        <v/>
      </c>
      <c r="AK164" s="173" t="str">
        <f t="shared" si="53"/>
        <v/>
      </c>
      <c r="AM164" s="173" t="str">
        <f t="shared" si="54"/>
        <v/>
      </c>
      <c r="AO164" s="173" t="str">
        <f t="shared" si="55"/>
        <v/>
      </c>
      <c r="AQ164" s="173" t="str">
        <f t="shared" si="56"/>
        <v/>
      </c>
    </row>
    <row r="165" spans="5:43" x14ac:dyDescent="0.25">
      <c r="E165" s="173" t="str">
        <f t="shared" si="38"/>
        <v/>
      </c>
      <c r="G165" s="173" t="str">
        <f t="shared" si="38"/>
        <v/>
      </c>
      <c r="I165" s="173" t="str">
        <f t="shared" si="39"/>
        <v/>
      </c>
      <c r="K165" s="173" t="str">
        <f t="shared" si="40"/>
        <v/>
      </c>
      <c r="M165" s="173" t="str">
        <f t="shared" si="41"/>
        <v/>
      </c>
      <c r="O165" s="173" t="str">
        <f t="shared" si="42"/>
        <v/>
      </c>
      <c r="Q165" s="173" t="str">
        <f t="shared" si="43"/>
        <v/>
      </c>
      <c r="S165" s="173" t="str">
        <f t="shared" si="44"/>
        <v/>
      </c>
      <c r="U165" s="173" t="str">
        <f t="shared" si="45"/>
        <v/>
      </c>
      <c r="W165" s="173" t="str">
        <f t="shared" si="46"/>
        <v/>
      </c>
      <c r="Y165" s="173" t="str">
        <f t="shared" si="47"/>
        <v/>
      </c>
      <c r="AA165" s="173" t="str">
        <f t="shared" si="48"/>
        <v/>
      </c>
      <c r="AC165" s="173" t="str">
        <f t="shared" si="49"/>
        <v/>
      </c>
      <c r="AE165" s="173" t="str">
        <f t="shared" si="50"/>
        <v/>
      </c>
      <c r="AG165" s="173" t="str">
        <f t="shared" si="51"/>
        <v/>
      </c>
      <c r="AI165" s="173" t="str">
        <f t="shared" si="52"/>
        <v/>
      </c>
      <c r="AK165" s="173" t="str">
        <f t="shared" si="53"/>
        <v/>
      </c>
      <c r="AM165" s="173" t="str">
        <f t="shared" si="54"/>
        <v/>
      </c>
      <c r="AO165" s="173" t="str">
        <f t="shared" si="55"/>
        <v/>
      </c>
      <c r="AQ165" s="173" t="str">
        <f t="shared" si="56"/>
        <v/>
      </c>
    </row>
    <row r="166" spans="5:43" x14ac:dyDescent="0.25">
      <c r="E166" s="173" t="str">
        <f t="shared" si="38"/>
        <v/>
      </c>
      <c r="G166" s="173" t="str">
        <f t="shared" si="38"/>
        <v/>
      </c>
      <c r="I166" s="173" t="str">
        <f t="shared" si="39"/>
        <v/>
      </c>
      <c r="K166" s="173" t="str">
        <f t="shared" si="40"/>
        <v/>
      </c>
      <c r="M166" s="173" t="str">
        <f t="shared" si="41"/>
        <v/>
      </c>
      <c r="O166" s="173" t="str">
        <f t="shared" si="42"/>
        <v/>
      </c>
      <c r="Q166" s="173" t="str">
        <f t="shared" si="43"/>
        <v/>
      </c>
      <c r="S166" s="173" t="str">
        <f t="shared" si="44"/>
        <v/>
      </c>
      <c r="U166" s="173" t="str">
        <f t="shared" si="45"/>
        <v/>
      </c>
      <c r="W166" s="173" t="str">
        <f t="shared" si="46"/>
        <v/>
      </c>
      <c r="Y166" s="173" t="str">
        <f t="shared" si="47"/>
        <v/>
      </c>
      <c r="AA166" s="173" t="str">
        <f t="shared" si="48"/>
        <v/>
      </c>
      <c r="AC166" s="173" t="str">
        <f t="shared" si="49"/>
        <v/>
      </c>
      <c r="AE166" s="173" t="str">
        <f t="shared" si="50"/>
        <v/>
      </c>
      <c r="AG166" s="173" t="str">
        <f t="shared" si="51"/>
        <v/>
      </c>
      <c r="AI166" s="173" t="str">
        <f t="shared" si="52"/>
        <v/>
      </c>
      <c r="AK166" s="173" t="str">
        <f t="shared" si="53"/>
        <v/>
      </c>
      <c r="AM166" s="173" t="str">
        <f t="shared" si="54"/>
        <v/>
      </c>
      <c r="AO166" s="173" t="str">
        <f t="shared" si="55"/>
        <v/>
      </c>
      <c r="AQ166" s="173" t="str">
        <f t="shared" si="56"/>
        <v/>
      </c>
    </row>
    <row r="167" spans="5:43" x14ac:dyDescent="0.25">
      <c r="E167" s="173" t="str">
        <f t="shared" si="38"/>
        <v/>
      </c>
      <c r="G167" s="173" t="str">
        <f t="shared" si="38"/>
        <v/>
      </c>
      <c r="I167" s="173" t="str">
        <f t="shared" si="39"/>
        <v/>
      </c>
      <c r="K167" s="173" t="str">
        <f t="shared" si="40"/>
        <v/>
      </c>
      <c r="M167" s="173" t="str">
        <f t="shared" si="41"/>
        <v/>
      </c>
      <c r="O167" s="173" t="str">
        <f t="shared" si="42"/>
        <v/>
      </c>
      <c r="Q167" s="173" t="str">
        <f t="shared" si="43"/>
        <v/>
      </c>
      <c r="S167" s="173" t="str">
        <f t="shared" si="44"/>
        <v/>
      </c>
      <c r="U167" s="173" t="str">
        <f t="shared" si="45"/>
        <v/>
      </c>
      <c r="W167" s="173" t="str">
        <f t="shared" si="46"/>
        <v/>
      </c>
      <c r="Y167" s="173" t="str">
        <f t="shared" si="47"/>
        <v/>
      </c>
      <c r="AA167" s="173" t="str">
        <f t="shared" si="48"/>
        <v/>
      </c>
      <c r="AC167" s="173" t="str">
        <f t="shared" si="49"/>
        <v/>
      </c>
      <c r="AE167" s="173" t="str">
        <f t="shared" si="50"/>
        <v/>
      </c>
      <c r="AG167" s="173" t="str">
        <f t="shared" si="51"/>
        <v/>
      </c>
      <c r="AI167" s="173" t="str">
        <f t="shared" si="52"/>
        <v/>
      </c>
      <c r="AK167" s="173" t="str">
        <f t="shared" si="53"/>
        <v/>
      </c>
      <c r="AM167" s="173" t="str">
        <f t="shared" si="54"/>
        <v/>
      </c>
      <c r="AO167" s="173" t="str">
        <f t="shared" si="55"/>
        <v/>
      </c>
      <c r="AQ167" s="173" t="str">
        <f t="shared" si="56"/>
        <v/>
      </c>
    </row>
    <row r="168" spans="5:43" x14ac:dyDescent="0.25">
      <c r="E168" s="173" t="str">
        <f t="shared" si="38"/>
        <v/>
      </c>
      <c r="G168" s="173" t="str">
        <f t="shared" si="38"/>
        <v/>
      </c>
      <c r="I168" s="173" t="str">
        <f t="shared" si="39"/>
        <v/>
      </c>
      <c r="K168" s="173" t="str">
        <f t="shared" si="40"/>
        <v/>
      </c>
      <c r="M168" s="173" t="str">
        <f t="shared" si="41"/>
        <v/>
      </c>
      <c r="O168" s="173" t="str">
        <f t="shared" si="42"/>
        <v/>
      </c>
      <c r="Q168" s="173" t="str">
        <f t="shared" si="43"/>
        <v/>
      </c>
      <c r="S168" s="173" t="str">
        <f t="shared" si="44"/>
        <v/>
      </c>
      <c r="U168" s="173" t="str">
        <f t="shared" si="45"/>
        <v/>
      </c>
      <c r="W168" s="173" t="str">
        <f t="shared" si="46"/>
        <v/>
      </c>
      <c r="Y168" s="173" t="str">
        <f t="shared" si="47"/>
        <v/>
      </c>
      <c r="AA168" s="173" t="str">
        <f t="shared" si="48"/>
        <v/>
      </c>
      <c r="AC168" s="173" t="str">
        <f t="shared" si="49"/>
        <v/>
      </c>
      <c r="AE168" s="173" t="str">
        <f t="shared" si="50"/>
        <v/>
      </c>
      <c r="AG168" s="173" t="str">
        <f t="shared" si="51"/>
        <v/>
      </c>
      <c r="AI168" s="173" t="str">
        <f t="shared" si="52"/>
        <v/>
      </c>
      <c r="AK168" s="173" t="str">
        <f t="shared" si="53"/>
        <v/>
      </c>
      <c r="AM168" s="173" t="str">
        <f t="shared" si="54"/>
        <v/>
      </c>
      <c r="AO168" s="173" t="str">
        <f t="shared" si="55"/>
        <v/>
      </c>
      <c r="AQ168" s="173" t="str">
        <f t="shared" si="56"/>
        <v/>
      </c>
    </row>
    <row r="169" spans="5:43" x14ac:dyDescent="0.25">
      <c r="E169" s="173" t="str">
        <f t="shared" si="38"/>
        <v/>
      </c>
      <c r="G169" s="173" t="str">
        <f t="shared" si="38"/>
        <v/>
      </c>
      <c r="I169" s="173" t="str">
        <f t="shared" si="39"/>
        <v/>
      </c>
      <c r="K169" s="173" t="str">
        <f t="shared" si="40"/>
        <v/>
      </c>
      <c r="M169" s="173" t="str">
        <f t="shared" si="41"/>
        <v/>
      </c>
      <c r="O169" s="173" t="str">
        <f t="shared" si="42"/>
        <v/>
      </c>
      <c r="Q169" s="173" t="str">
        <f t="shared" si="43"/>
        <v/>
      </c>
      <c r="S169" s="173" t="str">
        <f t="shared" si="44"/>
        <v/>
      </c>
      <c r="U169" s="173" t="str">
        <f t="shared" si="45"/>
        <v/>
      </c>
      <c r="W169" s="173" t="str">
        <f t="shared" si="46"/>
        <v/>
      </c>
      <c r="Y169" s="173" t="str">
        <f t="shared" si="47"/>
        <v/>
      </c>
      <c r="AA169" s="173" t="str">
        <f t="shared" si="48"/>
        <v/>
      </c>
      <c r="AC169" s="173" t="str">
        <f t="shared" si="49"/>
        <v/>
      </c>
      <c r="AE169" s="173" t="str">
        <f t="shared" si="50"/>
        <v/>
      </c>
      <c r="AG169" s="173" t="str">
        <f t="shared" si="51"/>
        <v/>
      </c>
      <c r="AI169" s="173" t="str">
        <f t="shared" si="52"/>
        <v/>
      </c>
      <c r="AK169" s="173" t="str">
        <f t="shared" si="53"/>
        <v/>
      </c>
      <c r="AM169" s="173" t="str">
        <f t="shared" si="54"/>
        <v/>
      </c>
      <c r="AO169" s="173" t="str">
        <f t="shared" si="55"/>
        <v/>
      </c>
      <c r="AQ169" s="173" t="str">
        <f t="shared" si="56"/>
        <v/>
      </c>
    </row>
    <row r="170" spans="5:43" x14ac:dyDescent="0.25">
      <c r="E170" s="173" t="str">
        <f t="shared" si="38"/>
        <v/>
      </c>
      <c r="G170" s="173" t="str">
        <f t="shared" si="38"/>
        <v/>
      </c>
      <c r="I170" s="173" t="str">
        <f t="shared" si="39"/>
        <v/>
      </c>
      <c r="K170" s="173" t="str">
        <f t="shared" si="40"/>
        <v/>
      </c>
      <c r="M170" s="173" t="str">
        <f t="shared" si="41"/>
        <v/>
      </c>
      <c r="O170" s="173" t="str">
        <f t="shared" si="42"/>
        <v/>
      </c>
      <c r="Q170" s="173" t="str">
        <f t="shared" si="43"/>
        <v/>
      </c>
      <c r="S170" s="173" t="str">
        <f t="shared" si="44"/>
        <v/>
      </c>
      <c r="U170" s="173" t="str">
        <f t="shared" si="45"/>
        <v/>
      </c>
      <c r="W170" s="173" t="str">
        <f t="shared" si="46"/>
        <v/>
      </c>
      <c r="Y170" s="173" t="str">
        <f t="shared" si="47"/>
        <v/>
      </c>
      <c r="AA170" s="173" t="str">
        <f t="shared" si="48"/>
        <v/>
      </c>
      <c r="AC170" s="173" t="str">
        <f t="shared" si="49"/>
        <v/>
      </c>
      <c r="AE170" s="173" t="str">
        <f t="shared" si="50"/>
        <v/>
      </c>
      <c r="AG170" s="173" t="str">
        <f t="shared" si="51"/>
        <v/>
      </c>
      <c r="AI170" s="173" t="str">
        <f t="shared" si="52"/>
        <v/>
      </c>
      <c r="AK170" s="173" t="str">
        <f t="shared" si="53"/>
        <v/>
      </c>
      <c r="AM170" s="173" t="str">
        <f t="shared" si="54"/>
        <v/>
      </c>
      <c r="AO170" s="173" t="str">
        <f t="shared" si="55"/>
        <v/>
      </c>
      <c r="AQ170" s="173" t="str">
        <f t="shared" si="56"/>
        <v/>
      </c>
    </row>
    <row r="171" spans="5:43" x14ac:dyDescent="0.25">
      <c r="E171" s="173" t="str">
        <f t="shared" si="38"/>
        <v/>
      </c>
      <c r="G171" s="173" t="str">
        <f t="shared" si="38"/>
        <v/>
      </c>
      <c r="I171" s="173" t="str">
        <f t="shared" si="39"/>
        <v/>
      </c>
      <c r="K171" s="173" t="str">
        <f t="shared" si="40"/>
        <v/>
      </c>
      <c r="M171" s="173" t="str">
        <f t="shared" si="41"/>
        <v/>
      </c>
      <c r="O171" s="173" t="str">
        <f t="shared" si="42"/>
        <v/>
      </c>
      <c r="Q171" s="173" t="str">
        <f t="shared" si="43"/>
        <v/>
      </c>
      <c r="S171" s="173" t="str">
        <f t="shared" si="44"/>
        <v/>
      </c>
      <c r="U171" s="173" t="str">
        <f t="shared" si="45"/>
        <v/>
      </c>
      <c r="W171" s="173" t="str">
        <f t="shared" si="46"/>
        <v/>
      </c>
      <c r="Y171" s="173" t="str">
        <f t="shared" si="47"/>
        <v/>
      </c>
      <c r="AA171" s="173" t="str">
        <f t="shared" si="48"/>
        <v/>
      </c>
      <c r="AC171" s="173" t="str">
        <f t="shared" si="49"/>
        <v/>
      </c>
      <c r="AE171" s="173" t="str">
        <f t="shared" si="50"/>
        <v/>
      </c>
      <c r="AG171" s="173" t="str">
        <f t="shared" si="51"/>
        <v/>
      </c>
      <c r="AI171" s="173" t="str">
        <f t="shared" si="52"/>
        <v/>
      </c>
      <c r="AK171" s="173" t="str">
        <f t="shared" si="53"/>
        <v/>
      </c>
      <c r="AM171" s="173" t="str">
        <f t="shared" si="54"/>
        <v/>
      </c>
      <c r="AO171" s="173" t="str">
        <f t="shared" si="55"/>
        <v/>
      </c>
      <c r="AQ171" s="173" t="str">
        <f t="shared" si="56"/>
        <v/>
      </c>
    </row>
    <row r="172" spans="5:43" x14ac:dyDescent="0.25">
      <c r="E172" s="173" t="str">
        <f t="shared" si="38"/>
        <v/>
      </c>
      <c r="G172" s="173" t="str">
        <f t="shared" si="38"/>
        <v/>
      </c>
      <c r="I172" s="173" t="str">
        <f t="shared" si="39"/>
        <v/>
      </c>
      <c r="K172" s="173" t="str">
        <f t="shared" si="40"/>
        <v/>
      </c>
      <c r="M172" s="173" t="str">
        <f t="shared" si="41"/>
        <v/>
      </c>
      <c r="O172" s="173" t="str">
        <f t="shared" si="42"/>
        <v/>
      </c>
      <c r="Q172" s="173" t="str">
        <f t="shared" si="43"/>
        <v/>
      </c>
      <c r="S172" s="173" t="str">
        <f t="shared" si="44"/>
        <v/>
      </c>
      <c r="U172" s="173" t="str">
        <f t="shared" si="45"/>
        <v/>
      </c>
      <c r="W172" s="173" t="str">
        <f t="shared" si="46"/>
        <v/>
      </c>
      <c r="Y172" s="173" t="str">
        <f t="shared" si="47"/>
        <v/>
      </c>
      <c r="AA172" s="173" t="str">
        <f t="shared" si="48"/>
        <v/>
      </c>
      <c r="AC172" s="173" t="str">
        <f t="shared" si="49"/>
        <v/>
      </c>
      <c r="AE172" s="173" t="str">
        <f t="shared" si="50"/>
        <v/>
      </c>
      <c r="AG172" s="173" t="str">
        <f t="shared" si="51"/>
        <v/>
      </c>
      <c r="AI172" s="173" t="str">
        <f t="shared" si="52"/>
        <v/>
      </c>
      <c r="AK172" s="173" t="str">
        <f t="shared" si="53"/>
        <v/>
      </c>
      <c r="AM172" s="173" t="str">
        <f t="shared" si="54"/>
        <v/>
      </c>
      <c r="AO172" s="173" t="str">
        <f t="shared" si="55"/>
        <v/>
      </c>
      <c r="AQ172" s="173" t="str">
        <f t="shared" si="56"/>
        <v/>
      </c>
    </row>
    <row r="173" spans="5:43" x14ac:dyDescent="0.25">
      <c r="E173" s="173" t="str">
        <f t="shared" si="38"/>
        <v/>
      </c>
      <c r="G173" s="173" t="str">
        <f t="shared" si="38"/>
        <v/>
      </c>
      <c r="I173" s="173" t="str">
        <f t="shared" si="39"/>
        <v/>
      </c>
      <c r="K173" s="173" t="str">
        <f t="shared" si="40"/>
        <v/>
      </c>
      <c r="M173" s="173" t="str">
        <f t="shared" si="41"/>
        <v/>
      </c>
      <c r="O173" s="173" t="str">
        <f t="shared" si="42"/>
        <v/>
      </c>
      <c r="Q173" s="173" t="str">
        <f t="shared" si="43"/>
        <v/>
      </c>
      <c r="S173" s="173" t="str">
        <f t="shared" si="44"/>
        <v/>
      </c>
      <c r="U173" s="173" t="str">
        <f t="shared" si="45"/>
        <v/>
      </c>
      <c r="W173" s="173" t="str">
        <f t="shared" si="46"/>
        <v/>
      </c>
      <c r="Y173" s="173" t="str">
        <f t="shared" si="47"/>
        <v/>
      </c>
      <c r="AA173" s="173" t="str">
        <f t="shared" si="48"/>
        <v/>
      </c>
      <c r="AC173" s="173" t="str">
        <f t="shared" si="49"/>
        <v/>
      </c>
      <c r="AE173" s="173" t="str">
        <f t="shared" si="50"/>
        <v/>
      </c>
      <c r="AG173" s="173" t="str">
        <f t="shared" si="51"/>
        <v/>
      </c>
      <c r="AI173" s="173" t="str">
        <f t="shared" si="52"/>
        <v/>
      </c>
      <c r="AK173" s="173" t="str">
        <f t="shared" si="53"/>
        <v/>
      </c>
      <c r="AM173" s="173" t="str">
        <f t="shared" si="54"/>
        <v/>
      </c>
      <c r="AO173" s="173" t="str">
        <f t="shared" si="55"/>
        <v/>
      </c>
      <c r="AQ173" s="173" t="str">
        <f t="shared" si="56"/>
        <v/>
      </c>
    </row>
    <row r="174" spans="5:43" x14ac:dyDescent="0.25">
      <c r="E174" s="173" t="str">
        <f t="shared" si="38"/>
        <v/>
      </c>
      <c r="G174" s="173" t="str">
        <f t="shared" si="38"/>
        <v/>
      </c>
      <c r="I174" s="173" t="str">
        <f t="shared" si="39"/>
        <v/>
      </c>
      <c r="K174" s="173" t="str">
        <f t="shared" si="40"/>
        <v/>
      </c>
      <c r="M174" s="173" t="str">
        <f t="shared" si="41"/>
        <v/>
      </c>
      <c r="O174" s="173" t="str">
        <f t="shared" si="42"/>
        <v/>
      </c>
      <c r="Q174" s="173" t="str">
        <f t="shared" si="43"/>
        <v/>
      </c>
      <c r="S174" s="173" t="str">
        <f t="shared" si="44"/>
        <v/>
      </c>
      <c r="U174" s="173" t="str">
        <f t="shared" si="45"/>
        <v/>
      </c>
      <c r="W174" s="173" t="str">
        <f t="shared" si="46"/>
        <v/>
      </c>
      <c r="Y174" s="173" t="str">
        <f t="shared" si="47"/>
        <v/>
      </c>
      <c r="AA174" s="173" t="str">
        <f t="shared" si="48"/>
        <v/>
      </c>
      <c r="AC174" s="173" t="str">
        <f t="shared" si="49"/>
        <v/>
      </c>
      <c r="AE174" s="173" t="str">
        <f t="shared" si="50"/>
        <v/>
      </c>
      <c r="AG174" s="173" t="str">
        <f t="shared" si="51"/>
        <v/>
      </c>
      <c r="AI174" s="173" t="str">
        <f t="shared" si="52"/>
        <v/>
      </c>
      <c r="AK174" s="173" t="str">
        <f t="shared" si="53"/>
        <v/>
      </c>
      <c r="AM174" s="173" t="str">
        <f t="shared" si="54"/>
        <v/>
      </c>
      <c r="AO174" s="173" t="str">
        <f t="shared" si="55"/>
        <v/>
      </c>
      <c r="AQ174" s="173" t="str">
        <f t="shared" si="56"/>
        <v/>
      </c>
    </row>
    <row r="175" spans="5:43" x14ac:dyDescent="0.25">
      <c r="E175" s="173" t="str">
        <f t="shared" si="38"/>
        <v/>
      </c>
      <c r="G175" s="173" t="str">
        <f t="shared" si="38"/>
        <v/>
      </c>
      <c r="I175" s="173" t="str">
        <f t="shared" si="39"/>
        <v/>
      </c>
      <c r="K175" s="173" t="str">
        <f t="shared" si="40"/>
        <v/>
      </c>
      <c r="M175" s="173" t="str">
        <f t="shared" si="41"/>
        <v/>
      </c>
      <c r="O175" s="173" t="str">
        <f t="shared" si="42"/>
        <v/>
      </c>
      <c r="Q175" s="173" t="str">
        <f t="shared" si="43"/>
        <v/>
      </c>
      <c r="S175" s="173" t="str">
        <f t="shared" si="44"/>
        <v/>
      </c>
      <c r="U175" s="173" t="str">
        <f t="shared" si="45"/>
        <v/>
      </c>
      <c r="W175" s="173" t="str">
        <f t="shared" si="46"/>
        <v/>
      </c>
      <c r="Y175" s="173" t="str">
        <f t="shared" si="47"/>
        <v/>
      </c>
      <c r="AA175" s="173" t="str">
        <f t="shared" si="48"/>
        <v/>
      </c>
      <c r="AC175" s="173" t="str">
        <f t="shared" si="49"/>
        <v/>
      </c>
      <c r="AE175" s="173" t="str">
        <f t="shared" si="50"/>
        <v/>
      </c>
      <c r="AG175" s="173" t="str">
        <f t="shared" si="51"/>
        <v/>
      </c>
      <c r="AI175" s="173" t="str">
        <f t="shared" si="52"/>
        <v/>
      </c>
      <c r="AK175" s="173" t="str">
        <f t="shared" si="53"/>
        <v/>
      </c>
      <c r="AM175" s="173" t="str">
        <f t="shared" si="54"/>
        <v/>
      </c>
      <c r="AO175" s="173" t="str">
        <f t="shared" si="55"/>
        <v/>
      </c>
      <c r="AQ175" s="173" t="str">
        <f t="shared" si="56"/>
        <v/>
      </c>
    </row>
    <row r="176" spans="5:43" x14ac:dyDescent="0.25">
      <c r="E176" s="173" t="str">
        <f t="shared" si="38"/>
        <v/>
      </c>
      <c r="G176" s="173" t="str">
        <f t="shared" si="38"/>
        <v/>
      </c>
      <c r="I176" s="173" t="str">
        <f t="shared" si="39"/>
        <v/>
      </c>
      <c r="K176" s="173" t="str">
        <f t="shared" si="40"/>
        <v/>
      </c>
      <c r="M176" s="173" t="str">
        <f t="shared" si="41"/>
        <v/>
      </c>
      <c r="O176" s="173" t="str">
        <f t="shared" si="42"/>
        <v/>
      </c>
      <c r="Q176" s="173" t="str">
        <f t="shared" si="43"/>
        <v/>
      </c>
      <c r="S176" s="173" t="str">
        <f t="shared" si="44"/>
        <v/>
      </c>
      <c r="U176" s="173" t="str">
        <f t="shared" si="45"/>
        <v/>
      </c>
      <c r="W176" s="173" t="str">
        <f t="shared" si="46"/>
        <v/>
      </c>
      <c r="Y176" s="173" t="str">
        <f t="shared" si="47"/>
        <v/>
      </c>
      <c r="AA176" s="173" t="str">
        <f t="shared" si="48"/>
        <v/>
      </c>
      <c r="AC176" s="173" t="str">
        <f t="shared" si="49"/>
        <v/>
      </c>
      <c r="AE176" s="173" t="str">
        <f t="shared" si="50"/>
        <v/>
      </c>
      <c r="AG176" s="173" t="str">
        <f t="shared" si="51"/>
        <v/>
      </c>
      <c r="AI176" s="173" t="str">
        <f t="shared" si="52"/>
        <v/>
      </c>
      <c r="AK176" s="173" t="str">
        <f t="shared" si="53"/>
        <v/>
      </c>
      <c r="AM176" s="173" t="str">
        <f t="shared" si="54"/>
        <v/>
      </c>
      <c r="AO176" s="173" t="str">
        <f t="shared" si="55"/>
        <v/>
      </c>
      <c r="AQ176" s="173" t="str">
        <f t="shared" si="56"/>
        <v/>
      </c>
    </row>
    <row r="177" spans="5:43" x14ac:dyDescent="0.25">
      <c r="E177" s="173" t="str">
        <f t="shared" si="38"/>
        <v/>
      </c>
      <c r="G177" s="173" t="str">
        <f t="shared" si="38"/>
        <v/>
      </c>
      <c r="I177" s="173" t="str">
        <f t="shared" si="39"/>
        <v/>
      </c>
      <c r="K177" s="173" t="str">
        <f t="shared" si="40"/>
        <v/>
      </c>
      <c r="M177" s="173" t="str">
        <f t="shared" si="41"/>
        <v/>
      </c>
      <c r="O177" s="173" t="str">
        <f t="shared" si="42"/>
        <v/>
      </c>
      <c r="Q177" s="173" t="str">
        <f t="shared" si="43"/>
        <v/>
      </c>
      <c r="S177" s="173" t="str">
        <f t="shared" si="44"/>
        <v/>
      </c>
      <c r="U177" s="173" t="str">
        <f t="shared" si="45"/>
        <v/>
      </c>
      <c r="W177" s="173" t="str">
        <f t="shared" si="46"/>
        <v/>
      </c>
      <c r="Y177" s="173" t="str">
        <f t="shared" si="47"/>
        <v/>
      </c>
      <c r="AA177" s="173" t="str">
        <f t="shared" si="48"/>
        <v/>
      </c>
      <c r="AC177" s="173" t="str">
        <f t="shared" si="49"/>
        <v/>
      </c>
      <c r="AE177" s="173" t="str">
        <f t="shared" si="50"/>
        <v/>
      </c>
      <c r="AG177" s="173" t="str">
        <f t="shared" si="51"/>
        <v/>
      </c>
      <c r="AI177" s="173" t="str">
        <f t="shared" si="52"/>
        <v/>
      </c>
      <c r="AK177" s="173" t="str">
        <f t="shared" si="53"/>
        <v/>
      </c>
      <c r="AM177" s="173" t="str">
        <f t="shared" si="54"/>
        <v/>
      </c>
      <c r="AO177" s="173" t="str">
        <f t="shared" si="55"/>
        <v/>
      </c>
      <c r="AQ177" s="173" t="str">
        <f t="shared" si="56"/>
        <v/>
      </c>
    </row>
    <row r="178" spans="5:43" x14ac:dyDescent="0.25">
      <c r="E178" s="173" t="str">
        <f t="shared" si="38"/>
        <v/>
      </c>
      <c r="G178" s="173" t="str">
        <f t="shared" si="38"/>
        <v/>
      </c>
      <c r="I178" s="173" t="str">
        <f t="shared" si="39"/>
        <v/>
      </c>
      <c r="K178" s="173" t="str">
        <f t="shared" si="40"/>
        <v/>
      </c>
      <c r="M178" s="173" t="str">
        <f t="shared" si="41"/>
        <v/>
      </c>
      <c r="O178" s="173" t="str">
        <f t="shared" si="42"/>
        <v/>
      </c>
      <c r="Q178" s="173" t="str">
        <f t="shared" si="43"/>
        <v/>
      </c>
      <c r="S178" s="173" t="str">
        <f t="shared" si="44"/>
        <v/>
      </c>
      <c r="U178" s="173" t="str">
        <f t="shared" si="45"/>
        <v/>
      </c>
      <c r="W178" s="173" t="str">
        <f t="shared" si="46"/>
        <v/>
      </c>
      <c r="Y178" s="173" t="str">
        <f t="shared" si="47"/>
        <v/>
      </c>
      <c r="AA178" s="173" t="str">
        <f t="shared" si="48"/>
        <v/>
      </c>
      <c r="AC178" s="173" t="str">
        <f t="shared" si="49"/>
        <v/>
      </c>
      <c r="AE178" s="173" t="str">
        <f t="shared" si="50"/>
        <v/>
      </c>
      <c r="AG178" s="173" t="str">
        <f t="shared" si="51"/>
        <v/>
      </c>
      <c r="AI178" s="173" t="str">
        <f t="shared" si="52"/>
        <v/>
      </c>
      <c r="AK178" s="173" t="str">
        <f t="shared" si="53"/>
        <v/>
      </c>
      <c r="AM178" s="173" t="str">
        <f t="shared" si="54"/>
        <v/>
      </c>
      <c r="AO178" s="173" t="str">
        <f t="shared" si="55"/>
        <v/>
      </c>
      <c r="AQ178" s="173" t="str">
        <f t="shared" si="56"/>
        <v/>
      </c>
    </row>
    <row r="179" spans="5:43" x14ac:dyDescent="0.25">
      <c r="E179" s="173" t="str">
        <f t="shared" si="38"/>
        <v/>
      </c>
      <c r="G179" s="173" t="str">
        <f t="shared" si="38"/>
        <v/>
      </c>
      <c r="I179" s="173" t="str">
        <f t="shared" si="39"/>
        <v/>
      </c>
      <c r="K179" s="173" t="str">
        <f t="shared" si="40"/>
        <v/>
      </c>
      <c r="M179" s="173" t="str">
        <f t="shared" si="41"/>
        <v/>
      </c>
      <c r="O179" s="173" t="str">
        <f t="shared" si="42"/>
        <v/>
      </c>
      <c r="Q179" s="173" t="str">
        <f t="shared" si="43"/>
        <v/>
      </c>
      <c r="S179" s="173" t="str">
        <f t="shared" si="44"/>
        <v/>
      </c>
      <c r="U179" s="173" t="str">
        <f t="shared" si="45"/>
        <v/>
      </c>
      <c r="W179" s="173" t="str">
        <f t="shared" si="46"/>
        <v/>
      </c>
      <c r="Y179" s="173" t="str">
        <f t="shared" si="47"/>
        <v/>
      </c>
      <c r="AA179" s="173" t="str">
        <f t="shared" si="48"/>
        <v/>
      </c>
      <c r="AC179" s="173" t="str">
        <f t="shared" si="49"/>
        <v/>
      </c>
      <c r="AE179" s="173" t="str">
        <f t="shared" si="50"/>
        <v/>
      </c>
      <c r="AG179" s="173" t="str">
        <f t="shared" si="51"/>
        <v/>
      </c>
      <c r="AI179" s="173" t="str">
        <f t="shared" si="52"/>
        <v/>
      </c>
      <c r="AK179" s="173" t="str">
        <f t="shared" si="53"/>
        <v/>
      </c>
      <c r="AM179" s="173" t="str">
        <f t="shared" si="54"/>
        <v/>
      </c>
      <c r="AO179" s="173" t="str">
        <f t="shared" si="55"/>
        <v/>
      </c>
      <c r="AQ179" s="173" t="str">
        <f t="shared" si="56"/>
        <v/>
      </c>
    </row>
    <row r="180" spans="5:43" x14ac:dyDescent="0.25">
      <c r="E180" s="173" t="str">
        <f t="shared" si="38"/>
        <v/>
      </c>
      <c r="G180" s="173" t="str">
        <f t="shared" si="38"/>
        <v/>
      </c>
      <c r="I180" s="173" t="str">
        <f t="shared" si="39"/>
        <v/>
      </c>
      <c r="K180" s="173" t="str">
        <f t="shared" si="40"/>
        <v/>
      </c>
      <c r="M180" s="173" t="str">
        <f t="shared" si="41"/>
        <v/>
      </c>
      <c r="O180" s="173" t="str">
        <f t="shared" si="42"/>
        <v/>
      </c>
      <c r="Q180" s="173" t="str">
        <f t="shared" si="43"/>
        <v/>
      </c>
      <c r="S180" s="173" t="str">
        <f t="shared" si="44"/>
        <v/>
      </c>
      <c r="U180" s="173" t="str">
        <f t="shared" si="45"/>
        <v/>
      </c>
      <c r="W180" s="173" t="str">
        <f t="shared" si="46"/>
        <v/>
      </c>
      <c r="Y180" s="173" t="str">
        <f t="shared" si="47"/>
        <v/>
      </c>
      <c r="AA180" s="173" t="str">
        <f t="shared" si="48"/>
        <v/>
      </c>
      <c r="AC180" s="173" t="str">
        <f t="shared" si="49"/>
        <v/>
      </c>
      <c r="AE180" s="173" t="str">
        <f t="shared" si="50"/>
        <v/>
      </c>
      <c r="AG180" s="173" t="str">
        <f t="shared" si="51"/>
        <v/>
      </c>
      <c r="AI180" s="173" t="str">
        <f t="shared" si="52"/>
        <v/>
      </c>
      <c r="AK180" s="173" t="str">
        <f t="shared" si="53"/>
        <v/>
      </c>
      <c r="AM180" s="173" t="str">
        <f t="shared" si="54"/>
        <v/>
      </c>
      <c r="AO180" s="173" t="str">
        <f t="shared" si="55"/>
        <v/>
      </c>
      <c r="AQ180" s="173" t="str">
        <f t="shared" si="56"/>
        <v/>
      </c>
    </row>
    <row r="181" spans="5:43" x14ac:dyDescent="0.25">
      <c r="E181" s="173" t="str">
        <f t="shared" si="38"/>
        <v/>
      </c>
      <c r="G181" s="173" t="str">
        <f t="shared" si="38"/>
        <v/>
      </c>
      <c r="I181" s="173" t="str">
        <f t="shared" si="39"/>
        <v/>
      </c>
      <c r="K181" s="173" t="str">
        <f t="shared" si="40"/>
        <v/>
      </c>
      <c r="M181" s="173" t="str">
        <f t="shared" si="41"/>
        <v/>
      </c>
      <c r="O181" s="173" t="str">
        <f t="shared" si="42"/>
        <v/>
      </c>
      <c r="Q181" s="173" t="str">
        <f t="shared" si="43"/>
        <v/>
      </c>
      <c r="S181" s="173" t="str">
        <f t="shared" si="44"/>
        <v/>
      </c>
      <c r="U181" s="173" t="str">
        <f t="shared" si="45"/>
        <v/>
      </c>
      <c r="W181" s="173" t="str">
        <f t="shared" si="46"/>
        <v/>
      </c>
      <c r="Y181" s="173" t="str">
        <f t="shared" si="47"/>
        <v/>
      </c>
      <c r="AA181" s="173" t="str">
        <f t="shared" si="48"/>
        <v/>
      </c>
      <c r="AC181" s="173" t="str">
        <f t="shared" si="49"/>
        <v/>
      </c>
      <c r="AE181" s="173" t="str">
        <f t="shared" si="50"/>
        <v/>
      </c>
      <c r="AG181" s="173" t="str">
        <f t="shared" si="51"/>
        <v/>
      </c>
      <c r="AI181" s="173" t="str">
        <f t="shared" si="52"/>
        <v/>
      </c>
      <c r="AK181" s="173" t="str">
        <f t="shared" si="53"/>
        <v/>
      </c>
      <c r="AM181" s="173" t="str">
        <f t="shared" si="54"/>
        <v/>
      </c>
      <c r="AO181" s="173" t="str">
        <f t="shared" si="55"/>
        <v/>
      </c>
      <c r="AQ181" s="173" t="str">
        <f t="shared" si="56"/>
        <v/>
      </c>
    </row>
    <row r="182" spans="5:43" x14ac:dyDescent="0.25">
      <c r="E182" s="173" t="str">
        <f t="shared" si="38"/>
        <v/>
      </c>
      <c r="G182" s="173" t="str">
        <f t="shared" si="38"/>
        <v/>
      </c>
      <c r="I182" s="173" t="str">
        <f t="shared" si="39"/>
        <v/>
      </c>
      <c r="K182" s="173" t="str">
        <f t="shared" si="40"/>
        <v/>
      </c>
      <c r="M182" s="173" t="str">
        <f t="shared" si="41"/>
        <v/>
      </c>
      <c r="O182" s="173" t="str">
        <f t="shared" si="42"/>
        <v/>
      </c>
      <c r="Q182" s="173" t="str">
        <f t="shared" si="43"/>
        <v/>
      </c>
      <c r="S182" s="173" t="str">
        <f t="shared" si="44"/>
        <v/>
      </c>
      <c r="U182" s="173" t="str">
        <f t="shared" si="45"/>
        <v/>
      </c>
      <c r="W182" s="173" t="str">
        <f t="shared" si="46"/>
        <v/>
      </c>
      <c r="Y182" s="173" t="str">
        <f t="shared" si="47"/>
        <v/>
      </c>
      <c r="AA182" s="173" t="str">
        <f t="shared" si="48"/>
        <v/>
      </c>
      <c r="AC182" s="173" t="str">
        <f t="shared" si="49"/>
        <v/>
      </c>
      <c r="AE182" s="173" t="str">
        <f t="shared" si="50"/>
        <v/>
      </c>
      <c r="AG182" s="173" t="str">
        <f t="shared" si="51"/>
        <v/>
      </c>
      <c r="AI182" s="173" t="str">
        <f t="shared" si="52"/>
        <v/>
      </c>
      <c r="AK182" s="173" t="str">
        <f t="shared" si="53"/>
        <v/>
      </c>
      <c r="AM182" s="173" t="str">
        <f t="shared" si="54"/>
        <v/>
      </c>
      <c r="AO182" s="173" t="str">
        <f t="shared" si="55"/>
        <v/>
      </c>
      <c r="AQ182" s="173" t="str">
        <f t="shared" si="56"/>
        <v/>
      </c>
    </row>
    <row r="183" spans="5:43" x14ac:dyDescent="0.25">
      <c r="E183" s="173" t="str">
        <f t="shared" si="38"/>
        <v/>
      </c>
      <c r="G183" s="173" t="str">
        <f t="shared" si="38"/>
        <v/>
      </c>
      <c r="I183" s="173" t="str">
        <f t="shared" si="39"/>
        <v/>
      </c>
      <c r="K183" s="173" t="str">
        <f t="shared" si="40"/>
        <v/>
      </c>
      <c r="M183" s="173" t="str">
        <f t="shared" si="41"/>
        <v/>
      </c>
      <c r="O183" s="173" t="str">
        <f t="shared" si="42"/>
        <v/>
      </c>
      <c r="Q183" s="173" t="str">
        <f t="shared" si="43"/>
        <v/>
      </c>
      <c r="S183" s="173" t="str">
        <f t="shared" si="44"/>
        <v/>
      </c>
      <c r="U183" s="173" t="str">
        <f t="shared" si="45"/>
        <v/>
      </c>
      <c r="W183" s="173" t="str">
        <f t="shared" si="46"/>
        <v/>
      </c>
      <c r="Y183" s="173" t="str">
        <f t="shared" si="47"/>
        <v/>
      </c>
      <c r="AA183" s="173" t="str">
        <f t="shared" si="48"/>
        <v/>
      </c>
      <c r="AC183" s="173" t="str">
        <f t="shared" si="49"/>
        <v/>
      </c>
      <c r="AE183" s="173" t="str">
        <f t="shared" si="50"/>
        <v/>
      </c>
      <c r="AG183" s="173" t="str">
        <f t="shared" si="51"/>
        <v/>
      </c>
      <c r="AI183" s="173" t="str">
        <f t="shared" si="52"/>
        <v/>
      </c>
      <c r="AK183" s="173" t="str">
        <f t="shared" si="53"/>
        <v/>
      </c>
      <c r="AM183" s="173" t="str">
        <f t="shared" si="54"/>
        <v/>
      </c>
      <c r="AO183" s="173" t="str">
        <f t="shared" si="55"/>
        <v/>
      </c>
      <c r="AQ183" s="173" t="str">
        <f t="shared" si="56"/>
        <v/>
      </c>
    </row>
    <row r="184" spans="5:43" x14ac:dyDescent="0.25">
      <c r="E184" s="173" t="str">
        <f t="shared" si="38"/>
        <v/>
      </c>
      <c r="G184" s="173" t="str">
        <f t="shared" si="38"/>
        <v/>
      </c>
      <c r="I184" s="173" t="str">
        <f t="shared" si="39"/>
        <v/>
      </c>
      <c r="K184" s="173" t="str">
        <f t="shared" si="40"/>
        <v/>
      </c>
      <c r="M184" s="173" t="str">
        <f t="shared" si="41"/>
        <v/>
      </c>
      <c r="O184" s="173" t="str">
        <f t="shared" si="42"/>
        <v/>
      </c>
      <c r="Q184" s="173" t="str">
        <f t="shared" si="43"/>
        <v/>
      </c>
      <c r="S184" s="173" t="str">
        <f t="shared" si="44"/>
        <v/>
      </c>
      <c r="U184" s="173" t="str">
        <f t="shared" si="45"/>
        <v/>
      </c>
      <c r="W184" s="173" t="str">
        <f t="shared" si="46"/>
        <v/>
      </c>
      <c r="Y184" s="173" t="str">
        <f t="shared" si="47"/>
        <v/>
      </c>
      <c r="AA184" s="173" t="str">
        <f t="shared" si="48"/>
        <v/>
      </c>
      <c r="AC184" s="173" t="str">
        <f t="shared" si="49"/>
        <v/>
      </c>
      <c r="AE184" s="173" t="str">
        <f t="shared" si="50"/>
        <v/>
      </c>
      <c r="AG184" s="173" t="str">
        <f t="shared" si="51"/>
        <v/>
      </c>
      <c r="AI184" s="173" t="str">
        <f t="shared" si="52"/>
        <v/>
      </c>
      <c r="AK184" s="173" t="str">
        <f t="shared" si="53"/>
        <v/>
      </c>
      <c r="AM184" s="173" t="str">
        <f t="shared" si="54"/>
        <v/>
      </c>
      <c r="AO184" s="173" t="str">
        <f t="shared" si="55"/>
        <v/>
      </c>
      <c r="AQ184" s="173" t="str">
        <f t="shared" si="56"/>
        <v/>
      </c>
    </row>
    <row r="185" spans="5:43" x14ac:dyDescent="0.25">
      <c r="E185" s="173" t="str">
        <f t="shared" si="38"/>
        <v/>
      </c>
      <c r="G185" s="173" t="str">
        <f t="shared" si="38"/>
        <v/>
      </c>
      <c r="I185" s="173" t="str">
        <f t="shared" si="39"/>
        <v/>
      </c>
      <c r="K185" s="173" t="str">
        <f t="shared" si="40"/>
        <v/>
      </c>
      <c r="M185" s="173" t="str">
        <f t="shared" si="41"/>
        <v/>
      </c>
      <c r="O185" s="173" t="str">
        <f t="shared" si="42"/>
        <v/>
      </c>
      <c r="Q185" s="173" t="str">
        <f t="shared" si="43"/>
        <v/>
      </c>
      <c r="S185" s="173" t="str">
        <f t="shared" si="44"/>
        <v/>
      </c>
      <c r="U185" s="173" t="str">
        <f t="shared" si="45"/>
        <v/>
      </c>
      <c r="W185" s="173" t="str">
        <f t="shared" si="46"/>
        <v/>
      </c>
      <c r="Y185" s="173" t="str">
        <f t="shared" si="47"/>
        <v/>
      </c>
      <c r="AA185" s="173" t="str">
        <f t="shared" si="48"/>
        <v/>
      </c>
      <c r="AC185" s="173" t="str">
        <f t="shared" si="49"/>
        <v/>
      </c>
      <c r="AE185" s="173" t="str">
        <f t="shared" si="50"/>
        <v/>
      </c>
      <c r="AG185" s="173" t="str">
        <f t="shared" si="51"/>
        <v/>
      </c>
      <c r="AI185" s="173" t="str">
        <f t="shared" si="52"/>
        <v/>
      </c>
      <c r="AK185" s="173" t="str">
        <f t="shared" si="53"/>
        <v/>
      </c>
      <c r="AM185" s="173" t="str">
        <f t="shared" si="54"/>
        <v/>
      </c>
      <c r="AO185" s="173" t="str">
        <f t="shared" si="55"/>
        <v/>
      </c>
      <c r="AQ185" s="173" t="str">
        <f t="shared" si="56"/>
        <v/>
      </c>
    </row>
    <row r="186" spans="5:43" x14ac:dyDescent="0.25">
      <c r="E186" s="173" t="str">
        <f t="shared" si="38"/>
        <v/>
      </c>
      <c r="G186" s="173" t="str">
        <f t="shared" si="38"/>
        <v/>
      </c>
      <c r="I186" s="173" t="str">
        <f t="shared" si="39"/>
        <v/>
      </c>
      <c r="K186" s="173" t="str">
        <f t="shared" si="40"/>
        <v/>
      </c>
      <c r="M186" s="173" t="str">
        <f t="shared" si="41"/>
        <v/>
      </c>
      <c r="O186" s="173" t="str">
        <f t="shared" si="42"/>
        <v/>
      </c>
      <c r="Q186" s="173" t="str">
        <f t="shared" si="43"/>
        <v/>
      </c>
      <c r="S186" s="173" t="str">
        <f t="shared" si="44"/>
        <v/>
      </c>
      <c r="U186" s="173" t="str">
        <f t="shared" si="45"/>
        <v/>
      </c>
      <c r="W186" s="173" t="str">
        <f t="shared" si="46"/>
        <v/>
      </c>
      <c r="Y186" s="173" t="str">
        <f t="shared" si="47"/>
        <v/>
      </c>
      <c r="AA186" s="173" t="str">
        <f t="shared" si="48"/>
        <v/>
      </c>
      <c r="AC186" s="173" t="str">
        <f t="shared" si="49"/>
        <v/>
      </c>
      <c r="AE186" s="173" t="str">
        <f t="shared" si="50"/>
        <v/>
      </c>
      <c r="AG186" s="173" t="str">
        <f t="shared" si="51"/>
        <v/>
      </c>
      <c r="AI186" s="173" t="str">
        <f t="shared" si="52"/>
        <v/>
      </c>
      <c r="AK186" s="173" t="str">
        <f t="shared" si="53"/>
        <v/>
      </c>
      <c r="AM186" s="173" t="str">
        <f t="shared" si="54"/>
        <v/>
      </c>
      <c r="AO186" s="173" t="str">
        <f t="shared" si="55"/>
        <v/>
      </c>
      <c r="AQ186" s="173" t="str">
        <f t="shared" si="56"/>
        <v/>
      </c>
    </row>
    <row r="187" spans="5:43" x14ac:dyDescent="0.25">
      <c r="E187" s="173" t="str">
        <f t="shared" si="38"/>
        <v/>
      </c>
      <c r="G187" s="173" t="str">
        <f t="shared" si="38"/>
        <v/>
      </c>
      <c r="I187" s="173" t="str">
        <f t="shared" si="39"/>
        <v/>
      </c>
      <c r="K187" s="173" t="str">
        <f t="shared" si="40"/>
        <v/>
      </c>
      <c r="M187" s="173" t="str">
        <f t="shared" si="41"/>
        <v/>
      </c>
      <c r="O187" s="173" t="str">
        <f t="shared" si="42"/>
        <v/>
      </c>
      <c r="Q187" s="173" t="str">
        <f t="shared" si="43"/>
        <v/>
      </c>
      <c r="S187" s="173" t="str">
        <f t="shared" si="44"/>
        <v/>
      </c>
      <c r="U187" s="173" t="str">
        <f t="shared" si="45"/>
        <v/>
      </c>
      <c r="W187" s="173" t="str">
        <f t="shared" si="46"/>
        <v/>
      </c>
      <c r="Y187" s="173" t="str">
        <f t="shared" si="47"/>
        <v/>
      </c>
      <c r="AA187" s="173" t="str">
        <f t="shared" si="48"/>
        <v/>
      </c>
      <c r="AC187" s="173" t="str">
        <f t="shared" si="49"/>
        <v/>
      </c>
      <c r="AE187" s="173" t="str">
        <f t="shared" si="50"/>
        <v/>
      </c>
      <c r="AG187" s="173" t="str">
        <f t="shared" si="51"/>
        <v/>
      </c>
      <c r="AI187" s="173" t="str">
        <f t="shared" si="52"/>
        <v/>
      </c>
      <c r="AK187" s="173" t="str">
        <f t="shared" si="53"/>
        <v/>
      </c>
      <c r="AM187" s="173" t="str">
        <f t="shared" si="54"/>
        <v/>
      </c>
      <c r="AO187" s="173" t="str">
        <f t="shared" si="55"/>
        <v/>
      </c>
      <c r="AQ187" s="173" t="str">
        <f t="shared" si="56"/>
        <v/>
      </c>
    </row>
    <row r="188" spans="5:43" x14ac:dyDescent="0.25">
      <c r="E188" s="173" t="str">
        <f t="shared" si="38"/>
        <v/>
      </c>
      <c r="G188" s="173" t="str">
        <f t="shared" si="38"/>
        <v/>
      </c>
      <c r="I188" s="173" t="str">
        <f t="shared" si="39"/>
        <v/>
      </c>
      <c r="K188" s="173" t="str">
        <f t="shared" si="40"/>
        <v/>
      </c>
      <c r="M188" s="173" t="str">
        <f t="shared" si="41"/>
        <v/>
      </c>
      <c r="O188" s="173" t="str">
        <f t="shared" si="42"/>
        <v/>
      </c>
      <c r="Q188" s="173" t="str">
        <f t="shared" si="43"/>
        <v/>
      </c>
      <c r="S188" s="173" t="str">
        <f t="shared" si="44"/>
        <v/>
      </c>
      <c r="U188" s="173" t="str">
        <f t="shared" si="45"/>
        <v/>
      </c>
      <c r="W188" s="173" t="str">
        <f t="shared" si="46"/>
        <v/>
      </c>
      <c r="Y188" s="173" t="str">
        <f t="shared" si="47"/>
        <v/>
      </c>
      <c r="AA188" s="173" t="str">
        <f t="shared" si="48"/>
        <v/>
      </c>
      <c r="AC188" s="173" t="str">
        <f t="shared" si="49"/>
        <v/>
      </c>
      <c r="AE188" s="173" t="str">
        <f t="shared" si="50"/>
        <v/>
      </c>
      <c r="AG188" s="173" t="str">
        <f t="shared" si="51"/>
        <v/>
      </c>
      <c r="AI188" s="173" t="str">
        <f t="shared" si="52"/>
        <v/>
      </c>
      <c r="AK188" s="173" t="str">
        <f t="shared" si="53"/>
        <v/>
      </c>
      <c r="AM188" s="173" t="str">
        <f t="shared" si="54"/>
        <v/>
      </c>
      <c r="AO188" s="173" t="str">
        <f t="shared" si="55"/>
        <v/>
      </c>
      <c r="AQ188" s="173" t="str">
        <f t="shared" si="56"/>
        <v/>
      </c>
    </row>
    <row r="189" spans="5:43" x14ac:dyDescent="0.25">
      <c r="E189" s="173" t="str">
        <f t="shared" si="38"/>
        <v/>
      </c>
      <c r="G189" s="173" t="str">
        <f t="shared" si="38"/>
        <v/>
      </c>
      <c r="I189" s="173" t="str">
        <f t="shared" si="39"/>
        <v/>
      </c>
      <c r="K189" s="173" t="str">
        <f t="shared" si="40"/>
        <v/>
      </c>
      <c r="M189" s="173" t="str">
        <f t="shared" si="41"/>
        <v/>
      </c>
      <c r="O189" s="173" t="str">
        <f t="shared" si="42"/>
        <v/>
      </c>
      <c r="Q189" s="173" t="str">
        <f t="shared" si="43"/>
        <v/>
      </c>
      <c r="S189" s="173" t="str">
        <f t="shared" si="44"/>
        <v/>
      </c>
      <c r="U189" s="173" t="str">
        <f t="shared" si="45"/>
        <v/>
      </c>
      <c r="W189" s="173" t="str">
        <f t="shared" si="46"/>
        <v/>
      </c>
      <c r="Y189" s="173" t="str">
        <f t="shared" si="47"/>
        <v/>
      </c>
      <c r="AA189" s="173" t="str">
        <f t="shared" si="48"/>
        <v/>
      </c>
      <c r="AC189" s="173" t="str">
        <f t="shared" si="49"/>
        <v/>
      </c>
      <c r="AE189" s="173" t="str">
        <f t="shared" si="50"/>
        <v/>
      </c>
      <c r="AG189" s="173" t="str">
        <f t="shared" si="51"/>
        <v/>
      </c>
      <c r="AI189" s="173" t="str">
        <f t="shared" si="52"/>
        <v/>
      </c>
      <c r="AK189" s="173" t="str">
        <f t="shared" si="53"/>
        <v/>
      </c>
      <c r="AM189" s="173" t="str">
        <f t="shared" si="54"/>
        <v/>
      </c>
      <c r="AO189" s="173" t="str">
        <f t="shared" si="55"/>
        <v/>
      </c>
      <c r="AQ189" s="173" t="str">
        <f t="shared" si="56"/>
        <v/>
      </c>
    </row>
    <row r="190" spans="5:43" x14ac:dyDescent="0.25">
      <c r="E190" s="173" t="str">
        <f t="shared" si="38"/>
        <v/>
      </c>
      <c r="G190" s="173" t="str">
        <f t="shared" si="38"/>
        <v/>
      </c>
      <c r="I190" s="173" t="str">
        <f t="shared" si="39"/>
        <v/>
      </c>
      <c r="K190" s="173" t="str">
        <f t="shared" si="40"/>
        <v/>
      </c>
      <c r="M190" s="173" t="str">
        <f t="shared" si="41"/>
        <v/>
      </c>
      <c r="O190" s="173" t="str">
        <f t="shared" si="42"/>
        <v/>
      </c>
      <c r="Q190" s="173" t="str">
        <f t="shared" si="43"/>
        <v/>
      </c>
      <c r="S190" s="173" t="str">
        <f t="shared" si="44"/>
        <v/>
      </c>
      <c r="U190" s="173" t="str">
        <f t="shared" si="45"/>
        <v/>
      </c>
      <c r="W190" s="173" t="str">
        <f t="shared" si="46"/>
        <v/>
      </c>
      <c r="Y190" s="173" t="str">
        <f t="shared" si="47"/>
        <v/>
      </c>
      <c r="AA190" s="173" t="str">
        <f t="shared" si="48"/>
        <v/>
      </c>
      <c r="AC190" s="173" t="str">
        <f t="shared" si="49"/>
        <v/>
      </c>
      <c r="AE190" s="173" t="str">
        <f t="shared" si="50"/>
        <v/>
      </c>
      <c r="AG190" s="173" t="str">
        <f t="shared" si="51"/>
        <v/>
      </c>
      <c r="AI190" s="173" t="str">
        <f t="shared" si="52"/>
        <v/>
      </c>
      <c r="AK190" s="173" t="str">
        <f t="shared" si="53"/>
        <v/>
      </c>
      <c r="AM190" s="173" t="str">
        <f t="shared" si="54"/>
        <v/>
      </c>
      <c r="AO190" s="173" t="str">
        <f t="shared" si="55"/>
        <v/>
      </c>
      <c r="AQ190" s="173" t="str">
        <f t="shared" si="56"/>
        <v/>
      </c>
    </row>
    <row r="191" spans="5:43" x14ac:dyDescent="0.25">
      <c r="E191" s="173" t="str">
        <f t="shared" si="38"/>
        <v/>
      </c>
      <c r="G191" s="173" t="str">
        <f t="shared" si="38"/>
        <v/>
      </c>
      <c r="I191" s="173" t="str">
        <f t="shared" si="39"/>
        <v/>
      </c>
      <c r="K191" s="173" t="str">
        <f t="shared" si="40"/>
        <v/>
      </c>
      <c r="M191" s="173" t="str">
        <f t="shared" si="41"/>
        <v/>
      </c>
      <c r="O191" s="173" t="str">
        <f t="shared" si="42"/>
        <v/>
      </c>
      <c r="Q191" s="173" t="str">
        <f t="shared" si="43"/>
        <v/>
      </c>
      <c r="S191" s="173" t="str">
        <f t="shared" si="44"/>
        <v/>
      </c>
      <c r="U191" s="173" t="str">
        <f t="shared" si="45"/>
        <v/>
      </c>
      <c r="W191" s="173" t="str">
        <f t="shared" si="46"/>
        <v/>
      </c>
      <c r="Y191" s="173" t="str">
        <f t="shared" si="47"/>
        <v/>
      </c>
      <c r="AA191" s="173" t="str">
        <f t="shared" si="48"/>
        <v/>
      </c>
      <c r="AC191" s="173" t="str">
        <f t="shared" si="49"/>
        <v/>
      </c>
      <c r="AE191" s="173" t="str">
        <f t="shared" si="50"/>
        <v/>
      </c>
      <c r="AG191" s="173" t="str">
        <f t="shared" si="51"/>
        <v/>
      </c>
      <c r="AI191" s="173" t="str">
        <f t="shared" si="52"/>
        <v/>
      </c>
      <c r="AK191" s="173" t="str">
        <f t="shared" si="53"/>
        <v/>
      </c>
      <c r="AM191" s="173" t="str">
        <f t="shared" si="54"/>
        <v/>
      </c>
      <c r="AO191" s="173" t="str">
        <f t="shared" si="55"/>
        <v/>
      </c>
      <c r="AQ191" s="173" t="str">
        <f t="shared" si="56"/>
        <v/>
      </c>
    </row>
    <row r="192" spans="5:43" x14ac:dyDescent="0.25">
      <c r="E192" s="173" t="str">
        <f t="shared" si="38"/>
        <v/>
      </c>
      <c r="G192" s="173" t="str">
        <f t="shared" si="38"/>
        <v/>
      </c>
      <c r="I192" s="173" t="str">
        <f t="shared" si="39"/>
        <v/>
      </c>
      <c r="K192" s="173" t="str">
        <f t="shared" si="40"/>
        <v/>
      </c>
      <c r="M192" s="173" t="str">
        <f t="shared" si="41"/>
        <v/>
      </c>
      <c r="O192" s="173" t="str">
        <f t="shared" si="42"/>
        <v/>
      </c>
      <c r="Q192" s="173" t="str">
        <f t="shared" si="43"/>
        <v/>
      </c>
      <c r="S192" s="173" t="str">
        <f t="shared" si="44"/>
        <v/>
      </c>
      <c r="U192" s="173" t="str">
        <f t="shared" si="45"/>
        <v/>
      </c>
      <c r="W192" s="173" t="str">
        <f t="shared" si="46"/>
        <v/>
      </c>
      <c r="Y192" s="173" t="str">
        <f t="shared" si="47"/>
        <v/>
      </c>
      <c r="AA192" s="173" t="str">
        <f t="shared" si="48"/>
        <v/>
      </c>
      <c r="AC192" s="173" t="str">
        <f t="shared" si="49"/>
        <v/>
      </c>
      <c r="AE192" s="173" t="str">
        <f t="shared" si="50"/>
        <v/>
      </c>
      <c r="AG192" s="173" t="str">
        <f t="shared" si="51"/>
        <v/>
      </c>
      <c r="AI192" s="173" t="str">
        <f t="shared" si="52"/>
        <v/>
      </c>
      <c r="AK192" s="173" t="str">
        <f t="shared" si="53"/>
        <v/>
      </c>
      <c r="AM192" s="173" t="str">
        <f t="shared" si="54"/>
        <v/>
      </c>
      <c r="AO192" s="173" t="str">
        <f t="shared" si="55"/>
        <v/>
      </c>
      <c r="AQ192" s="173" t="str">
        <f t="shared" si="56"/>
        <v/>
      </c>
    </row>
    <row r="193" spans="5:43" x14ac:dyDescent="0.25">
      <c r="E193" s="173" t="str">
        <f t="shared" si="38"/>
        <v/>
      </c>
      <c r="G193" s="173" t="str">
        <f t="shared" si="38"/>
        <v/>
      </c>
      <c r="I193" s="173" t="str">
        <f t="shared" si="39"/>
        <v/>
      </c>
      <c r="K193" s="173" t="str">
        <f t="shared" si="40"/>
        <v/>
      </c>
      <c r="M193" s="173" t="str">
        <f t="shared" si="41"/>
        <v/>
      </c>
      <c r="O193" s="173" t="str">
        <f t="shared" si="42"/>
        <v/>
      </c>
      <c r="Q193" s="173" t="str">
        <f t="shared" si="43"/>
        <v/>
      </c>
      <c r="S193" s="173" t="str">
        <f t="shared" si="44"/>
        <v/>
      </c>
      <c r="U193" s="173" t="str">
        <f t="shared" si="45"/>
        <v/>
      </c>
      <c r="W193" s="173" t="str">
        <f t="shared" si="46"/>
        <v/>
      </c>
      <c r="Y193" s="173" t="str">
        <f t="shared" si="47"/>
        <v/>
      </c>
      <c r="AA193" s="173" t="str">
        <f t="shared" si="48"/>
        <v/>
      </c>
      <c r="AC193" s="173" t="str">
        <f t="shared" si="49"/>
        <v/>
      </c>
      <c r="AE193" s="173" t="str">
        <f t="shared" si="50"/>
        <v/>
      </c>
      <c r="AG193" s="173" t="str">
        <f t="shared" si="51"/>
        <v/>
      </c>
      <c r="AI193" s="173" t="str">
        <f t="shared" si="52"/>
        <v/>
      </c>
      <c r="AK193" s="173" t="str">
        <f t="shared" si="53"/>
        <v/>
      </c>
      <c r="AM193" s="173" t="str">
        <f t="shared" si="54"/>
        <v/>
      </c>
      <c r="AO193" s="173" t="str">
        <f t="shared" si="55"/>
        <v/>
      </c>
      <c r="AQ193" s="173" t="str">
        <f t="shared" si="56"/>
        <v/>
      </c>
    </row>
    <row r="194" spans="5:43" x14ac:dyDescent="0.25">
      <c r="E194" s="173" t="str">
        <f t="shared" si="38"/>
        <v/>
      </c>
      <c r="G194" s="173" t="str">
        <f t="shared" si="38"/>
        <v/>
      </c>
      <c r="I194" s="173" t="str">
        <f t="shared" si="39"/>
        <v/>
      </c>
      <c r="K194" s="173" t="str">
        <f t="shared" si="40"/>
        <v/>
      </c>
      <c r="M194" s="173" t="str">
        <f t="shared" si="41"/>
        <v/>
      </c>
      <c r="O194" s="173" t="str">
        <f t="shared" si="42"/>
        <v/>
      </c>
      <c r="Q194" s="173" t="str">
        <f t="shared" si="43"/>
        <v/>
      </c>
      <c r="S194" s="173" t="str">
        <f t="shared" si="44"/>
        <v/>
      </c>
      <c r="U194" s="173" t="str">
        <f t="shared" si="45"/>
        <v/>
      </c>
      <c r="W194" s="173" t="str">
        <f t="shared" si="46"/>
        <v/>
      </c>
      <c r="Y194" s="173" t="str">
        <f t="shared" si="47"/>
        <v/>
      </c>
      <c r="AA194" s="173" t="str">
        <f t="shared" si="48"/>
        <v/>
      </c>
      <c r="AC194" s="173" t="str">
        <f t="shared" si="49"/>
        <v/>
      </c>
      <c r="AE194" s="173" t="str">
        <f t="shared" si="50"/>
        <v/>
      </c>
      <c r="AG194" s="173" t="str">
        <f t="shared" si="51"/>
        <v/>
      </c>
      <c r="AI194" s="173" t="str">
        <f t="shared" si="52"/>
        <v/>
      </c>
      <c r="AK194" s="173" t="str">
        <f t="shared" si="53"/>
        <v/>
      </c>
      <c r="AM194" s="173" t="str">
        <f t="shared" si="54"/>
        <v/>
      </c>
      <c r="AO194" s="173" t="str">
        <f t="shared" si="55"/>
        <v/>
      </c>
      <c r="AQ194" s="173" t="str">
        <f t="shared" si="56"/>
        <v/>
      </c>
    </row>
    <row r="195" spans="5:43" x14ac:dyDescent="0.25">
      <c r="E195" s="173" t="str">
        <f t="shared" si="38"/>
        <v/>
      </c>
      <c r="G195" s="173" t="str">
        <f t="shared" si="38"/>
        <v/>
      </c>
      <c r="I195" s="173" t="str">
        <f t="shared" si="39"/>
        <v/>
      </c>
      <c r="K195" s="173" t="str">
        <f t="shared" si="40"/>
        <v/>
      </c>
      <c r="M195" s="173" t="str">
        <f t="shared" si="41"/>
        <v/>
      </c>
      <c r="O195" s="173" t="str">
        <f t="shared" si="42"/>
        <v/>
      </c>
      <c r="Q195" s="173" t="str">
        <f t="shared" si="43"/>
        <v/>
      </c>
      <c r="S195" s="173" t="str">
        <f t="shared" si="44"/>
        <v/>
      </c>
      <c r="U195" s="173" t="str">
        <f t="shared" si="45"/>
        <v/>
      </c>
      <c r="W195" s="173" t="str">
        <f t="shared" si="46"/>
        <v/>
      </c>
      <c r="Y195" s="173" t="str">
        <f t="shared" si="47"/>
        <v/>
      </c>
      <c r="AA195" s="173" t="str">
        <f t="shared" si="48"/>
        <v/>
      </c>
      <c r="AC195" s="173" t="str">
        <f t="shared" si="49"/>
        <v/>
      </c>
      <c r="AE195" s="173" t="str">
        <f t="shared" si="50"/>
        <v/>
      </c>
      <c r="AG195" s="173" t="str">
        <f t="shared" si="51"/>
        <v/>
      </c>
      <c r="AI195" s="173" t="str">
        <f t="shared" si="52"/>
        <v/>
      </c>
      <c r="AK195" s="173" t="str">
        <f t="shared" si="53"/>
        <v/>
      </c>
      <c r="AM195" s="173" t="str">
        <f t="shared" si="54"/>
        <v/>
      </c>
      <c r="AO195" s="173" t="str">
        <f t="shared" si="55"/>
        <v/>
      </c>
      <c r="AQ195" s="173" t="str">
        <f t="shared" si="56"/>
        <v/>
      </c>
    </row>
    <row r="196" spans="5:43" x14ac:dyDescent="0.25">
      <c r="E196" s="173" t="str">
        <f t="shared" si="38"/>
        <v/>
      </c>
      <c r="G196" s="173" t="str">
        <f t="shared" si="38"/>
        <v/>
      </c>
      <c r="I196" s="173" t="str">
        <f t="shared" si="39"/>
        <v/>
      </c>
      <c r="K196" s="173" t="str">
        <f t="shared" si="40"/>
        <v/>
      </c>
      <c r="M196" s="173" t="str">
        <f t="shared" si="41"/>
        <v/>
      </c>
      <c r="O196" s="173" t="str">
        <f t="shared" si="42"/>
        <v/>
      </c>
      <c r="Q196" s="173" t="str">
        <f t="shared" si="43"/>
        <v/>
      </c>
      <c r="S196" s="173" t="str">
        <f t="shared" si="44"/>
        <v/>
      </c>
      <c r="U196" s="173" t="str">
        <f t="shared" si="45"/>
        <v/>
      </c>
      <c r="W196" s="173" t="str">
        <f t="shared" si="46"/>
        <v/>
      </c>
      <c r="Y196" s="173" t="str">
        <f t="shared" si="47"/>
        <v/>
      </c>
      <c r="AA196" s="173" t="str">
        <f t="shared" si="48"/>
        <v/>
      </c>
      <c r="AC196" s="173" t="str">
        <f t="shared" si="49"/>
        <v/>
      </c>
      <c r="AE196" s="173" t="str">
        <f t="shared" si="50"/>
        <v/>
      </c>
      <c r="AG196" s="173" t="str">
        <f t="shared" si="51"/>
        <v/>
      </c>
      <c r="AI196" s="173" t="str">
        <f t="shared" si="52"/>
        <v/>
      </c>
      <c r="AK196" s="173" t="str">
        <f t="shared" si="53"/>
        <v/>
      </c>
      <c r="AM196" s="173" t="str">
        <f t="shared" si="54"/>
        <v/>
      </c>
      <c r="AO196" s="173" t="str">
        <f t="shared" si="55"/>
        <v/>
      </c>
      <c r="AQ196" s="173" t="str">
        <f t="shared" si="56"/>
        <v/>
      </c>
    </row>
    <row r="197" spans="5:43" x14ac:dyDescent="0.25">
      <c r="E197" s="173" t="str">
        <f t="shared" si="38"/>
        <v/>
      </c>
      <c r="G197" s="173" t="str">
        <f t="shared" si="38"/>
        <v/>
      </c>
      <c r="I197" s="173" t="str">
        <f t="shared" si="39"/>
        <v/>
      </c>
      <c r="K197" s="173" t="str">
        <f t="shared" si="40"/>
        <v/>
      </c>
      <c r="M197" s="173" t="str">
        <f t="shared" si="41"/>
        <v/>
      </c>
      <c r="O197" s="173" t="str">
        <f t="shared" si="42"/>
        <v/>
      </c>
      <c r="Q197" s="173" t="str">
        <f t="shared" si="43"/>
        <v/>
      </c>
      <c r="S197" s="173" t="str">
        <f t="shared" si="44"/>
        <v/>
      </c>
      <c r="U197" s="173" t="str">
        <f t="shared" si="45"/>
        <v/>
      </c>
      <c r="W197" s="173" t="str">
        <f t="shared" si="46"/>
        <v/>
      </c>
      <c r="Y197" s="173" t="str">
        <f t="shared" si="47"/>
        <v/>
      </c>
      <c r="AA197" s="173" t="str">
        <f t="shared" si="48"/>
        <v/>
      </c>
      <c r="AC197" s="173" t="str">
        <f t="shared" si="49"/>
        <v/>
      </c>
      <c r="AE197" s="173" t="str">
        <f t="shared" si="50"/>
        <v/>
      </c>
      <c r="AG197" s="173" t="str">
        <f t="shared" si="51"/>
        <v/>
      </c>
      <c r="AI197" s="173" t="str">
        <f t="shared" si="52"/>
        <v/>
      </c>
      <c r="AK197" s="173" t="str">
        <f t="shared" si="53"/>
        <v/>
      </c>
      <c r="AM197" s="173" t="str">
        <f t="shared" si="54"/>
        <v/>
      </c>
      <c r="AO197" s="173" t="str">
        <f t="shared" si="55"/>
        <v/>
      </c>
      <c r="AQ197" s="173" t="str">
        <f t="shared" si="56"/>
        <v/>
      </c>
    </row>
    <row r="198" spans="5:43" x14ac:dyDescent="0.25">
      <c r="E198" s="173" t="str">
        <f t="shared" si="38"/>
        <v/>
      </c>
      <c r="G198" s="173" t="str">
        <f t="shared" si="38"/>
        <v/>
      </c>
      <c r="I198" s="173" t="str">
        <f t="shared" si="39"/>
        <v/>
      </c>
      <c r="K198" s="173" t="str">
        <f t="shared" si="40"/>
        <v/>
      </c>
      <c r="M198" s="173" t="str">
        <f t="shared" si="41"/>
        <v/>
      </c>
      <c r="O198" s="173" t="str">
        <f t="shared" si="42"/>
        <v/>
      </c>
      <c r="Q198" s="173" t="str">
        <f t="shared" si="43"/>
        <v/>
      </c>
      <c r="S198" s="173" t="str">
        <f t="shared" si="44"/>
        <v/>
      </c>
      <c r="U198" s="173" t="str">
        <f t="shared" si="45"/>
        <v/>
      </c>
      <c r="W198" s="173" t="str">
        <f t="shared" si="46"/>
        <v/>
      </c>
      <c r="Y198" s="173" t="str">
        <f t="shared" si="47"/>
        <v/>
      </c>
      <c r="AA198" s="173" t="str">
        <f t="shared" si="48"/>
        <v/>
      </c>
      <c r="AC198" s="173" t="str">
        <f t="shared" si="49"/>
        <v/>
      </c>
      <c r="AE198" s="173" t="str">
        <f t="shared" si="50"/>
        <v/>
      </c>
      <c r="AG198" s="173" t="str">
        <f t="shared" si="51"/>
        <v/>
      </c>
      <c r="AI198" s="173" t="str">
        <f t="shared" si="52"/>
        <v/>
      </c>
      <c r="AK198" s="173" t="str">
        <f t="shared" si="53"/>
        <v/>
      </c>
      <c r="AM198" s="173" t="str">
        <f t="shared" si="54"/>
        <v/>
      </c>
      <c r="AO198" s="173" t="str">
        <f t="shared" si="55"/>
        <v/>
      </c>
      <c r="AQ198" s="173" t="str">
        <f t="shared" si="56"/>
        <v/>
      </c>
    </row>
    <row r="199" spans="5:43" x14ac:dyDescent="0.25">
      <c r="E199" s="173" t="str">
        <f t="shared" si="38"/>
        <v/>
      </c>
      <c r="G199" s="173" t="str">
        <f t="shared" si="38"/>
        <v/>
      </c>
      <c r="I199" s="173" t="str">
        <f t="shared" si="39"/>
        <v/>
      </c>
      <c r="K199" s="173" t="str">
        <f t="shared" si="40"/>
        <v/>
      </c>
      <c r="M199" s="173" t="str">
        <f t="shared" si="41"/>
        <v/>
      </c>
      <c r="O199" s="173" t="str">
        <f t="shared" si="42"/>
        <v/>
      </c>
      <c r="Q199" s="173" t="str">
        <f t="shared" si="43"/>
        <v/>
      </c>
      <c r="S199" s="173" t="str">
        <f t="shared" si="44"/>
        <v/>
      </c>
      <c r="U199" s="173" t="str">
        <f t="shared" si="45"/>
        <v/>
      </c>
      <c r="W199" s="173" t="str">
        <f t="shared" si="46"/>
        <v/>
      </c>
      <c r="Y199" s="173" t="str">
        <f t="shared" si="47"/>
        <v/>
      </c>
      <c r="AA199" s="173" t="str">
        <f t="shared" si="48"/>
        <v/>
      </c>
      <c r="AC199" s="173" t="str">
        <f t="shared" si="49"/>
        <v/>
      </c>
      <c r="AE199" s="173" t="str">
        <f t="shared" si="50"/>
        <v/>
      </c>
      <c r="AG199" s="173" t="str">
        <f t="shared" si="51"/>
        <v/>
      </c>
      <c r="AI199" s="173" t="str">
        <f t="shared" si="52"/>
        <v/>
      </c>
      <c r="AK199" s="173" t="str">
        <f t="shared" si="53"/>
        <v/>
      </c>
      <c r="AM199" s="173" t="str">
        <f t="shared" si="54"/>
        <v/>
      </c>
      <c r="AO199" s="173" t="str">
        <f t="shared" si="55"/>
        <v/>
      </c>
      <c r="AQ199" s="173" t="str">
        <f t="shared" si="56"/>
        <v/>
      </c>
    </row>
    <row r="200" spans="5:43" x14ac:dyDescent="0.25">
      <c r="E200" s="173" t="str">
        <f t="shared" si="38"/>
        <v/>
      </c>
      <c r="G200" s="173" t="str">
        <f t="shared" si="38"/>
        <v/>
      </c>
      <c r="I200" s="173" t="str">
        <f t="shared" si="39"/>
        <v/>
      </c>
      <c r="K200" s="173" t="str">
        <f t="shared" si="40"/>
        <v/>
      </c>
      <c r="M200" s="173" t="str">
        <f t="shared" si="41"/>
        <v/>
      </c>
      <c r="O200" s="173" t="str">
        <f t="shared" si="42"/>
        <v/>
      </c>
      <c r="Q200" s="173" t="str">
        <f t="shared" si="43"/>
        <v/>
      </c>
      <c r="S200" s="173" t="str">
        <f t="shared" si="44"/>
        <v/>
      </c>
      <c r="U200" s="173" t="str">
        <f t="shared" si="45"/>
        <v/>
      </c>
      <c r="W200" s="173" t="str">
        <f t="shared" si="46"/>
        <v/>
      </c>
      <c r="Y200" s="173" t="str">
        <f t="shared" si="47"/>
        <v/>
      </c>
      <c r="AA200" s="173" t="str">
        <f t="shared" si="48"/>
        <v/>
      </c>
      <c r="AC200" s="173" t="str">
        <f t="shared" si="49"/>
        <v/>
      </c>
      <c r="AE200" s="173" t="str">
        <f t="shared" si="50"/>
        <v/>
      </c>
      <c r="AG200" s="173" t="str">
        <f t="shared" si="51"/>
        <v/>
      </c>
      <c r="AI200" s="173" t="str">
        <f t="shared" si="52"/>
        <v/>
      </c>
      <c r="AK200" s="173" t="str">
        <f t="shared" si="53"/>
        <v/>
      </c>
      <c r="AM200" s="173" t="str">
        <f t="shared" si="54"/>
        <v/>
      </c>
      <c r="AO200" s="173" t="str">
        <f t="shared" si="55"/>
        <v/>
      </c>
      <c r="AQ200" s="173" t="str">
        <f t="shared" si="56"/>
        <v/>
      </c>
    </row>
    <row r="201" spans="5:43" x14ac:dyDescent="0.25">
      <c r="E201" s="173" t="str">
        <f t="shared" si="38"/>
        <v/>
      </c>
      <c r="G201" s="173" t="str">
        <f t="shared" si="38"/>
        <v/>
      </c>
      <c r="I201" s="173" t="str">
        <f t="shared" si="39"/>
        <v/>
      </c>
      <c r="K201" s="173" t="str">
        <f t="shared" si="40"/>
        <v/>
      </c>
      <c r="M201" s="173" t="str">
        <f t="shared" si="41"/>
        <v/>
      </c>
      <c r="O201" s="173" t="str">
        <f t="shared" si="42"/>
        <v/>
      </c>
      <c r="Q201" s="173" t="str">
        <f t="shared" si="43"/>
        <v/>
      </c>
      <c r="S201" s="173" t="str">
        <f t="shared" si="44"/>
        <v/>
      </c>
      <c r="U201" s="173" t="str">
        <f t="shared" si="45"/>
        <v/>
      </c>
      <c r="W201" s="173" t="str">
        <f t="shared" si="46"/>
        <v/>
      </c>
      <c r="Y201" s="173" t="str">
        <f t="shared" si="47"/>
        <v/>
      </c>
      <c r="AA201" s="173" t="str">
        <f t="shared" si="48"/>
        <v/>
      </c>
      <c r="AC201" s="173" t="str">
        <f t="shared" si="49"/>
        <v/>
      </c>
      <c r="AE201" s="173" t="str">
        <f t="shared" si="50"/>
        <v/>
      </c>
      <c r="AG201" s="173" t="str">
        <f t="shared" si="51"/>
        <v/>
      </c>
      <c r="AI201" s="173" t="str">
        <f t="shared" si="52"/>
        <v/>
      </c>
      <c r="AK201" s="173" t="str">
        <f t="shared" si="53"/>
        <v/>
      </c>
      <c r="AM201" s="173" t="str">
        <f t="shared" si="54"/>
        <v/>
      </c>
      <c r="AO201" s="173" t="str">
        <f t="shared" si="55"/>
        <v/>
      </c>
      <c r="AQ201" s="173" t="str">
        <f t="shared" si="56"/>
        <v/>
      </c>
    </row>
    <row r="202" spans="5:43" x14ac:dyDescent="0.25">
      <c r="E202" s="173" t="str">
        <f t="shared" si="38"/>
        <v/>
      </c>
      <c r="G202" s="173" t="str">
        <f t="shared" si="38"/>
        <v/>
      </c>
      <c r="I202" s="173" t="str">
        <f t="shared" si="39"/>
        <v/>
      </c>
      <c r="K202" s="173" t="str">
        <f t="shared" si="40"/>
        <v/>
      </c>
      <c r="M202" s="173" t="str">
        <f t="shared" si="41"/>
        <v/>
      </c>
      <c r="O202" s="173" t="str">
        <f t="shared" si="42"/>
        <v/>
      </c>
      <c r="Q202" s="173" t="str">
        <f t="shared" si="43"/>
        <v/>
      </c>
      <c r="S202" s="173" t="str">
        <f t="shared" si="44"/>
        <v/>
      </c>
      <c r="U202" s="173" t="str">
        <f t="shared" si="45"/>
        <v/>
      </c>
      <c r="W202" s="173" t="str">
        <f t="shared" si="46"/>
        <v/>
      </c>
      <c r="Y202" s="173" t="str">
        <f t="shared" si="47"/>
        <v/>
      </c>
      <c r="AA202" s="173" t="str">
        <f t="shared" si="48"/>
        <v/>
      </c>
      <c r="AC202" s="173" t="str">
        <f t="shared" si="49"/>
        <v/>
      </c>
      <c r="AE202" s="173" t="str">
        <f t="shared" si="50"/>
        <v/>
      </c>
      <c r="AG202" s="173" t="str">
        <f t="shared" si="51"/>
        <v/>
      </c>
      <c r="AI202" s="173" t="str">
        <f t="shared" si="52"/>
        <v/>
      </c>
      <c r="AK202" s="173" t="str">
        <f t="shared" si="53"/>
        <v/>
      </c>
      <c r="AM202" s="173" t="str">
        <f t="shared" si="54"/>
        <v/>
      </c>
      <c r="AO202" s="173" t="str">
        <f t="shared" si="55"/>
        <v/>
      </c>
      <c r="AQ202" s="173" t="str">
        <f t="shared" si="56"/>
        <v/>
      </c>
    </row>
    <row r="203" spans="5:43" x14ac:dyDescent="0.25">
      <c r="E203" s="173" t="str">
        <f t="shared" si="38"/>
        <v/>
      </c>
      <c r="G203" s="173" t="str">
        <f t="shared" si="38"/>
        <v/>
      </c>
      <c r="I203" s="173" t="str">
        <f t="shared" si="39"/>
        <v/>
      </c>
      <c r="K203" s="173" t="str">
        <f t="shared" si="40"/>
        <v/>
      </c>
      <c r="M203" s="173" t="str">
        <f t="shared" si="41"/>
        <v/>
      </c>
      <c r="O203" s="173" t="str">
        <f t="shared" si="42"/>
        <v/>
      </c>
      <c r="Q203" s="173" t="str">
        <f t="shared" si="43"/>
        <v/>
      </c>
      <c r="S203" s="173" t="str">
        <f t="shared" si="44"/>
        <v/>
      </c>
      <c r="U203" s="173" t="str">
        <f t="shared" si="45"/>
        <v/>
      </c>
      <c r="W203" s="173" t="str">
        <f t="shared" si="46"/>
        <v/>
      </c>
      <c r="Y203" s="173" t="str">
        <f t="shared" si="47"/>
        <v/>
      </c>
      <c r="AA203" s="173" t="str">
        <f t="shared" si="48"/>
        <v/>
      </c>
      <c r="AC203" s="173" t="str">
        <f t="shared" si="49"/>
        <v/>
      </c>
      <c r="AE203" s="173" t="str">
        <f t="shared" si="50"/>
        <v/>
      </c>
      <c r="AG203" s="173" t="str">
        <f t="shared" si="51"/>
        <v/>
      </c>
      <c r="AI203" s="173" t="str">
        <f t="shared" si="52"/>
        <v/>
      </c>
      <c r="AK203" s="173" t="str">
        <f t="shared" si="53"/>
        <v/>
      </c>
      <c r="AM203" s="173" t="str">
        <f t="shared" si="54"/>
        <v/>
      </c>
      <c r="AO203" s="173" t="str">
        <f t="shared" si="55"/>
        <v/>
      </c>
      <c r="AQ203" s="173" t="str">
        <f t="shared" si="56"/>
        <v/>
      </c>
    </row>
    <row r="204" spans="5:43" x14ac:dyDescent="0.25">
      <c r="E204" s="173" t="str">
        <f t="shared" si="38"/>
        <v/>
      </c>
      <c r="G204" s="173" t="str">
        <f t="shared" si="38"/>
        <v/>
      </c>
      <c r="I204" s="173" t="str">
        <f t="shared" si="39"/>
        <v/>
      </c>
      <c r="K204" s="173" t="str">
        <f t="shared" si="40"/>
        <v/>
      </c>
      <c r="M204" s="173" t="str">
        <f t="shared" si="41"/>
        <v/>
      </c>
      <c r="O204" s="173" t="str">
        <f t="shared" si="42"/>
        <v/>
      </c>
      <c r="Q204" s="173" t="str">
        <f t="shared" si="43"/>
        <v/>
      </c>
      <c r="S204" s="173" t="str">
        <f t="shared" si="44"/>
        <v/>
      </c>
      <c r="U204" s="173" t="str">
        <f t="shared" si="45"/>
        <v/>
      </c>
      <c r="W204" s="173" t="str">
        <f t="shared" si="46"/>
        <v/>
      </c>
      <c r="Y204" s="173" t="str">
        <f t="shared" si="47"/>
        <v/>
      </c>
      <c r="AA204" s="173" t="str">
        <f t="shared" si="48"/>
        <v/>
      </c>
      <c r="AC204" s="173" t="str">
        <f t="shared" si="49"/>
        <v/>
      </c>
      <c r="AE204" s="173" t="str">
        <f t="shared" si="50"/>
        <v/>
      </c>
      <c r="AG204" s="173" t="str">
        <f t="shared" si="51"/>
        <v/>
      </c>
      <c r="AI204" s="173" t="str">
        <f t="shared" si="52"/>
        <v/>
      </c>
      <c r="AK204" s="173" t="str">
        <f t="shared" si="53"/>
        <v/>
      </c>
      <c r="AM204" s="173" t="str">
        <f t="shared" si="54"/>
        <v/>
      </c>
      <c r="AO204" s="173" t="str">
        <f t="shared" si="55"/>
        <v/>
      </c>
      <c r="AQ204" s="173" t="str">
        <f t="shared" si="56"/>
        <v/>
      </c>
    </row>
    <row r="205" spans="5:43" x14ac:dyDescent="0.25">
      <c r="E205" s="173" t="str">
        <f t="shared" ref="E205:G268" si="57">IF(OR($B205=0,D205=0),"",D205/$B205)</f>
        <v/>
      </c>
      <c r="G205" s="173" t="str">
        <f t="shared" si="57"/>
        <v/>
      </c>
      <c r="I205" s="173" t="str">
        <f t="shared" ref="I205:I268" si="58">IF(OR($B205=0,H205=0),"",H205/$B205)</f>
        <v/>
      </c>
      <c r="K205" s="173" t="str">
        <f t="shared" ref="K205:K268" si="59">IF(OR($B205=0,J205=0),"",J205/$B205)</f>
        <v/>
      </c>
      <c r="M205" s="173" t="str">
        <f t="shared" ref="M205:M268" si="60">IF(OR($B205=0,L205=0),"",L205/$B205)</f>
        <v/>
      </c>
      <c r="O205" s="173" t="str">
        <f t="shared" ref="O205:O268" si="61">IF(OR($B205=0,N205=0),"",N205/$B205)</f>
        <v/>
      </c>
      <c r="Q205" s="173" t="str">
        <f t="shared" ref="Q205:Q268" si="62">IF(OR($B205=0,P205=0),"",P205/$B205)</f>
        <v/>
      </c>
      <c r="S205" s="173" t="str">
        <f t="shared" ref="S205:S268" si="63">IF(OR($B205=0,R205=0),"",R205/$B205)</f>
        <v/>
      </c>
      <c r="U205" s="173" t="str">
        <f t="shared" ref="U205:U268" si="64">IF(OR($B205=0,T205=0),"",T205/$B205)</f>
        <v/>
      </c>
      <c r="W205" s="173" t="str">
        <f t="shared" ref="W205:W268" si="65">IF(OR($B205=0,V205=0),"",V205/$B205)</f>
        <v/>
      </c>
      <c r="Y205" s="173" t="str">
        <f t="shared" ref="Y205:Y268" si="66">IF(OR($B205=0,X205=0),"",X205/$B205)</f>
        <v/>
      </c>
      <c r="AA205" s="173" t="str">
        <f t="shared" ref="AA205:AA268" si="67">IF(OR($B205=0,Z205=0),"",Z205/$B205)</f>
        <v/>
      </c>
      <c r="AC205" s="173" t="str">
        <f t="shared" ref="AC205:AC268" si="68">IF(OR($B205=0,AB205=0),"",AB205/$B205)</f>
        <v/>
      </c>
      <c r="AE205" s="173" t="str">
        <f t="shared" ref="AE205:AE268" si="69">IF(OR($B205=0,AD205=0),"",AD205/$B205)</f>
        <v/>
      </c>
      <c r="AG205" s="173" t="str">
        <f t="shared" ref="AG205:AG268" si="70">IF(OR($B205=0,AF205=0),"",AF205/$B205)</f>
        <v/>
      </c>
      <c r="AI205" s="173" t="str">
        <f t="shared" ref="AI205:AI268" si="71">IF(OR($B205=0,AH205=0),"",AH205/$B205)</f>
        <v/>
      </c>
      <c r="AK205" s="173" t="str">
        <f t="shared" ref="AK205:AK268" si="72">IF(OR($B205=0,AJ205=0),"",AJ205/$B205)</f>
        <v/>
      </c>
      <c r="AM205" s="173" t="str">
        <f t="shared" ref="AM205:AM268" si="73">IF(OR($B205=0,AL205=0),"",AL205/$B205)</f>
        <v/>
      </c>
      <c r="AO205" s="173" t="str">
        <f t="shared" ref="AO205:AO268" si="74">IF(OR($B205=0,AN205=0),"",AN205/$B205)</f>
        <v/>
      </c>
      <c r="AQ205" s="173" t="str">
        <f t="shared" ref="AQ205:AQ268" si="75">IF(OR($B205=0,AP205=0),"",AP205/$B205)</f>
        <v/>
      </c>
    </row>
    <row r="206" spans="5:43" x14ac:dyDescent="0.25">
      <c r="E206" s="173" t="str">
        <f t="shared" si="57"/>
        <v/>
      </c>
      <c r="G206" s="173" t="str">
        <f t="shared" si="57"/>
        <v/>
      </c>
      <c r="I206" s="173" t="str">
        <f t="shared" si="58"/>
        <v/>
      </c>
      <c r="K206" s="173" t="str">
        <f t="shared" si="59"/>
        <v/>
      </c>
      <c r="M206" s="173" t="str">
        <f t="shared" si="60"/>
        <v/>
      </c>
      <c r="O206" s="173" t="str">
        <f t="shared" si="61"/>
        <v/>
      </c>
      <c r="Q206" s="173" t="str">
        <f t="shared" si="62"/>
        <v/>
      </c>
      <c r="S206" s="173" t="str">
        <f t="shared" si="63"/>
        <v/>
      </c>
      <c r="U206" s="173" t="str">
        <f t="shared" si="64"/>
        <v/>
      </c>
      <c r="W206" s="173" t="str">
        <f t="shared" si="65"/>
        <v/>
      </c>
      <c r="Y206" s="173" t="str">
        <f t="shared" si="66"/>
        <v/>
      </c>
      <c r="AA206" s="173" t="str">
        <f t="shared" si="67"/>
        <v/>
      </c>
      <c r="AC206" s="173" t="str">
        <f t="shared" si="68"/>
        <v/>
      </c>
      <c r="AE206" s="173" t="str">
        <f t="shared" si="69"/>
        <v/>
      </c>
      <c r="AG206" s="173" t="str">
        <f t="shared" si="70"/>
        <v/>
      </c>
      <c r="AI206" s="173" t="str">
        <f t="shared" si="71"/>
        <v/>
      </c>
      <c r="AK206" s="173" t="str">
        <f t="shared" si="72"/>
        <v/>
      </c>
      <c r="AM206" s="173" t="str">
        <f t="shared" si="73"/>
        <v/>
      </c>
      <c r="AO206" s="173" t="str">
        <f t="shared" si="74"/>
        <v/>
      </c>
      <c r="AQ206" s="173" t="str">
        <f t="shared" si="75"/>
        <v/>
      </c>
    </row>
    <row r="207" spans="5:43" x14ac:dyDescent="0.25">
      <c r="E207" s="173" t="str">
        <f t="shared" si="57"/>
        <v/>
      </c>
      <c r="G207" s="173" t="str">
        <f t="shared" si="57"/>
        <v/>
      </c>
      <c r="I207" s="173" t="str">
        <f t="shared" si="58"/>
        <v/>
      </c>
      <c r="K207" s="173" t="str">
        <f t="shared" si="59"/>
        <v/>
      </c>
      <c r="M207" s="173" t="str">
        <f t="shared" si="60"/>
        <v/>
      </c>
      <c r="O207" s="173" t="str">
        <f t="shared" si="61"/>
        <v/>
      </c>
      <c r="Q207" s="173" t="str">
        <f t="shared" si="62"/>
        <v/>
      </c>
      <c r="S207" s="173" t="str">
        <f t="shared" si="63"/>
        <v/>
      </c>
      <c r="U207" s="173" t="str">
        <f t="shared" si="64"/>
        <v/>
      </c>
      <c r="W207" s="173" t="str">
        <f t="shared" si="65"/>
        <v/>
      </c>
      <c r="Y207" s="173" t="str">
        <f t="shared" si="66"/>
        <v/>
      </c>
      <c r="AA207" s="173" t="str">
        <f t="shared" si="67"/>
        <v/>
      </c>
      <c r="AC207" s="173" t="str">
        <f t="shared" si="68"/>
        <v/>
      </c>
      <c r="AE207" s="173" t="str">
        <f t="shared" si="69"/>
        <v/>
      </c>
      <c r="AG207" s="173" t="str">
        <f t="shared" si="70"/>
        <v/>
      </c>
      <c r="AI207" s="173" t="str">
        <f t="shared" si="71"/>
        <v/>
      </c>
      <c r="AK207" s="173" t="str">
        <f t="shared" si="72"/>
        <v/>
      </c>
      <c r="AM207" s="173" t="str">
        <f t="shared" si="73"/>
        <v/>
      </c>
      <c r="AO207" s="173" t="str">
        <f t="shared" si="74"/>
        <v/>
      </c>
      <c r="AQ207" s="173" t="str">
        <f t="shared" si="75"/>
        <v/>
      </c>
    </row>
    <row r="208" spans="5:43" x14ac:dyDescent="0.25">
      <c r="E208" s="173" t="str">
        <f t="shared" si="57"/>
        <v/>
      </c>
      <c r="G208" s="173" t="str">
        <f t="shared" si="57"/>
        <v/>
      </c>
      <c r="I208" s="173" t="str">
        <f t="shared" si="58"/>
        <v/>
      </c>
      <c r="K208" s="173" t="str">
        <f t="shared" si="59"/>
        <v/>
      </c>
      <c r="M208" s="173" t="str">
        <f t="shared" si="60"/>
        <v/>
      </c>
      <c r="O208" s="173" t="str">
        <f t="shared" si="61"/>
        <v/>
      </c>
      <c r="Q208" s="173" t="str">
        <f t="shared" si="62"/>
        <v/>
      </c>
      <c r="S208" s="173" t="str">
        <f t="shared" si="63"/>
        <v/>
      </c>
      <c r="U208" s="173" t="str">
        <f t="shared" si="64"/>
        <v/>
      </c>
      <c r="W208" s="173" t="str">
        <f t="shared" si="65"/>
        <v/>
      </c>
      <c r="Y208" s="173" t="str">
        <f t="shared" si="66"/>
        <v/>
      </c>
      <c r="AA208" s="173" t="str">
        <f t="shared" si="67"/>
        <v/>
      </c>
      <c r="AC208" s="173" t="str">
        <f t="shared" si="68"/>
        <v/>
      </c>
      <c r="AE208" s="173" t="str">
        <f t="shared" si="69"/>
        <v/>
      </c>
      <c r="AG208" s="173" t="str">
        <f t="shared" si="70"/>
        <v/>
      </c>
      <c r="AI208" s="173" t="str">
        <f t="shared" si="71"/>
        <v/>
      </c>
      <c r="AK208" s="173" t="str">
        <f t="shared" si="72"/>
        <v/>
      </c>
      <c r="AM208" s="173" t="str">
        <f t="shared" si="73"/>
        <v/>
      </c>
      <c r="AO208" s="173" t="str">
        <f t="shared" si="74"/>
        <v/>
      </c>
      <c r="AQ208" s="173" t="str">
        <f t="shared" si="75"/>
        <v/>
      </c>
    </row>
    <row r="209" spans="5:43" x14ac:dyDescent="0.25">
      <c r="E209" s="173" t="str">
        <f t="shared" si="57"/>
        <v/>
      </c>
      <c r="G209" s="173" t="str">
        <f t="shared" si="57"/>
        <v/>
      </c>
      <c r="I209" s="173" t="str">
        <f t="shared" si="58"/>
        <v/>
      </c>
      <c r="K209" s="173" t="str">
        <f t="shared" si="59"/>
        <v/>
      </c>
      <c r="M209" s="173" t="str">
        <f t="shared" si="60"/>
        <v/>
      </c>
      <c r="O209" s="173" t="str">
        <f t="shared" si="61"/>
        <v/>
      </c>
      <c r="Q209" s="173" t="str">
        <f t="shared" si="62"/>
        <v/>
      </c>
      <c r="S209" s="173" t="str">
        <f t="shared" si="63"/>
        <v/>
      </c>
      <c r="U209" s="173" t="str">
        <f t="shared" si="64"/>
        <v/>
      </c>
      <c r="W209" s="173" t="str">
        <f t="shared" si="65"/>
        <v/>
      </c>
      <c r="Y209" s="173" t="str">
        <f t="shared" si="66"/>
        <v/>
      </c>
      <c r="AA209" s="173" t="str">
        <f t="shared" si="67"/>
        <v/>
      </c>
      <c r="AC209" s="173" t="str">
        <f t="shared" si="68"/>
        <v/>
      </c>
      <c r="AE209" s="173" t="str">
        <f t="shared" si="69"/>
        <v/>
      </c>
      <c r="AG209" s="173" t="str">
        <f t="shared" si="70"/>
        <v/>
      </c>
      <c r="AI209" s="173" t="str">
        <f t="shared" si="71"/>
        <v/>
      </c>
      <c r="AK209" s="173" t="str">
        <f t="shared" si="72"/>
        <v/>
      </c>
      <c r="AM209" s="173" t="str">
        <f t="shared" si="73"/>
        <v/>
      </c>
      <c r="AO209" s="173" t="str">
        <f t="shared" si="74"/>
        <v/>
      </c>
      <c r="AQ209" s="173" t="str">
        <f t="shared" si="75"/>
        <v/>
      </c>
    </row>
    <row r="210" spans="5:43" x14ac:dyDescent="0.25">
      <c r="E210" s="173" t="str">
        <f t="shared" si="57"/>
        <v/>
      </c>
      <c r="G210" s="173" t="str">
        <f t="shared" si="57"/>
        <v/>
      </c>
      <c r="I210" s="173" t="str">
        <f t="shared" si="58"/>
        <v/>
      </c>
      <c r="K210" s="173" t="str">
        <f t="shared" si="59"/>
        <v/>
      </c>
      <c r="M210" s="173" t="str">
        <f t="shared" si="60"/>
        <v/>
      </c>
      <c r="O210" s="173" t="str">
        <f t="shared" si="61"/>
        <v/>
      </c>
      <c r="Q210" s="173" t="str">
        <f t="shared" si="62"/>
        <v/>
      </c>
      <c r="S210" s="173" t="str">
        <f t="shared" si="63"/>
        <v/>
      </c>
      <c r="U210" s="173" t="str">
        <f t="shared" si="64"/>
        <v/>
      </c>
      <c r="W210" s="173" t="str">
        <f t="shared" si="65"/>
        <v/>
      </c>
      <c r="Y210" s="173" t="str">
        <f t="shared" si="66"/>
        <v/>
      </c>
      <c r="AA210" s="173" t="str">
        <f t="shared" si="67"/>
        <v/>
      </c>
      <c r="AC210" s="173" t="str">
        <f t="shared" si="68"/>
        <v/>
      </c>
      <c r="AE210" s="173" t="str">
        <f t="shared" si="69"/>
        <v/>
      </c>
      <c r="AG210" s="173" t="str">
        <f t="shared" si="70"/>
        <v/>
      </c>
      <c r="AI210" s="173" t="str">
        <f t="shared" si="71"/>
        <v/>
      </c>
      <c r="AK210" s="173" t="str">
        <f t="shared" si="72"/>
        <v/>
      </c>
      <c r="AM210" s="173" t="str">
        <f t="shared" si="73"/>
        <v/>
      </c>
      <c r="AO210" s="173" t="str">
        <f t="shared" si="74"/>
        <v/>
      </c>
      <c r="AQ210" s="173" t="str">
        <f t="shared" si="75"/>
        <v/>
      </c>
    </row>
    <row r="211" spans="5:43" x14ac:dyDescent="0.25">
      <c r="E211" s="173" t="str">
        <f t="shared" si="57"/>
        <v/>
      </c>
      <c r="G211" s="173" t="str">
        <f t="shared" si="57"/>
        <v/>
      </c>
      <c r="I211" s="173" t="str">
        <f t="shared" si="58"/>
        <v/>
      </c>
      <c r="K211" s="173" t="str">
        <f t="shared" si="59"/>
        <v/>
      </c>
      <c r="M211" s="173" t="str">
        <f t="shared" si="60"/>
        <v/>
      </c>
      <c r="O211" s="173" t="str">
        <f t="shared" si="61"/>
        <v/>
      </c>
      <c r="Q211" s="173" t="str">
        <f t="shared" si="62"/>
        <v/>
      </c>
      <c r="S211" s="173" t="str">
        <f t="shared" si="63"/>
        <v/>
      </c>
      <c r="U211" s="173" t="str">
        <f t="shared" si="64"/>
        <v/>
      </c>
      <c r="W211" s="173" t="str">
        <f t="shared" si="65"/>
        <v/>
      </c>
      <c r="Y211" s="173" t="str">
        <f t="shared" si="66"/>
        <v/>
      </c>
      <c r="AA211" s="173" t="str">
        <f t="shared" si="67"/>
        <v/>
      </c>
      <c r="AC211" s="173" t="str">
        <f t="shared" si="68"/>
        <v/>
      </c>
      <c r="AE211" s="173" t="str">
        <f t="shared" si="69"/>
        <v/>
      </c>
      <c r="AG211" s="173" t="str">
        <f t="shared" si="70"/>
        <v/>
      </c>
      <c r="AI211" s="173" t="str">
        <f t="shared" si="71"/>
        <v/>
      </c>
      <c r="AK211" s="173" t="str">
        <f t="shared" si="72"/>
        <v/>
      </c>
      <c r="AM211" s="173" t="str">
        <f t="shared" si="73"/>
        <v/>
      </c>
      <c r="AO211" s="173" t="str">
        <f t="shared" si="74"/>
        <v/>
      </c>
      <c r="AQ211" s="173" t="str">
        <f t="shared" si="75"/>
        <v/>
      </c>
    </row>
    <row r="212" spans="5:43" x14ac:dyDescent="0.25">
      <c r="E212" s="173" t="str">
        <f t="shared" si="57"/>
        <v/>
      </c>
      <c r="G212" s="173" t="str">
        <f t="shared" si="57"/>
        <v/>
      </c>
      <c r="I212" s="173" t="str">
        <f t="shared" si="58"/>
        <v/>
      </c>
      <c r="K212" s="173" t="str">
        <f t="shared" si="59"/>
        <v/>
      </c>
      <c r="M212" s="173" t="str">
        <f t="shared" si="60"/>
        <v/>
      </c>
      <c r="O212" s="173" t="str">
        <f t="shared" si="61"/>
        <v/>
      </c>
      <c r="Q212" s="173" t="str">
        <f t="shared" si="62"/>
        <v/>
      </c>
      <c r="S212" s="173" t="str">
        <f t="shared" si="63"/>
        <v/>
      </c>
      <c r="U212" s="173" t="str">
        <f t="shared" si="64"/>
        <v/>
      </c>
      <c r="W212" s="173" t="str">
        <f t="shared" si="65"/>
        <v/>
      </c>
      <c r="Y212" s="173" t="str">
        <f t="shared" si="66"/>
        <v/>
      </c>
      <c r="AA212" s="173" t="str">
        <f t="shared" si="67"/>
        <v/>
      </c>
      <c r="AC212" s="173" t="str">
        <f t="shared" si="68"/>
        <v/>
      </c>
      <c r="AE212" s="173" t="str">
        <f t="shared" si="69"/>
        <v/>
      </c>
      <c r="AG212" s="173" t="str">
        <f t="shared" si="70"/>
        <v/>
      </c>
      <c r="AI212" s="173" t="str">
        <f t="shared" si="71"/>
        <v/>
      </c>
      <c r="AK212" s="173" t="str">
        <f t="shared" si="72"/>
        <v/>
      </c>
      <c r="AM212" s="173" t="str">
        <f t="shared" si="73"/>
        <v/>
      </c>
      <c r="AO212" s="173" t="str">
        <f t="shared" si="74"/>
        <v/>
      </c>
      <c r="AQ212" s="173" t="str">
        <f t="shared" si="75"/>
        <v/>
      </c>
    </row>
    <row r="213" spans="5:43" x14ac:dyDescent="0.25">
      <c r="E213" s="173" t="str">
        <f t="shared" si="57"/>
        <v/>
      </c>
      <c r="G213" s="173" t="str">
        <f t="shared" si="57"/>
        <v/>
      </c>
      <c r="I213" s="173" t="str">
        <f t="shared" si="58"/>
        <v/>
      </c>
      <c r="K213" s="173" t="str">
        <f t="shared" si="59"/>
        <v/>
      </c>
      <c r="M213" s="173" t="str">
        <f t="shared" si="60"/>
        <v/>
      </c>
      <c r="O213" s="173" t="str">
        <f t="shared" si="61"/>
        <v/>
      </c>
      <c r="Q213" s="173" t="str">
        <f t="shared" si="62"/>
        <v/>
      </c>
      <c r="S213" s="173" t="str">
        <f t="shared" si="63"/>
        <v/>
      </c>
      <c r="U213" s="173" t="str">
        <f t="shared" si="64"/>
        <v/>
      </c>
      <c r="W213" s="173" t="str">
        <f t="shared" si="65"/>
        <v/>
      </c>
      <c r="Y213" s="173" t="str">
        <f t="shared" si="66"/>
        <v/>
      </c>
      <c r="AA213" s="173" t="str">
        <f t="shared" si="67"/>
        <v/>
      </c>
      <c r="AC213" s="173" t="str">
        <f t="shared" si="68"/>
        <v/>
      </c>
      <c r="AE213" s="173" t="str">
        <f t="shared" si="69"/>
        <v/>
      </c>
      <c r="AG213" s="173" t="str">
        <f t="shared" si="70"/>
        <v/>
      </c>
      <c r="AI213" s="173" t="str">
        <f t="shared" si="71"/>
        <v/>
      </c>
      <c r="AK213" s="173" t="str">
        <f t="shared" si="72"/>
        <v/>
      </c>
      <c r="AM213" s="173" t="str">
        <f t="shared" si="73"/>
        <v/>
      </c>
      <c r="AO213" s="173" t="str">
        <f t="shared" si="74"/>
        <v/>
      </c>
      <c r="AQ213" s="173" t="str">
        <f t="shared" si="75"/>
        <v/>
      </c>
    </row>
    <row r="214" spans="5:43" x14ac:dyDescent="0.25">
      <c r="E214" s="173" t="str">
        <f t="shared" si="57"/>
        <v/>
      </c>
      <c r="G214" s="173" t="str">
        <f t="shared" si="57"/>
        <v/>
      </c>
      <c r="I214" s="173" t="str">
        <f t="shared" si="58"/>
        <v/>
      </c>
      <c r="K214" s="173" t="str">
        <f t="shared" si="59"/>
        <v/>
      </c>
      <c r="M214" s="173" t="str">
        <f t="shared" si="60"/>
        <v/>
      </c>
      <c r="O214" s="173" t="str">
        <f t="shared" si="61"/>
        <v/>
      </c>
      <c r="Q214" s="173" t="str">
        <f t="shared" si="62"/>
        <v/>
      </c>
      <c r="S214" s="173" t="str">
        <f t="shared" si="63"/>
        <v/>
      </c>
      <c r="U214" s="173" t="str">
        <f t="shared" si="64"/>
        <v/>
      </c>
      <c r="W214" s="173" t="str">
        <f t="shared" si="65"/>
        <v/>
      </c>
      <c r="Y214" s="173" t="str">
        <f t="shared" si="66"/>
        <v/>
      </c>
      <c r="AA214" s="173" t="str">
        <f t="shared" si="67"/>
        <v/>
      </c>
      <c r="AC214" s="173" t="str">
        <f t="shared" si="68"/>
        <v/>
      </c>
      <c r="AE214" s="173" t="str">
        <f t="shared" si="69"/>
        <v/>
      </c>
      <c r="AG214" s="173" t="str">
        <f t="shared" si="70"/>
        <v/>
      </c>
      <c r="AI214" s="173" t="str">
        <f t="shared" si="71"/>
        <v/>
      </c>
      <c r="AK214" s="173" t="str">
        <f t="shared" si="72"/>
        <v/>
      </c>
      <c r="AM214" s="173" t="str">
        <f t="shared" si="73"/>
        <v/>
      </c>
      <c r="AO214" s="173" t="str">
        <f t="shared" si="74"/>
        <v/>
      </c>
      <c r="AQ214" s="173" t="str">
        <f t="shared" si="75"/>
        <v/>
      </c>
    </row>
    <row r="215" spans="5:43" x14ac:dyDescent="0.25">
      <c r="E215" s="173" t="str">
        <f t="shared" si="57"/>
        <v/>
      </c>
      <c r="G215" s="173" t="str">
        <f t="shared" si="57"/>
        <v/>
      </c>
      <c r="I215" s="173" t="str">
        <f t="shared" si="58"/>
        <v/>
      </c>
      <c r="K215" s="173" t="str">
        <f t="shared" si="59"/>
        <v/>
      </c>
      <c r="M215" s="173" t="str">
        <f t="shared" si="60"/>
        <v/>
      </c>
      <c r="O215" s="173" t="str">
        <f t="shared" si="61"/>
        <v/>
      </c>
      <c r="Q215" s="173" t="str">
        <f t="shared" si="62"/>
        <v/>
      </c>
      <c r="S215" s="173" t="str">
        <f t="shared" si="63"/>
        <v/>
      </c>
      <c r="U215" s="173" t="str">
        <f t="shared" si="64"/>
        <v/>
      </c>
      <c r="W215" s="173" t="str">
        <f t="shared" si="65"/>
        <v/>
      </c>
      <c r="Y215" s="173" t="str">
        <f t="shared" si="66"/>
        <v/>
      </c>
      <c r="AA215" s="173" t="str">
        <f t="shared" si="67"/>
        <v/>
      </c>
      <c r="AC215" s="173" t="str">
        <f t="shared" si="68"/>
        <v/>
      </c>
      <c r="AE215" s="173" t="str">
        <f t="shared" si="69"/>
        <v/>
      </c>
      <c r="AG215" s="173" t="str">
        <f t="shared" si="70"/>
        <v/>
      </c>
      <c r="AI215" s="173" t="str">
        <f t="shared" si="71"/>
        <v/>
      </c>
      <c r="AK215" s="173" t="str">
        <f t="shared" si="72"/>
        <v/>
      </c>
      <c r="AM215" s="173" t="str">
        <f t="shared" si="73"/>
        <v/>
      </c>
      <c r="AO215" s="173" t="str">
        <f t="shared" si="74"/>
        <v/>
      </c>
      <c r="AQ215" s="173" t="str">
        <f t="shared" si="75"/>
        <v/>
      </c>
    </row>
    <row r="216" spans="5:43" x14ac:dyDescent="0.25">
      <c r="E216" s="173" t="str">
        <f t="shared" si="57"/>
        <v/>
      </c>
      <c r="G216" s="173" t="str">
        <f t="shared" si="57"/>
        <v/>
      </c>
      <c r="I216" s="173" t="str">
        <f t="shared" si="58"/>
        <v/>
      </c>
      <c r="K216" s="173" t="str">
        <f t="shared" si="59"/>
        <v/>
      </c>
      <c r="M216" s="173" t="str">
        <f t="shared" si="60"/>
        <v/>
      </c>
      <c r="O216" s="173" t="str">
        <f t="shared" si="61"/>
        <v/>
      </c>
      <c r="Q216" s="173" t="str">
        <f t="shared" si="62"/>
        <v/>
      </c>
      <c r="S216" s="173" t="str">
        <f t="shared" si="63"/>
        <v/>
      </c>
      <c r="U216" s="173" t="str">
        <f t="shared" si="64"/>
        <v/>
      </c>
      <c r="W216" s="173" t="str">
        <f t="shared" si="65"/>
        <v/>
      </c>
      <c r="Y216" s="173" t="str">
        <f t="shared" si="66"/>
        <v/>
      </c>
      <c r="AA216" s="173" t="str">
        <f t="shared" si="67"/>
        <v/>
      </c>
      <c r="AC216" s="173" t="str">
        <f t="shared" si="68"/>
        <v/>
      </c>
      <c r="AE216" s="173" t="str">
        <f t="shared" si="69"/>
        <v/>
      </c>
      <c r="AG216" s="173" t="str">
        <f t="shared" si="70"/>
        <v/>
      </c>
      <c r="AI216" s="173" t="str">
        <f t="shared" si="71"/>
        <v/>
      </c>
      <c r="AK216" s="173" t="str">
        <f t="shared" si="72"/>
        <v/>
      </c>
      <c r="AM216" s="173" t="str">
        <f t="shared" si="73"/>
        <v/>
      </c>
      <c r="AO216" s="173" t="str">
        <f t="shared" si="74"/>
        <v/>
      </c>
      <c r="AQ216" s="173" t="str">
        <f t="shared" si="75"/>
        <v/>
      </c>
    </row>
    <row r="217" spans="5:43" x14ac:dyDescent="0.25">
      <c r="E217" s="173" t="str">
        <f t="shared" si="57"/>
        <v/>
      </c>
      <c r="G217" s="173" t="str">
        <f t="shared" si="57"/>
        <v/>
      </c>
      <c r="I217" s="173" t="str">
        <f t="shared" si="58"/>
        <v/>
      </c>
      <c r="K217" s="173" t="str">
        <f t="shared" si="59"/>
        <v/>
      </c>
      <c r="M217" s="173" t="str">
        <f t="shared" si="60"/>
        <v/>
      </c>
      <c r="O217" s="173" t="str">
        <f t="shared" si="61"/>
        <v/>
      </c>
      <c r="Q217" s="173" t="str">
        <f t="shared" si="62"/>
        <v/>
      </c>
      <c r="S217" s="173" t="str">
        <f t="shared" si="63"/>
        <v/>
      </c>
      <c r="U217" s="173" t="str">
        <f t="shared" si="64"/>
        <v/>
      </c>
      <c r="W217" s="173" t="str">
        <f t="shared" si="65"/>
        <v/>
      </c>
      <c r="Y217" s="173" t="str">
        <f t="shared" si="66"/>
        <v/>
      </c>
      <c r="AA217" s="173" t="str">
        <f t="shared" si="67"/>
        <v/>
      </c>
      <c r="AC217" s="173" t="str">
        <f t="shared" si="68"/>
        <v/>
      </c>
      <c r="AE217" s="173" t="str">
        <f t="shared" si="69"/>
        <v/>
      </c>
      <c r="AG217" s="173" t="str">
        <f t="shared" si="70"/>
        <v/>
      </c>
      <c r="AI217" s="173" t="str">
        <f t="shared" si="71"/>
        <v/>
      </c>
      <c r="AK217" s="173" t="str">
        <f t="shared" si="72"/>
        <v/>
      </c>
      <c r="AM217" s="173" t="str">
        <f t="shared" si="73"/>
        <v/>
      </c>
      <c r="AO217" s="173" t="str">
        <f t="shared" si="74"/>
        <v/>
      </c>
      <c r="AQ217" s="173" t="str">
        <f t="shared" si="75"/>
        <v/>
      </c>
    </row>
    <row r="218" spans="5:43" x14ac:dyDescent="0.25">
      <c r="E218" s="173" t="str">
        <f t="shared" si="57"/>
        <v/>
      </c>
      <c r="G218" s="173" t="str">
        <f t="shared" si="57"/>
        <v/>
      </c>
      <c r="I218" s="173" t="str">
        <f t="shared" si="58"/>
        <v/>
      </c>
      <c r="K218" s="173" t="str">
        <f t="shared" si="59"/>
        <v/>
      </c>
      <c r="M218" s="173" t="str">
        <f t="shared" si="60"/>
        <v/>
      </c>
      <c r="O218" s="173" t="str">
        <f t="shared" si="61"/>
        <v/>
      </c>
      <c r="Q218" s="173" t="str">
        <f t="shared" si="62"/>
        <v/>
      </c>
      <c r="S218" s="173" t="str">
        <f t="shared" si="63"/>
        <v/>
      </c>
      <c r="U218" s="173" t="str">
        <f t="shared" si="64"/>
        <v/>
      </c>
      <c r="W218" s="173" t="str">
        <f t="shared" si="65"/>
        <v/>
      </c>
      <c r="Y218" s="173" t="str">
        <f t="shared" si="66"/>
        <v/>
      </c>
      <c r="AA218" s="173" t="str">
        <f t="shared" si="67"/>
        <v/>
      </c>
      <c r="AC218" s="173" t="str">
        <f t="shared" si="68"/>
        <v/>
      </c>
      <c r="AE218" s="173" t="str">
        <f t="shared" si="69"/>
        <v/>
      </c>
      <c r="AG218" s="173" t="str">
        <f t="shared" si="70"/>
        <v/>
      </c>
      <c r="AI218" s="173" t="str">
        <f t="shared" si="71"/>
        <v/>
      </c>
      <c r="AK218" s="173" t="str">
        <f t="shared" si="72"/>
        <v/>
      </c>
      <c r="AM218" s="173" t="str">
        <f t="shared" si="73"/>
        <v/>
      </c>
      <c r="AO218" s="173" t="str">
        <f t="shared" si="74"/>
        <v/>
      </c>
      <c r="AQ218" s="173" t="str">
        <f t="shared" si="75"/>
        <v/>
      </c>
    </row>
    <row r="219" spans="5:43" x14ac:dyDescent="0.25">
      <c r="E219" s="173" t="str">
        <f t="shared" si="57"/>
        <v/>
      </c>
      <c r="G219" s="173" t="str">
        <f t="shared" si="57"/>
        <v/>
      </c>
      <c r="I219" s="173" t="str">
        <f t="shared" si="58"/>
        <v/>
      </c>
      <c r="K219" s="173" t="str">
        <f t="shared" si="59"/>
        <v/>
      </c>
      <c r="M219" s="173" t="str">
        <f t="shared" si="60"/>
        <v/>
      </c>
      <c r="O219" s="173" t="str">
        <f t="shared" si="61"/>
        <v/>
      </c>
      <c r="Q219" s="173" t="str">
        <f t="shared" si="62"/>
        <v/>
      </c>
      <c r="S219" s="173" t="str">
        <f t="shared" si="63"/>
        <v/>
      </c>
      <c r="U219" s="173" t="str">
        <f t="shared" si="64"/>
        <v/>
      </c>
      <c r="W219" s="173" t="str">
        <f t="shared" si="65"/>
        <v/>
      </c>
      <c r="Y219" s="173" t="str">
        <f t="shared" si="66"/>
        <v/>
      </c>
      <c r="AA219" s="173" t="str">
        <f t="shared" si="67"/>
        <v/>
      </c>
      <c r="AC219" s="173" t="str">
        <f t="shared" si="68"/>
        <v/>
      </c>
      <c r="AE219" s="173" t="str">
        <f t="shared" si="69"/>
        <v/>
      </c>
      <c r="AG219" s="173" t="str">
        <f t="shared" si="70"/>
        <v/>
      </c>
      <c r="AI219" s="173" t="str">
        <f t="shared" si="71"/>
        <v/>
      </c>
      <c r="AK219" s="173" t="str">
        <f t="shared" si="72"/>
        <v/>
      </c>
      <c r="AM219" s="173" t="str">
        <f t="shared" si="73"/>
        <v/>
      </c>
      <c r="AO219" s="173" t="str">
        <f t="shared" si="74"/>
        <v/>
      </c>
      <c r="AQ219" s="173" t="str">
        <f t="shared" si="75"/>
        <v/>
      </c>
    </row>
    <row r="220" spans="5:43" x14ac:dyDescent="0.25">
      <c r="E220" s="173" t="str">
        <f t="shared" si="57"/>
        <v/>
      </c>
      <c r="G220" s="173" t="str">
        <f t="shared" si="57"/>
        <v/>
      </c>
      <c r="I220" s="173" t="str">
        <f t="shared" si="58"/>
        <v/>
      </c>
      <c r="K220" s="173" t="str">
        <f t="shared" si="59"/>
        <v/>
      </c>
      <c r="M220" s="173" t="str">
        <f t="shared" si="60"/>
        <v/>
      </c>
      <c r="O220" s="173" t="str">
        <f t="shared" si="61"/>
        <v/>
      </c>
      <c r="Q220" s="173" t="str">
        <f t="shared" si="62"/>
        <v/>
      </c>
      <c r="S220" s="173" t="str">
        <f t="shared" si="63"/>
        <v/>
      </c>
      <c r="U220" s="173" t="str">
        <f t="shared" si="64"/>
        <v/>
      </c>
      <c r="W220" s="173" t="str">
        <f t="shared" si="65"/>
        <v/>
      </c>
      <c r="Y220" s="173" t="str">
        <f t="shared" si="66"/>
        <v/>
      </c>
      <c r="AA220" s="173" t="str">
        <f t="shared" si="67"/>
        <v/>
      </c>
      <c r="AC220" s="173" t="str">
        <f t="shared" si="68"/>
        <v/>
      </c>
      <c r="AE220" s="173" t="str">
        <f t="shared" si="69"/>
        <v/>
      </c>
      <c r="AG220" s="173" t="str">
        <f t="shared" si="70"/>
        <v/>
      </c>
      <c r="AI220" s="173" t="str">
        <f t="shared" si="71"/>
        <v/>
      </c>
      <c r="AK220" s="173" t="str">
        <f t="shared" si="72"/>
        <v/>
      </c>
      <c r="AM220" s="173" t="str">
        <f t="shared" si="73"/>
        <v/>
      </c>
      <c r="AO220" s="173" t="str">
        <f t="shared" si="74"/>
        <v/>
      </c>
      <c r="AQ220" s="173" t="str">
        <f t="shared" si="75"/>
        <v/>
      </c>
    </row>
    <row r="221" spans="5:43" x14ac:dyDescent="0.25">
      <c r="E221" s="173" t="str">
        <f t="shared" si="57"/>
        <v/>
      </c>
      <c r="G221" s="173" t="str">
        <f t="shared" si="57"/>
        <v/>
      </c>
      <c r="I221" s="173" t="str">
        <f t="shared" si="58"/>
        <v/>
      </c>
      <c r="K221" s="173" t="str">
        <f t="shared" si="59"/>
        <v/>
      </c>
      <c r="M221" s="173" t="str">
        <f t="shared" si="60"/>
        <v/>
      </c>
      <c r="O221" s="173" t="str">
        <f t="shared" si="61"/>
        <v/>
      </c>
      <c r="Q221" s="173" t="str">
        <f t="shared" si="62"/>
        <v/>
      </c>
      <c r="S221" s="173" t="str">
        <f t="shared" si="63"/>
        <v/>
      </c>
      <c r="U221" s="173" t="str">
        <f t="shared" si="64"/>
        <v/>
      </c>
      <c r="W221" s="173" t="str">
        <f t="shared" si="65"/>
        <v/>
      </c>
      <c r="Y221" s="173" t="str">
        <f t="shared" si="66"/>
        <v/>
      </c>
      <c r="AA221" s="173" t="str">
        <f t="shared" si="67"/>
        <v/>
      </c>
      <c r="AC221" s="173" t="str">
        <f t="shared" si="68"/>
        <v/>
      </c>
      <c r="AE221" s="173" t="str">
        <f t="shared" si="69"/>
        <v/>
      </c>
      <c r="AG221" s="173" t="str">
        <f t="shared" si="70"/>
        <v/>
      </c>
      <c r="AI221" s="173" t="str">
        <f t="shared" si="71"/>
        <v/>
      </c>
      <c r="AK221" s="173" t="str">
        <f t="shared" si="72"/>
        <v/>
      </c>
      <c r="AM221" s="173" t="str">
        <f t="shared" si="73"/>
        <v/>
      </c>
      <c r="AO221" s="173" t="str">
        <f t="shared" si="74"/>
        <v/>
      </c>
      <c r="AQ221" s="173" t="str">
        <f t="shared" si="75"/>
        <v/>
      </c>
    </row>
    <row r="222" spans="5:43" x14ac:dyDescent="0.25">
      <c r="E222" s="173" t="str">
        <f t="shared" si="57"/>
        <v/>
      </c>
      <c r="G222" s="173" t="str">
        <f t="shared" si="57"/>
        <v/>
      </c>
      <c r="I222" s="173" t="str">
        <f t="shared" si="58"/>
        <v/>
      </c>
      <c r="K222" s="173" t="str">
        <f t="shared" si="59"/>
        <v/>
      </c>
      <c r="M222" s="173" t="str">
        <f t="shared" si="60"/>
        <v/>
      </c>
      <c r="O222" s="173" t="str">
        <f t="shared" si="61"/>
        <v/>
      </c>
      <c r="Q222" s="173" t="str">
        <f t="shared" si="62"/>
        <v/>
      </c>
      <c r="S222" s="173" t="str">
        <f t="shared" si="63"/>
        <v/>
      </c>
      <c r="U222" s="173" t="str">
        <f t="shared" si="64"/>
        <v/>
      </c>
      <c r="W222" s="173" t="str">
        <f t="shared" si="65"/>
        <v/>
      </c>
      <c r="Y222" s="173" t="str">
        <f t="shared" si="66"/>
        <v/>
      </c>
      <c r="AA222" s="173" t="str">
        <f t="shared" si="67"/>
        <v/>
      </c>
      <c r="AC222" s="173" t="str">
        <f t="shared" si="68"/>
        <v/>
      </c>
      <c r="AE222" s="173" t="str">
        <f t="shared" si="69"/>
        <v/>
      </c>
      <c r="AG222" s="173" t="str">
        <f t="shared" si="70"/>
        <v/>
      </c>
      <c r="AI222" s="173" t="str">
        <f t="shared" si="71"/>
        <v/>
      </c>
      <c r="AK222" s="173" t="str">
        <f t="shared" si="72"/>
        <v/>
      </c>
      <c r="AM222" s="173" t="str">
        <f t="shared" si="73"/>
        <v/>
      </c>
      <c r="AO222" s="173" t="str">
        <f t="shared" si="74"/>
        <v/>
      </c>
      <c r="AQ222" s="173" t="str">
        <f t="shared" si="75"/>
        <v/>
      </c>
    </row>
    <row r="223" spans="5:43" x14ac:dyDescent="0.25">
      <c r="E223" s="173" t="str">
        <f t="shared" si="57"/>
        <v/>
      </c>
      <c r="G223" s="173" t="str">
        <f t="shared" si="57"/>
        <v/>
      </c>
      <c r="I223" s="173" t="str">
        <f t="shared" si="58"/>
        <v/>
      </c>
      <c r="K223" s="173" t="str">
        <f t="shared" si="59"/>
        <v/>
      </c>
      <c r="M223" s="173" t="str">
        <f t="shared" si="60"/>
        <v/>
      </c>
      <c r="O223" s="173" t="str">
        <f t="shared" si="61"/>
        <v/>
      </c>
      <c r="Q223" s="173" t="str">
        <f t="shared" si="62"/>
        <v/>
      </c>
      <c r="S223" s="173" t="str">
        <f t="shared" si="63"/>
        <v/>
      </c>
      <c r="U223" s="173" t="str">
        <f t="shared" si="64"/>
        <v/>
      </c>
      <c r="W223" s="173" t="str">
        <f t="shared" si="65"/>
        <v/>
      </c>
      <c r="Y223" s="173" t="str">
        <f t="shared" si="66"/>
        <v/>
      </c>
      <c r="AA223" s="173" t="str">
        <f t="shared" si="67"/>
        <v/>
      </c>
      <c r="AC223" s="173" t="str">
        <f t="shared" si="68"/>
        <v/>
      </c>
      <c r="AE223" s="173" t="str">
        <f t="shared" si="69"/>
        <v/>
      </c>
      <c r="AG223" s="173" t="str">
        <f t="shared" si="70"/>
        <v/>
      </c>
      <c r="AI223" s="173" t="str">
        <f t="shared" si="71"/>
        <v/>
      </c>
      <c r="AK223" s="173" t="str">
        <f t="shared" si="72"/>
        <v/>
      </c>
      <c r="AM223" s="173" t="str">
        <f t="shared" si="73"/>
        <v/>
      </c>
      <c r="AO223" s="173" t="str">
        <f t="shared" si="74"/>
        <v/>
      </c>
      <c r="AQ223" s="173" t="str">
        <f t="shared" si="75"/>
        <v/>
      </c>
    </row>
    <row r="224" spans="5:43" x14ac:dyDescent="0.25">
      <c r="E224" s="173" t="str">
        <f t="shared" si="57"/>
        <v/>
      </c>
      <c r="G224" s="173" t="str">
        <f t="shared" si="57"/>
        <v/>
      </c>
      <c r="I224" s="173" t="str">
        <f t="shared" si="58"/>
        <v/>
      </c>
      <c r="K224" s="173" t="str">
        <f t="shared" si="59"/>
        <v/>
      </c>
      <c r="M224" s="173" t="str">
        <f t="shared" si="60"/>
        <v/>
      </c>
      <c r="O224" s="173" t="str">
        <f t="shared" si="61"/>
        <v/>
      </c>
      <c r="Q224" s="173" t="str">
        <f t="shared" si="62"/>
        <v/>
      </c>
      <c r="S224" s="173" t="str">
        <f t="shared" si="63"/>
        <v/>
      </c>
      <c r="U224" s="173" t="str">
        <f t="shared" si="64"/>
        <v/>
      </c>
      <c r="W224" s="173" t="str">
        <f t="shared" si="65"/>
        <v/>
      </c>
      <c r="Y224" s="173" t="str">
        <f t="shared" si="66"/>
        <v/>
      </c>
      <c r="AA224" s="173" t="str">
        <f t="shared" si="67"/>
        <v/>
      </c>
      <c r="AC224" s="173" t="str">
        <f t="shared" si="68"/>
        <v/>
      </c>
      <c r="AE224" s="173" t="str">
        <f t="shared" si="69"/>
        <v/>
      </c>
      <c r="AG224" s="173" t="str">
        <f t="shared" si="70"/>
        <v/>
      </c>
      <c r="AI224" s="173" t="str">
        <f t="shared" si="71"/>
        <v/>
      </c>
      <c r="AK224" s="173" t="str">
        <f t="shared" si="72"/>
        <v/>
      </c>
      <c r="AM224" s="173" t="str">
        <f t="shared" si="73"/>
        <v/>
      </c>
      <c r="AO224" s="173" t="str">
        <f t="shared" si="74"/>
        <v/>
      </c>
      <c r="AQ224" s="173" t="str">
        <f t="shared" si="75"/>
        <v/>
      </c>
    </row>
    <row r="225" spans="5:43" x14ac:dyDescent="0.25">
      <c r="E225" s="173" t="str">
        <f t="shared" si="57"/>
        <v/>
      </c>
      <c r="G225" s="173" t="str">
        <f t="shared" si="57"/>
        <v/>
      </c>
      <c r="I225" s="173" t="str">
        <f t="shared" si="58"/>
        <v/>
      </c>
      <c r="K225" s="173" t="str">
        <f t="shared" si="59"/>
        <v/>
      </c>
      <c r="M225" s="173" t="str">
        <f t="shared" si="60"/>
        <v/>
      </c>
      <c r="O225" s="173" t="str">
        <f t="shared" si="61"/>
        <v/>
      </c>
      <c r="Q225" s="173" t="str">
        <f t="shared" si="62"/>
        <v/>
      </c>
      <c r="S225" s="173" t="str">
        <f t="shared" si="63"/>
        <v/>
      </c>
      <c r="U225" s="173" t="str">
        <f t="shared" si="64"/>
        <v/>
      </c>
      <c r="W225" s="173" t="str">
        <f t="shared" si="65"/>
        <v/>
      </c>
      <c r="Y225" s="173" t="str">
        <f t="shared" si="66"/>
        <v/>
      </c>
      <c r="AA225" s="173" t="str">
        <f t="shared" si="67"/>
        <v/>
      </c>
      <c r="AC225" s="173" t="str">
        <f t="shared" si="68"/>
        <v/>
      </c>
      <c r="AE225" s="173" t="str">
        <f t="shared" si="69"/>
        <v/>
      </c>
      <c r="AG225" s="173" t="str">
        <f t="shared" si="70"/>
        <v/>
      </c>
      <c r="AI225" s="173" t="str">
        <f t="shared" si="71"/>
        <v/>
      </c>
      <c r="AK225" s="173" t="str">
        <f t="shared" si="72"/>
        <v/>
      </c>
      <c r="AM225" s="173" t="str">
        <f t="shared" si="73"/>
        <v/>
      </c>
      <c r="AO225" s="173" t="str">
        <f t="shared" si="74"/>
        <v/>
      </c>
      <c r="AQ225" s="173" t="str">
        <f t="shared" si="75"/>
        <v/>
      </c>
    </row>
    <row r="226" spans="5:43" x14ac:dyDescent="0.25">
      <c r="E226" s="173" t="str">
        <f t="shared" si="57"/>
        <v/>
      </c>
      <c r="G226" s="173" t="str">
        <f t="shared" si="57"/>
        <v/>
      </c>
      <c r="I226" s="173" t="str">
        <f t="shared" si="58"/>
        <v/>
      </c>
      <c r="K226" s="173" t="str">
        <f t="shared" si="59"/>
        <v/>
      </c>
      <c r="M226" s="173" t="str">
        <f t="shared" si="60"/>
        <v/>
      </c>
      <c r="O226" s="173" t="str">
        <f t="shared" si="61"/>
        <v/>
      </c>
      <c r="Q226" s="173" t="str">
        <f t="shared" si="62"/>
        <v/>
      </c>
      <c r="S226" s="173" t="str">
        <f t="shared" si="63"/>
        <v/>
      </c>
      <c r="U226" s="173" t="str">
        <f t="shared" si="64"/>
        <v/>
      </c>
      <c r="W226" s="173" t="str">
        <f t="shared" si="65"/>
        <v/>
      </c>
      <c r="Y226" s="173" t="str">
        <f t="shared" si="66"/>
        <v/>
      </c>
      <c r="AA226" s="173" t="str">
        <f t="shared" si="67"/>
        <v/>
      </c>
      <c r="AC226" s="173" t="str">
        <f t="shared" si="68"/>
        <v/>
      </c>
      <c r="AE226" s="173" t="str">
        <f t="shared" si="69"/>
        <v/>
      </c>
      <c r="AG226" s="173" t="str">
        <f t="shared" si="70"/>
        <v/>
      </c>
      <c r="AI226" s="173" t="str">
        <f t="shared" si="71"/>
        <v/>
      </c>
      <c r="AK226" s="173" t="str">
        <f t="shared" si="72"/>
        <v/>
      </c>
      <c r="AM226" s="173" t="str">
        <f t="shared" si="73"/>
        <v/>
      </c>
      <c r="AO226" s="173" t="str">
        <f t="shared" si="74"/>
        <v/>
      </c>
      <c r="AQ226" s="173" t="str">
        <f t="shared" si="75"/>
        <v/>
      </c>
    </row>
    <row r="227" spans="5:43" x14ac:dyDescent="0.25">
      <c r="E227" s="173" t="str">
        <f t="shared" si="57"/>
        <v/>
      </c>
      <c r="G227" s="173" t="str">
        <f t="shared" si="57"/>
        <v/>
      </c>
      <c r="I227" s="173" t="str">
        <f t="shared" si="58"/>
        <v/>
      </c>
      <c r="K227" s="173" t="str">
        <f t="shared" si="59"/>
        <v/>
      </c>
      <c r="M227" s="173" t="str">
        <f t="shared" si="60"/>
        <v/>
      </c>
      <c r="O227" s="173" t="str">
        <f t="shared" si="61"/>
        <v/>
      </c>
      <c r="Q227" s="173" t="str">
        <f t="shared" si="62"/>
        <v/>
      </c>
      <c r="S227" s="173" t="str">
        <f t="shared" si="63"/>
        <v/>
      </c>
      <c r="U227" s="173" t="str">
        <f t="shared" si="64"/>
        <v/>
      </c>
      <c r="W227" s="173" t="str">
        <f t="shared" si="65"/>
        <v/>
      </c>
      <c r="Y227" s="173" t="str">
        <f t="shared" si="66"/>
        <v/>
      </c>
      <c r="AA227" s="173" t="str">
        <f t="shared" si="67"/>
        <v/>
      </c>
      <c r="AC227" s="173" t="str">
        <f t="shared" si="68"/>
        <v/>
      </c>
      <c r="AE227" s="173" t="str">
        <f t="shared" si="69"/>
        <v/>
      </c>
      <c r="AG227" s="173" t="str">
        <f t="shared" si="70"/>
        <v/>
      </c>
      <c r="AI227" s="173" t="str">
        <f t="shared" si="71"/>
        <v/>
      </c>
      <c r="AK227" s="173" t="str">
        <f t="shared" si="72"/>
        <v/>
      </c>
      <c r="AM227" s="173" t="str">
        <f t="shared" si="73"/>
        <v/>
      </c>
      <c r="AO227" s="173" t="str">
        <f t="shared" si="74"/>
        <v/>
      </c>
      <c r="AQ227" s="173" t="str">
        <f t="shared" si="75"/>
        <v/>
      </c>
    </row>
    <row r="228" spans="5:43" x14ac:dyDescent="0.25">
      <c r="E228" s="173" t="str">
        <f t="shared" si="57"/>
        <v/>
      </c>
      <c r="G228" s="173" t="str">
        <f t="shared" si="57"/>
        <v/>
      </c>
      <c r="I228" s="173" t="str">
        <f t="shared" si="58"/>
        <v/>
      </c>
      <c r="K228" s="173" t="str">
        <f t="shared" si="59"/>
        <v/>
      </c>
      <c r="M228" s="173" t="str">
        <f t="shared" si="60"/>
        <v/>
      </c>
      <c r="O228" s="173" t="str">
        <f t="shared" si="61"/>
        <v/>
      </c>
      <c r="Q228" s="173" t="str">
        <f t="shared" si="62"/>
        <v/>
      </c>
      <c r="S228" s="173" t="str">
        <f t="shared" si="63"/>
        <v/>
      </c>
      <c r="U228" s="173" t="str">
        <f t="shared" si="64"/>
        <v/>
      </c>
      <c r="W228" s="173" t="str">
        <f t="shared" si="65"/>
        <v/>
      </c>
      <c r="Y228" s="173" t="str">
        <f t="shared" si="66"/>
        <v/>
      </c>
      <c r="AA228" s="173" t="str">
        <f t="shared" si="67"/>
        <v/>
      </c>
      <c r="AC228" s="173" t="str">
        <f t="shared" si="68"/>
        <v/>
      </c>
      <c r="AE228" s="173" t="str">
        <f t="shared" si="69"/>
        <v/>
      </c>
      <c r="AG228" s="173" t="str">
        <f t="shared" si="70"/>
        <v/>
      </c>
      <c r="AI228" s="173" t="str">
        <f t="shared" si="71"/>
        <v/>
      </c>
      <c r="AK228" s="173" t="str">
        <f t="shared" si="72"/>
        <v/>
      </c>
      <c r="AM228" s="173" t="str">
        <f t="shared" si="73"/>
        <v/>
      </c>
      <c r="AO228" s="173" t="str">
        <f t="shared" si="74"/>
        <v/>
      </c>
      <c r="AQ228" s="173" t="str">
        <f t="shared" si="75"/>
        <v/>
      </c>
    </row>
    <row r="229" spans="5:43" x14ac:dyDescent="0.25">
      <c r="E229" s="173" t="str">
        <f t="shared" si="57"/>
        <v/>
      </c>
      <c r="G229" s="173" t="str">
        <f t="shared" si="57"/>
        <v/>
      </c>
      <c r="I229" s="173" t="str">
        <f t="shared" si="58"/>
        <v/>
      </c>
      <c r="K229" s="173" t="str">
        <f t="shared" si="59"/>
        <v/>
      </c>
      <c r="M229" s="173" t="str">
        <f t="shared" si="60"/>
        <v/>
      </c>
      <c r="O229" s="173" t="str">
        <f t="shared" si="61"/>
        <v/>
      </c>
      <c r="Q229" s="173" t="str">
        <f t="shared" si="62"/>
        <v/>
      </c>
      <c r="S229" s="173" t="str">
        <f t="shared" si="63"/>
        <v/>
      </c>
      <c r="U229" s="173" t="str">
        <f t="shared" si="64"/>
        <v/>
      </c>
      <c r="W229" s="173" t="str">
        <f t="shared" si="65"/>
        <v/>
      </c>
      <c r="Y229" s="173" t="str">
        <f t="shared" si="66"/>
        <v/>
      </c>
      <c r="AA229" s="173" t="str">
        <f t="shared" si="67"/>
        <v/>
      </c>
      <c r="AC229" s="173" t="str">
        <f t="shared" si="68"/>
        <v/>
      </c>
      <c r="AE229" s="173" t="str">
        <f t="shared" si="69"/>
        <v/>
      </c>
      <c r="AG229" s="173" t="str">
        <f t="shared" si="70"/>
        <v/>
      </c>
      <c r="AI229" s="173" t="str">
        <f t="shared" si="71"/>
        <v/>
      </c>
      <c r="AK229" s="173" t="str">
        <f t="shared" si="72"/>
        <v/>
      </c>
      <c r="AM229" s="173" t="str">
        <f t="shared" si="73"/>
        <v/>
      </c>
      <c r="AO229" s="173" t="str">
        <f t="shared" si="74"/>
        <v/>
      </c>
      <c r="AQ229" s="173" t="str">
        <f t="shared" si="75"/>
        <v/>
      </c>
    </row>
    <row r="230" spans="5:43" x14ac:dyDescent="0.25">
      <c r="E230" s="173" t="str">
        <f t="shared" si="57"/>
        <v/>
      </c>
      <c r="G230" s="173" t="str">
        <f t="shared" si="57"/>
        <v/>
      </c>
      <c r="I230" s="173" t="str">
        <f t="shared" si="58"/>
        <v/>
      </c>
      <c r="K230" s="173" t="str">
        <f t="shared" si="59"/>
        <v/>
      </c>
      <c r="M230" s="173" t="str">
        <f t="shared" si="60"/>
        <v/>
      </c>
      <c r="O230" s="173" t="str">
        <f t="shared" si="61"/>
        <v/>
      </c>
      <c r="Q230" s="173" t="str">
        <f t="shared" si="62"/>
        <v/>
      </c>
      <c r="S230" s="173" t="str">
        <f t="shared" si="63"/>
        <v/>
      </c>
      <c r="U230" s="173" t="str">
        <f t="shared" si="64"/>
        <v/>
      </c>
      <c r="W230" s="173" t="str">
        <f t="shared" si="65"/>
        <v/>
      </c>
      <c r="Y230" s="173" t="str">
        <f t="shared" si="66"/>
        <v/>
      </c>
      <c r="AA230" s="173" t="str">
        <f t="shared" si="67"/>
        <v/>
      </c>
      <c r="AC230" s="173" t="str">
        <f t="shared" si="68"/>
        <v/>
      </c>
      <c r="AE230" s="173" t="str">
        <f t="shared" si="69"/>
        <v/>
      </c>
      <c r="AG230" s="173" t="str">
        <f t="shared" si="70"/>
        <v/>
      </c>
      <c r="AI230" s="173" t="str">
        <f t="shared" si="71"/>
        <v/>
      </c>
      <c r="AK230" s="173" t="str">
        <f t="shared" si="72"/>
        <v/>
      </c>
      <c r="AM230" s="173" t="str">
        <f t="shared" si="73"/>
        <v/>
      </c>
      <c r="AO230" s="173" t="str">
        <f t="shared" si="74"/>
        <v/>
      </c>
      <c r="AQ230" s="173" t="str">
        <f t="shared" si="75"/>
        <v/>
      </c>
    </row>
    <row r="231" spans="5:43" x14ac:dyDescent="0.25">
      <c r="E231" s="173" t="str">
        <f t="shared" si="57"/>
        <v/>
      </c>
      <c r="G231" s="173" t="str">
        <f t="shared" si="57"/>
        <v/>
      </c>
      <c r="I231" s="173" t="str">
        <f t="shared" si="58"/>
        <v/>
      </c>
      <c r="K231" s="173" t="str">
        <f t="shared" si="59"/>
        <v/>
      </c>
      <c r="M231" s="173" t="str">
        <f t="shared" si="60"/>
        <v/>
      </c>
      <c r="O231" s="173" t="str">
        <f t="shared" si="61"/>
        <v/>
      </c>
      <c r="Q231" s="173" t="str">
        <f t="shared" si="62"/>
        <v/>
      </c>
      <c r="S231" s="173" t="str">
        <f t="shared" si="63"/>
        <v/>
      </c>
      <c r="U231" s="173" t="str">
        <f t="shared" si="64"/>
        <v/>
      </c>
      <c r="W231" s="173" t="str">
        <f t="shared" si="65"/>
        <v/>
      </c>
      <c r="Y231" s="173" t="str">
        <f t="shared" si="66"/>
        <v/>
      </c>
      <c r="AA231" s="173" t="str">
        <f t="shared" si="67"/>
        <v/>
      </c>
      <c r="AC231" s="173" t="str">
        <f t="shared" si="68"/>
        <v/>
      </c>
      <c r="AE231" s="173" t="str">
        <f t="shared" si="69"/>
        <v/>
      </c>
      <c r="AG231" s="173" t="str">
        <f t="shared" si="70"/>
        <v/>
      </c>
      <c r="AI231" s="173" t="str">
        <f t="shared" si="71"/>
        <v/>
      </c>
      <c r="AK231" s="173" t="str">
        <f t="shared" si="72"/>
        <v/>
      </c>
      <c r="AM231" s="173" t="str">
        <f t="shared" si="73"/>
        <v/>
      </c>
      <c r="AO231" s="173" t="str">
        <f t="shared" si="74"/>
        <v/>
      </c>
      <c r="AQ231" s="173" t="str">
        <f t="shared" si="75"/>
        <v/>
      </c>
    </row>
    <row r="232" spans="5:43" x14ac:dyDescent="0.25">
      <c r="E232" s="173" t="str">
        <f t="shared" si="57"/>
        <v/>
      </c>
      <c r="G232" s="173" t="str">
        <f t="shared" si="57"/>
        <v/>
      </c>
      <c r="I232" s="173" t="str">
        <f t="shared" si="58"/>
        <v/>
      </c>
      <c r="K232" s="173" t="str">
        <f t="shared" si="59"/>
        <v/>
      </c>
      <c r="M232" s="173" t="str">
        <f t="shared" si="60"/>
        <v/>
      </c>
      <c r="O232" s="173" t="str">
        <f t="shared" si="61"/>
        <v/>
      </c>
      <c r="Q232" s="173" t="str">
        <f t="shared" si="62"/>
        <v/>
      </c>
      <c r="S232" s="173" t="str">
        <f t="shared" si="63"/>
        <v/>
      </c>
      <c r="U232" s="173" t="str">
        <f t="shared" si="64"/>
        <v/>
      </c>
      <c r="W232" s="173" t="str">
        <f t="shared" si="65"/>
        <v/>
      </c>
      <c r="Y232" s="173" t="str">
        <f t="shared" si="66"/>
        <v/>
      </c>
      <c r="AA232" s="173" t="str">
        <f t="shared" si="67"/>
        <v/>
      </c>
      <c r="AC232" s="173" t="str">
        <f t="shared" si="68"/>
        <v/>
      </c>
      <c r="AE232" s="173" t="str">
        <f t="shared" si="69"/>
        <v/>
      </c>
      <c r="AG232" s="173" t="str">
        <f t="shared" si="70"/>
        <v/>
      </c>
      <c r="AI232" s="173" t="str">
        <f t="shared" si="71"/>
        <v/>
      </c>
      <c r="AK232" s="173" t="str">
        <f t="shared" si="72"/>
        <v/>
      </c>
      <c r="AM232" s="173" t="str">
        <f t="shared" si="73"/>
        <v/>
      </c>
      <c r="AO232" s="173" t="str">
        <f t="shared" si="74"/>
        <v/>
      </c>
      <c r="AQ232" s="173" t="str">
        <f t="shared" si="75"/>
        <v/>
      </c>
    </row>
    <row r="233" spans="5:43" x14ac:dyDescent="0.25">
      <c r="E233" s="173" t="str">
        <f t="shared" si="57"/>
        <v/>
      </c>
      <c r="G233" s="173" t="str">
        <f t="shared" si="57"/>
        <v/>
      </c>
      <c r="I233" s="173" t="str">
        <f t="shared" si="58"/>
        <v/>
      </c>
      <c r="K233" s="173" t="str">
        <f t="shared" si="59"/>
        <v/>
      </c>
      <c r="M233" s="173" t="str">
        <f t="shared" si="60"/>
        <v/>
      </c>
      <c r="O233" s="173" t="str">
        <f t="shared" si="61"/>
        <v/>
      </c>
      <c r="Q233" s="173" t="str">
        <f t="shared" si="62"/>
        <v/>
      </c>
      <c r="S233" s="173" t="str">
        <f t="shared" si="63"/>
        <v/>
      </c>
      <c r="U233" s="173" t="str">
        <f t="shared" si="64"/>
        <v/>
      </c>
      <c r="W233" s="173" t="str">
        <f t="shared" si="65"/>
        <v/>
      </c>
      <c r="Y233" s="173" t="str">
        <f t="shared" si="66"/>
        <v/>
      </c>
      <c r="AA233" s="173" t="str">
        <f t="shared" si="67"/>
        <v/>
      </c>
      <c r="AC233" s="173" t="str">
        <f t="shared" si="68"/>
        <v/>
      </c>
      <c r="AE233" s="173" t="str">
        <f t="shared" si="69"/>
        <v/>
      </c>
      <c r="AG233" s="173" t="str">
        <f t="shared" si="70"/>
        <v/>
      </c>
      <c r="AI233" s="173" t="str">
        <f t="shared" si="71"/>
        <v/>
      </c>
      <c r="AK233" s="173" t="str">
        <f t="shared" si="72"/>
        <v/>
      </c>
      <c r="AM233" s="173" t="str">
        <f t="shared" si="73"/>
        <v/>
      </c>
      <c r="AO233" s="173" t="str">
        <f t="shared" si="74"/>
        <v/>
      </c>
      <c r="AQ233" s="173" t="str">
        <f t="shared" si="75"/>
        <v/>
      </c>
    </row>
    <row r="234" spans="5:43" x14ac:dyDescent="0.25">
      <c r="E234" s="173" t="str">
        <f t="shared" si="57"/>
        <v/>
      </c>
      <c r="G234" s="173" t="str">
        <f t="shared" si="57"/>
        <v/>
      </c>
      <c r="I234" s="173" t="str">
        <f t="shared" si="58"/>
        <v/>
      </c>
      <c r="K234" s="173" t="str">
        <f t="shared" si="59"/>
        <v/>
      </c>
      <c r="M234" s="173" t="str">
        <f t="shared" si="60"/>
        <v/>
      </c>
      <c r="O234" s="173" t="str">
        <f t="shared" si="61"/>
        <v/>
      </c>
      <c r="Q234" s="173" t="str">
        <f t="shared" si="62"/>
        <v/>
      </c>
      <c r="S234" s="173" t="str">
        <f t="shared" si="63"/>
        <v/>
      </c>
      <c r="U234" s="173" t="str">
        <f t="shared" si="64"/>
        <v/>
      </c>
      <c r="W234" s="173" t="str">
        <f t="shared" si="65"/>
        <v/>
      </c>
      <c r="Y234" s="173" t="str">
        <f t="shared" si="66"/>
        <v/>
      </c>
      <c r="AA234" s="173" t="str">
        <f t="shared" si="67"/>
        <v/>
      </c>
      <c r="AC234" s="173" t="str">
        <f t="shared" si="68"/>
        <v/>
      </c>
      <c r="AE234" s="173" t="str">
        <f t="shared" si="69"/>
        <v/>
      </c>
      <c r="AG234" s="173" t="str">
        <f t="shared" si="70"/>
        <v/>
      </c>
      <c r="AI234" s="173" t="str">
        <f t="shared" si="71"/>
        <v/>
      </c>
      <c r="AK234" s="173" t="str">
        <f t="shared" si="72"/>
        <v/>
      </c>
      <c r="AM234" s="173" t="str">
        <f t="shared" si="73"/>
        <v/>
      </c>
      <c r="AO234" s="173" t="str">
        <f t="shared" si="74"/>
        <v/>
      </c>
      <c r="AQ234" s="173" t="str">
        <f t="shared" si="75"/>
        <v/>
      </c>
    </row>
    <row r="235" spans="5:43" x14ac:dyDescent="0.25">
      <c r="E235" s="173" t="str">
        <f t="shared" si="57"/>
        <v/>
      </c>
      <c r="G235" s="173" t="str">
        <f t="shared" si="57"/>
        <v/>
      </c>
      <c r="I235" s="173" t="str">
        <f t="shared" si="58"/>
        <v/>
      </c>
      <c r="K235" s="173" t="str">
        <f t="shared" si="59"/>
        <v/>
      </c>
      <c r="M235" s="173" t="str">
        <f t="shared" si="60"/>
        <v/>
      </c>
      <c r="O235" s="173" t="str">
        <f t="shared" si="61"/>
        <v/>
      </c>
      <c r="Q235" s="173" t="str">
        <f t="shared" si="62"/>
        <v/>
      </c>
      <c r="S235" s="173" t="str">
        <f t="shared" si="63"/>
        <v/>
      </c>
      <c r="U235" s="173" t="str">
        <f t="shared" si="64"/>
        <v/>
      </c>
      <c r="W235" s="173" t="str">
        <f t="shared" si="65"/>
        <v/>
      </c>
      <c r="Y235" s="173" t="str">
        <f t="shared" si="66"/>
        <v/>
      </c>
      <c r="AA235" s="173" t="str">
        <f t="shared" si="67"/>
        <v/>
      </c>
      <c r="AC235" s="173" t="str">
        <f t="shared" si="68"/>
        <v/>
      </c>
      <c r="AE235" s="173" t="str">
        <f t="shared" si="69"/>
        <v/>
      </c>
      <c r="AG235" s="173" t="str">
        <f t="shared" si="70"/>
        <v/>
      </c>
      <c r="AI235" s="173" t="str">
        <f t="shared" si="71"/>
        <v/>
      </c>
      <c r="AK235" s="173" t="str">
        <f t="shared" si="72"/>
        <v/>
      </c>
      <c r="AM235" s="173" t="str">
        <f t="shared" si="73"/>
        <v/>
      </c>
      <c r="AO235" s="173" t="str">
        <f t="shared" si="74"/>
        <v/>
      </c>
      <c r="AQ235" s="173" t="str">
        <f t="shared" si="75"/>
        <v/>
      </c>
    </row>
    <row r="236" spans="5:43" x14ac:dyDescent="0.25">
      <c r="E236" s="173" t="str">
        <f t="shared" si="57"/>
        <v/>
      </c>
      <c r="G236" s="173" t="str">
        <f t="shared" si="57"/>
        <v/>
      </c>
      <c r="I236" s="173" t="str">
        <f t="shared" si="58"/>
        <v/>
      </c>
      <c r="K236" s="173" t="str">
        <f t="shared" si="59"/>
        <v/>
      </c>
      <c r="M236" s="173" t="str">
        <f t="shared" si="60"/>
        <v/>
      </c>
      <c r="O236" s="173" t="str">
        <f t="shared" si="61"/>
        <v/>
      </c>
      <c r="Q236" s="173" t="str">
        <f t="shared" si="62"/>
        <v/>
      </c>
      <c r="S236" s="173" t="str">
        <f t="shared" si="63"/>
        <v/>
      </c>
      <c r="U236" s="173" t="str">
        <f t="shared" si="64"/>
        <v/>
      </c>
      <c r="W236" s="173" t="str">
        <f t="shared" si="65"/>
        <v/>
      </c>
      <c r="Y236" s="173" t="str">
        <f t="shared" si="66"/>
        <v/>
      </c>
      <c r="AA236" s="173" t="str">
        <f t="shared" si="67"/>
        <v/>
      </c>
      <c r="AC236" s="173" t="str">
        <f t="shared" si="68"/>
        <v/>
      </c>
      <c r="AE236" s="173" t="str">
        <f t="shared" si="69"/>
        <v/>
      </c>
      <c r="AG236" s="173" t="str">
        <f t="shared" si="70"/>
        <v/>
      </c>
      <c r="AI236" s="173" t="str">
        <f t="shared" si="71"/>
        <v/>
      </c>
      <c r="AK236" s="173" t="str">
        <f t="shared" si="72"/>
        <v/>
      </c>
      <c r="AM236" s="173" t="str">
        <f t="shared" si="73"/>
        <v/>
      </c>
      <c r="AO236" s="173" t="str">
        <f t="shared" si="74"/>
        <v/>
      </c>
      <c r="AQ236" s="173" t="str">
        <f t="shared" si="75"/>
        <v/>
      </c>
    </row>
    <row r="237" spans="5:43" x14ac:dyDescent="0.25">
      <c r="E237" s="173" t="str">
        <f t="shared" si="57"/>
        <v/>
      </c>
      <c r="G237" s="173" t="str">
        <f t="shared" si="57"/>
        <v/>
      </c>
      <c r="I237" s="173" t="str">
        <f t="shared" si="58"/>
        <v/>
      </c>
      <c r="K237" s="173" t="str">
        <f t="shared" si="59"/>
        <v/>
      </c>
      <c r="M237" s="173" t="str">
        <f t="shared" si="60"/>
        <v/>
      </c>
      <c r="O237" s="173" t="str">
        <f t="shared" si="61"/>
        <v/>
      </c>
      <c r="Q237" s="173" t="str">
        <f t="shared" si="62"/>
        <v/>
      </c>
      <c r="S237" s="173" t="str">
        <f t="shared" si="63"/>
        <v/>
      </c>
      <c r="U237" s="173" t="str">
        <f t="shared" si="64"/>
        <v/>
      </c>
      <c r="W237" s="173" t="str">
        <f t="shared" si="65"/>
        <v/>
      </c>
      <c r="Y237" s="173" t="str">
        <f t="shared" si="66"/>
        <v/>
      </c>
      <c r="AA237" s="173" t="str">
        <f t="shared" si="67"/>
        <v/>
      </c>
      <c r="AC237" s="173" t="str">
        <f t="shared" si="68"/>
        <v/>
      </c>
      <c r="AE237" s="173" t="str">
        <f t="shared" si="69"/>
        <v/>
      </c>
      <c r="AG237" s="173" t="str">
        <f t="shared" si="70"/>
        <v/>
      </c>
      <c r="AI237" s="173" t="str">
        <f t="shared" si="71"/>
        <v/>
      </c>
      <c r="AK237" s="173" t="str">
        <f t="shared" si="72"/>
        <v/>
      </c>
      <c r="AM237" s="173" t="str">
        <f t="shared" si="73"/>
        <v/>
      </c>
      <c r="AO237" s="173" t="str">
        <f t="shared" si="74"/>
        <v/>
      </c>
      <c r="AQ237" s="173" t="str">
        <f t="shared" si="75"/>
        <v/>
      </c>
    </row>
    <row r="238" spans="5:43" x14ac:dyDescent="0.25">
      <c r="E238" s="173" t="str">
        <f t="shared" si="57"/>
        <v/>
      </c>
      <c r="G238" s="173" t="str">
        <f t="shared" si="57"/>
        <v/>
      </c>
      <c r="I238" s="173" t="str">
        <f t="shared" si="58"/>
        <v/>
      </c>
      <c r="K238" s="173" t="str">
        <f t="shared" si="59"/>
        <v/>
      </c>
      <c r="M238" s="173" t="str">
        <f t="shared" si="60"/>
        <v/>
      </c>
      <c r="O238" s="173" t="str">
        <f t="shared" si="61"/>
        <v/>
      </c>
      <c r="Q238" s="173" t="str">
        <f t="shared" si="62"/>
        <v/>
      </c>
      <c r="S238" s="173" t="str">
        <f t="shared" si="63"/>
        <v/>
      </c>
      <c r="U238" s="173" t="str">
        <f t="shared" si="64"/>
        <v/>
      </c>
      <c r="W238" s="173" t="str">
        <f t="shared" si="65"/>
        <v/>
      </c>
      <c r="Y238" s="173" t="str">
        <f t="shared" si="66"/>
        <v/>
      </c>
      <c r="AA238" s="173" t="str">
        <f t="shared" si="67"/>
        <v/>
      </c>
      <c r="AC238" s="173" t="str">
        <f t="shared" si="68"/>
        <v/>
      </c>
      <c r="AE238" s="173" t="str">
        <f t="shared" si="69"/>
        <v/>
      </c>
      <c r="AG238" s="173" t="str">
        <f t="shared" si="70"/>
        <v/>
      </c>
      <c r="AI238" s="173" t="str">
        <f t="shared" si="71"/>
        <v/>
      </c>
      <c r="AK238" s="173" t="str">
        <f t="shared" si="72"/>
        <v/>
      </c>
      <c r="AM238" s="173" t="str">
        <f t="shared" si="73"/>
        <v/>
      </c>
      <c r="AO238" s="173" t="str">
        <f t="shared" si="74"/>
        <v/>
      </c>
      <c r="AQ238" s="173" t="str">
        <f t="shared" si="75"/>
        <v/>
      </c>
    </row>
    <row r="239" spans="5:43" x14ac:dyDescent="0.25">
      <c r="E239" s="173" t="str">
        <f t="shared" si="57"/>
        <v/>
      </c>
      <c r="G239" s="173" t="str">
        <f t="shared" si="57"/>
        <v/>
      </c>
      <c r="I239" s="173" t="str">
        <f t="shared" si="58"/>
        <v/>
      </c>
      <c r="K239" s="173" t="str">
        <f t="shared" si="59"/>
        <v/>
      </c>
      <c r="M239" s="173" t="str">
        <f t="shared" si="60"/>
        <v/>
      </c>
      <c r="O239" s="173" t="str">
        <f t="shared" si="61"/>
        <v/>
      </c>
      <c r="Q239" s="173" t="str">
        <f t="shared" si="62"/>
        <v/>
      </c>
      <c r="S239" s="173" t="str">
        <f t="shared" si="63"/>
        <v/>
      </c>
      <c r="U239" s="173" t="str">
        <f t="shared" si="64"/>
        <v/>
      </c>
      <c r="W239" s="173" t="str">
        <f t="shared" si="65"/>
        <v/>
      </c>
      <c r="Y239" s="173" t="str">
        <f t="shared" si="66"/>
        <v/>
      </c>
      <c r="AA239" s="173" t="str">
        <f t="shared" si="67"/>
        <v/>
      </c>
      <c r="AC239" s="173" t="str">
        <f t="shared" si="68"/>
        <v/>
      </c>
      <c r="AE239" s="173" t="str">
        <f t="shared" si="69"/>
        <v/>
      </c>
      <c r="AG239" s="173" t="str">
        <f t="shared" si="70"/>
        <v/>
      </c>
      <c r="AI239" s="173" t="str">
        <f t="shared" si="71"/>
        <v/>
      </c>
      <c r="AK239" s="173" t="str">
        <f t="shared" si="72"/>
        <v/>
      </c>
      <c r="AM239" s="173" t="str">
        <f t="shared" si="73"/>
        <v/>
      </c>
      <c r="AO239" s="173" t="str">
        <f t="shared" si="74"/>
        <v/>
      </c>
      <c r="AQ239" s="173" t="str">
        <f t="shared" si="75"/>
        <v/>
      </c>
    </row>
    <row r="240" spans="5:43" x14ac:dyDescent="0.25">
      <c r="E240" s="173" t="str">
        <f t="shared" si="57"/>
        <v/>
      </c>
      <c r="G240" s="173" t="str">
        <f t="shared" si="57"/>
        <v/>
      </c>
      <c r="I240" s="173" t="str">
        <f t="shared" si="58"/>
        <v/>
      </c>
      <c r="K240" s="173" t="str">
        <f t="shared" si="59"/>
        <v/>
      </c>
      <c r="M240" s="173" t="str">
        <f t="shared" si="60"/>
        <v/>
      </c>
      <c r="O240" s="173" t="str">
        <f t="shared" si="61"/>
        <v/>
      </c>
      <c r="Q240" s="173" t="str">
        <f t="shared" si="62"/>
        <v/>
      </c>
      <c r="S240" s="173" t="str">
        <f t="shared" si="63"/>
        <v/>
      </c>
      <c r="U240" s="173" t="str">
        <f t="shared" si="64"/>
        <v/>
      </c>
      <c r="W240" s="173" t="str">
        <f t="shared" si="65"/>
        <v/>
      </c>
      <c r="Y240" s="173" t="str">
        <f t="shared" si="66"/>
        <v/>
      </c>
      <c r="AA240" s="173" t="str">
        <f t="shared" si="67"/>
        <v/>
      </c>
      <c r="AC240" s="173" t="str">
        <f t="shared" si="68"/>
        <v/>
      </c>
      <c r="AE240" s="173" t="str">
        <f t="shared" si="69"/>
        <v/>
      </c>
      <c r="AG240" s="173" t="str">
        <f t="shared" si="70"/>
        <v/>
      </c>
      <c r="AI240" s="173" t="str">
        <f t="shared" si="71"/>
        <v/>
      </c>
      <c r="AK240" s="173" t="str">
        <f t="shared" si="72"/>
        <v/>
      </c>
      <c r="AM240" s="173" t="str">
        <f t="shared" si="73"/>
        <v/>
      </c>
      <c r="AO240" s="173" t="str">
        <f t="shared" si="74"/>
        <v/>
      </c>
      <c r="AQ240" s="173" t="str">
        <f t="shared" si="75"/>
        <v/>
      </c>
    </row>
    <row r="241" spans="5:43" x14ac:dyDescent="0.25">
      <c r="E241" s="173" t="str">
        <f t="shared" si="57"/>
        <v/>
      </c>
      <c r="G241" s="173" t="str">
        <f t="shared" si="57"/>
        <v/>
      </c>
      <c r="I241" s="173" t="str">
        <f t="shared" si="58"/>
        <v/>
      </c>
      <c r="K241" s="173" t="str">
        <f t="shared" si="59"/>
        <v/>
      </c>
      <c r="M241" s="173" t="str">
        <f t="shared" si="60"/>
        <v/>
      </c>
      <c r="O241" s="173" t="str">
        <f t="shared" si="61"/>
        <v/>
      </c>
      <c r="Q241" s="173" t="str">
        <f t="shared" si="62"/>
        <v/>
      </c>
      <c r="S241" s="173" t="str">
        <f t="shared" si="63"/>
        <v/>
      </c>
      <c r="U241" s="173" t="str">
        <f t="shared" si="64"/>
        <v/>
      </c>
      <c r="W241" s="173" t="str">
        <f t="shared" si="65"/>
        <v/>
      </c>
      <c r="Y241" s="173" t="str">
        <f t="shared" si="66"/>
        <v/>
      </c>
      <c r="AA241" s="173" t="str">
        <f t="shared" si="67"/>
        <v/>
      </c>
      <c r="AC241" s="173" t="str">
        <f t="shared" si="68"/>
        <v/>
      </c>
      <c r="AE241" s="173" t="str">
        <f t="shared" si="69"/>
        <v/>
      </c>
      <c r="AG241" s="173" t="str">
        <f t="shared" si="70"/>
        <v/>
      </c>
      <c r="AI241" s="173" t="str">
        <f t="shared" si="71"/>
        <v/>
      </c>
      <c r="AK241" s="173" t="str">
        <f t="shared" si="72"/>
        <v/>
      </c>
      <c r="AM241" s="173" t="str">
        <f t="shared" si="73"/>
        <v/>
      </c>
      <c r="AO241" s="173" t="str">
        <f t="shared" si="74"/>
        <v/>
      </c>
      <c r="AQ241" s="173" t="str">
        <f t="shared" si="75"/>
        <v/>
      </c>
    </row>
    <row r="242" spans="5:43" x14ac:dyDescent="0.25">
      <c r="E242" s="173" t="str">
        <f t="shared" si="57"/>
        <v/>
      </c>
      <c r="G242" s="173" t="str">
        <f t="shared" si="57"/>
        <v/>
      </c>
      <c r="I242" s="173" t="str">
        <f t="shared" si="58"/>
        <v/>
      </c>
      <c r="K242" s="173" t="str">
        <f t="shared" si="59"/>
        <v/>
      </c>
      <c r="M242" s="173" t="str">
        <f t="shared" si="60"/>
        <v/>
      </c>
      <c r="O242" s="173" t="str">
        <f t="shared" si="61"/>
        <v/>
      </c>
      <c r="Q242" s="173" t="str">
        <f t="shared" si="62"/>
        <v/>
      </c>
      <c r="S242" s="173" t="str">
        <f t="shared" si="63"/>
        <v/>
      </c>
      <c r="U242" s="173" t="str">
        <f t="shared" si="64"/>
        <v/>
      </c>
      <c r="W242" s="173" t="str">
        <f t="shared" si="65"/>
        <v/>
      </c>
      <c r="Y242" s="173" t="str">
        <f t="shared" si="66"/>
        <v/>
      </c>
      <c r="AA242" s="173" t="str">
        <f t="shared" si="67"/>
        <v/>
      </c>
      <c r="AC242" s="173" t="str">
        <f t="shared" si="68"/>
        <v/>
      </c>
      <c r="AE242" s="173" t="str">
        <f t="shared" si="69"/>
        <v/>
      </c>
      <c r="AG242" s="173" t="str">
        <f t="shared" si="70"/>
        <v/>
      </c>
      <c r="AI242" s="173" t="str">
        <f t="shared" si="71"/>
        <v/>
      </c>
      <c r="AK242" s="173" t="str">
        <f t="shared" si="72"/>
        <v/>
      </c>
      <c r="AM242" s="173" t="str">
        <f t="shared" si="73"/>
        <v/>
      </c>
      <c r="AO242" s="173" t="str">
        <f t="shared" si="74"/>
        <v/>
      </c>
      <c r="AQ242" s="173" t="str">
        <f t="shared" si="75"/>
        <v/>
      </c>
    </row>
    <row r="243" spans="5:43" x14ac:dyDescent="0.25">
      <c r="E243" s="173" t="str">
        <f t="shared" si="57"/>
        <v/>
      </c>
      <c r="G243" s="173" t="str">
        <f t="shared" si="57"/>
        <v/>
      </c>
      <c r="I243" s="173" t="str">
        <f t="shared" si="58"/>
        <v/>
      </c>
      <c r="K243" s="173" t="str">
        <f t="shared" si="59"/>
        <v/>
      </c>
      <c r="M243" s="173" t="str">
        <f t="shared" si="60"/>
        <v/>
      </c>
      <c r="O243" s="173" t="str">
        <f t="shared" si="61"/>
        <v/>
      </c>
      <c r="Q243" s="173" t="str">
        <f t="shared" si="62"/>
        <v/>
      </c>
      <c r="S243" s="173" t="str">
        <f t="shared" si="63"/>
        <v/>
      </c>
      <c r="U243" s="173" t="str">
        <f t="shared" si="64"/>
        <v/>
      </c>
      <c r="W243" s="173" t="str">
        <f t="shared" si="65"/>
        <v/>
      </c>
      <c r="Y243" s="173" t="str">
        <f t="shared" si="66"/>
        <v/>
      </c>
      <c r="AA243" s="173" t="str">
        <f t="shared" si="67"/>
        <v/>
      </c>
      <c r="AC243" s="173" t="str">
        <f t="shared" si="68"/>
        <v/>
      </c>
      <c r="AE243" s="173" t="str">
        <f t="shared" si="69"/>
        <v/>
      </c>
      <c r="AG243" s="173" t="str">
        <f t="shared" si="70"/>
        <v/>
      </c>
      <c r="AI243" s="173" t="str">
        <f t="shared" si="71"/>
        <v/>
      </c>
      <c r="AK243" s="173" t="str">
        <f t="shared" si="72"/>
        <v/>
      </c>
      <c r="AM243" s="173" t="str">
        <f t="shared" si="73"/>
        <v/>
      </c>
      <c r="AO243" s="173" t="str">
        <f t="shared" si="74"/>
        <v/>
      </c>
      <c r="AQ243" s="173" t="str">
        <f t="shared" si="75"/>
        <v/>
      </c>
    </row>
    <row r="244" spans="5:43" x14ac:dyDescent="0.25">
      <c r="E244" s="173" t="str">
        <f t="shared" si="57"/>
        <v/>
      </c>
      <c r="G244" s="173" t="str">
        <f t="shared" si="57"/>
        <v/>
      </c>
      <c r="I244" s="173" t="str">
        <f t="shared" si="58"/>
        <v/>
      </c>
      <c r="K244" s="173" t="str">
        <f t="shared" si="59"/>
        <v/>
      </c>
      <c r="M244" s="173" t="str">
        <f t="shared" si="60"/>
        <v/>
      </c>
      <c r="O244" s="173" t="str">
        <f t="shared" si="61"/>
        <v/>
      </c>
      <c r="Q244" s="173" t="str">
        <f t="shared" si="62"/>
        <v/>
      </c>
      <c r="S244" s="173" t="str">
        <f t="shared" si="63"/>
        <v/>
      </c>
      <c r="U244" s="173" t="str">
        <f t="shared" si="64"/>
        <v/>
      </c>
      <c r="W244" s="173" t="str">
        <f t="shared" si="65"/>
        <v/>
      </c>
      <c r="Y244" s="173" t="str">
        <f t="shared" si="66"/>
        <v/>
      </c>
      <c r="AA244" s="173" t="str">
        <f t="shared" si="67"/>
        <v/>
      </c>
      <c r="AC244" s="173" t="str">
        <f t="shared" si="68"/>
        <v/>
      </c>
      <c r="AE244" s="173" t="str">
        <f t="shared" si="69"/>
        <v/>
      </c>
      <c r="AG244" s="173" t="str">
        <f t="shared" si="70"/>
        <v/>
      </c>
      <c r="AI244" s="173" t="str">
        <f t="shared" si="71"/>
        <v/>
      </c>
      <c r="AK244" s="173" t="str">
        <f t="shared" si="72"/>
        <v/>
      </c>
      <c r="AM244" s="173" t="str">
        <f t="shared" si="73"/>
        <v/>
      </c>
      <c r="AO244" s="173" t="str">
        <f t="shared" si="74"/>
        <v/>
      </c>
      <c r="AQ244" s="173" t="str">
        <f t="shared" si="75"/>
        <v/>
      </c>
    </row>
    <row r="245" spans="5:43" x14ac:dyDescent="0.25">
      <c r="E245" s="173" t="str">
        <f t="shared" si="57"/>
        <v/>
      </c>
      <c r="G245" s="173" t="str">
        <f t="shared" si="57"/>
        <v/>
      </c>
      <c r="I245" s="173" t="str">
        <f t="shared" si="58"/>
        <v/>
      </c>
      <c r="K245" s="173" t="str">
        <f t="shared" si="59"/>
        <v/>
      </c>
      <c r="M245" s="173" t="str">
        <f t="shared" si="60"/>
        <v/>
      </c>
      <c r="O245" s="173" t="str">
        <f t="shared" si="61"/>
        <v/>
      </c>
      <c r="Q245" s="173" t="str">
        <f t="shared" si="62"/>
        <v/>
      </c>
      <c r="S245" s="173" t="str">
        <f t="shared" si="63"/>
        <v/>
      </c>
      <c r="U245" s="173" t="str">
        <f t="shared" si="64"/>
        <v/>
      </c>
      <c r="W245" s="173" t="str">
        <f t="shared" si="65"/>
        <v/>
      </c>
      <c r="Y245" s="173" t="str">
        <f t="shared" si="66"/>
        <v/>
      </c>
      <c r="AA245" s="173" t="str">
        <f t="shared" si="67"/>
        <v/>
      </c>
      <c r="AC245" s="173" t="str">
        <f t="shared" si="68"/>
        <v/>
      </c>
      <c r="AE245" s="173" t="str">
        <f t="shared" si="69"/>
        <v/>
      </c>
      <c r="AG245" s="173" t="str">
        <f t="shared" si="70"/>
        <v/>
      </c>
      <c r="AI245" s="173" t="str">
        <f t="shared" si="71"/>
        <v/>
      </c>
      <c r="AK245" s="173" t="str">
        <f t="shared" si="72"/>
        <v/>
      </c>
      <c r="AM245" s="173" t="str">
        <f t="shared" si="73"/>
        <v/>
      </c>
      <c r="AO245" s="173" t="str">
        <f t="shared" si="74"/>
        <v/>
      </c>
      <c r="AQ245" s="173" t="str">
        <f t="shared" si="75"/>
        <v/>
      </c>
    </row>
    <row r="246" spans="5:43" x14ac:dyDescent="0.25">
      <c r="E246" s="173" t="str">
        <f t="shared" si="57"/>
        <v/>
      </c>
      <c r="G246" s="173" t="str">
        <f t="shared" si="57"/>
        <v/>
      </c>
      <c r="I246" s="173" t="str">
        <f t="shared" si="58"/>
        <v/>
      </c>
      <c r="K246" s="173" t="str">
        <f t="shared" si="59"/>
        <v/>
      </c>
      <c r="M246" s="173" t="str">
        <f t="shared" si="60"/>
        <v/>
      </c>
      <c r="O246" s="173" t="str">
        <f t="shared" si="61"/>
        <v/>
      </c>
      <c r="Q246" s="173" t="str">
        <f t="shared" si="62"/>
        <v/>
      </c>
      <c r="S246" s="173" t="str">
        <f t="shared" si="63"/>
        <v/>
      </c>
      <c r="U246" s="173" t="str">
        <f t="shared" si="64"/>
        <v/>
      </c>
      <c r="W246" s="173" t="str">
        <f t="shared" si="65"/>
        <v/>
      </c>
      <c r="Y246" s="173" t="str">
        <f t="shared" si="66"/>
        <v/>
      </c>
      <c r="AA246" s="173" t="str">
        <f t="shared" si="67"/>
        <v/>
      </c>
      <c r="AC246" s="173" t="str">
        <f t="shared" si="68"/>
        <v/>
      </c>
      <c r="AE246" s="173" t="str">
        <f t="shared" si="69"/>
        <v/>
      </c>
      <c r="AG246" s="173" t="str">
        <f t="shared" si="70"/>
        <v/>
      </c>
      <c r="AI246" s="173" t="str">
        <f t="shared" si="71"/>
        <v/>
      </c>
      <c r="AK246" s="173" t="str">
        <f t="shared" si="72"/>
        <v/>
      </c>
      <c r="AM246" s="173" t="str">
        <f t="shared" si="73"/>
        <v/>
      </c>
      <c r="AO246" s="173" t="str">
        <f t="shared" si="74"/>
        <v/>
      </c>
      <c r="AQ246" s="173" t="str">
        <f t="shared" si="75"/>
        <v/>
      </c>
    </row>
    <row r="247" spans="5:43" x14ac:dyDescent="0.25">
      <c r="E247" s="173" t="str">
        <f t="shared" si="57"/>
        <v/>
      </c>
      <c r="G247" s="173" t="str">
        <f t="shared" si="57"/>
        <v/>
      </c>
      <c r="I247" s="173" t="str">
        <f t="shared" si="58"/>
        <v/>
      </c>
      <c r="K247" s="173" t="str">
        <f t="shared" si="59"/>
        <v/>
      </c>
      <c r="M247" s="173" t="str">
        <f t="shared" si="60"/>
        <v/>
      </c>
      <c r="O247" s="173" t="str">
        <f t="shared" si="61"/>
        <v/>
      </c>
      <c r="Q247" s="173" t="str">
        <f t="shared" si="62"/>
        <v/>
      </c>
      <c r="S247" s="173" t="str">
        <f t="shared" si="63"/>
        <v/>
      </c>
      <c r="U247" s="173" t="str">
        <f t="shared" si="64"/>
        <v/>
      </c>
      <c r="W247" s="173" t="str">
        <f t="shared" si="65"/>
        <v/>
      </c>
      <c r="Y247" s="173" t="str">
        <f t="shared" si="66"/>
        <v/>
      </c>
      <c r="AA247" s="173" t="str">
        <f t="shared" si="67"/>
        <v/>
      </c>
      <c r="AC247" s="173" t="str">
        <f t="shared" si="68"/>
        <v/>
      </c>
      <c r="AE247" s="173" t="str">
        <f t="shared" si="69"/>
        <v/>
      </c>
      <c r="AG247" s="173" t="str">
        <f t="shared" si="70"/>
        <v/>
      </c>
      <c r="AI247" s="173" t="str">
        <f t="shared" si="71"/>
        <v/>
      </c>
      <c r="AK247" s="173" t="str">
        <f t="shared" si="72"/>
        <v/>
      </c>
      <c r="AM247" s="173" t="str">
        <f t="shared" si="73"/>
        <v/>
      </c>
      <c r="AO247" s="173" t="str">
        <f t="shared" si="74"/>
        <v/>
      </c>
      <c r="AQ247" s="173" t="str">
        <f t="shared" si="75"/>
        <v/>
      </c>
    </row>
    <row r="248" spans="5:43" x14ac:dyDescent="0.25">
      <c r="E248" s="173" t="str">
        <f t="shared" si="57"/>
        <v/>
      </c>
      <c r="G248" s="173" t="str">
        <f t="shared" si="57"/>
        <v/>
      </c>
      <c r="I248" s="173" t="str">
        <f t="shared" si="58"/>
        <v/>
      </c>
      <c r="K248" s="173" t="str">
        <f t="shared" si="59"/>
        <v/>
      </c>
      <c r="M248" s="173" t="str">
        <f t="shared" si="60"/>
        <v/>
      </c>
      <c r="O248" s="173" t="str">
        <f t="shared" si="61"/>
        <v/>
      </c>
      <c r="Q248" s="173" t="str">
        <f t="shared" si="62"/>
        <v/>
      </c>
      <c r="S248" s="173" t="str">
        <f t="shared" si="63"/>
        <v/>
      </c>
      <c r="U248" s="173" t="str">
        <f t="shared" si="64"/>
        <v/>
      </c>
      <c r="W248" s="173" t="str">
        <f t="shared" si="65"/>
        <v/>
      </c>
      <c r="Y248" s="173" t="str">
        <f t="shared" si="66"/>
        <v/>
      </c>
      <c r="AA248" s="173" t="str">
        <f t="shared" si="67"/>
        <v/>
      </c>
      <c r="AC248" s="173" t="str">
        <f t="shared" si="68"/>
        <v/>
      </c>
      <c r="AE248" s="173" t="str">
        <f t="shared" si="69"/>
        <v/>
      </c>
      <c r="AG248" s="173" t="str">
        <f t="shared" si="70"/>
        <v/>
      </c>
      <c r="AI248" s="173" t="str">
        <f t="shared" si="71"/>
        <v/>
      </c>
      <c r="AK248" s="173" t="str">
        <f t="shared" si="72"/>
        <v/>
      </c>
      <c r="AM248" s="173" t="str">
        <f t="shared" si="73"/>
        <v/>
      </c>
      <c r="AO248" s="173" t="str">
        <f t="shared" si="74"/>
        <v/>
      </c>
      <c r="AQ248" s="173" t="str">
        <f t="shared" si="75"/>
        <v/>
      </c>
    </row>
    <row r="249" spans="5:43" x14ac:dyDescent="0.25">
      <c r="E249" s="173" t="str">
        <f t="shared" si="57"/>
        <v/>
      </c>
      <c r="G249" s="173" t="str">
        <f t="shared" si="57"/>
        <v/>
      </c>
      <c r="I249" s="173" t="str">
        <f t="shared" si="58"/>
        <v/>
      </c>
      <c r="K249" s="173" t="str">
        <f t="shared" si="59"/>
        <v/>
      </c>
      <c r="M249" s="173" t="str">
        <f t="shared" si="60"/>
        <v/>
      </c>
      <c r="O249" s="173" t="str">
        <f t="shared" si="61"/>
        <v/>
      </c>
      <c r="Q249" s="173" t="str">
        <f t="shared" si="62"/>
        <v/>
      </c>
      <c r="S249" s="173" t="str">
        <f t="shared" si="63"/>
        <v/>
      </c>
      <c r="U249" s="173" t="str">
        <f t="shared" si="64"/>
        <v/>
      </c>
      <c r="W249" s="173" t="str">
        <f t="shared" si="65"/>
        <v/>
      </c>
      <c r="Y249" s="173" t="str">
        <f t="shared" si="66"/>
        <v/>
      </c>
      <c r="AA249" s="173" t="str">
        <f t="shared" si="67"/>
        <v/>
      </c>
      <c r="AC249" s="173" t="str">
        <f t="shared" si="68"/>
        <v/>
      </c>
      <c r="AE249" s="173" t="str">
        <f t="shared" si="69"/>
        <v/>
      </c>
      <c r="AG249" s="173" t="str">
        <f t="shared" si="70"/>
        <v/>
      </c>
      <c r="AI249" s="173" t="str">
        <f t="shared" si="71"/>
        <v/>
      </c>
      <c r="AK249" s="173" t="str">
        <f t="shared" si="72"/>
        <v/>
      </c>
      <c r="AM249" s="173" t="str">
        <f t="shared" si="73"/>
        <v/>
      </c>
      <c r="AO249" s="173" t="str">
        <f t="shared" si="74"/>
        <v/>
      </c>
      <c r="AQ249" s="173" t="str">
        <f t="shared" si="75"/>
        <v/>
      </c>
    </row>
    <row r="250" spans="5:43" x14ac:dyDescent="0.25">
      <c r="E250" s="173" t="str">
        <f t="shared" si="57"/>
        <v/>
      </c>
      <c r="G250" s="173" t="str">
        <f t="shared" si="57"/>
        <v/>
      </c>
      <c r="I250" s="173" t="str">
        <f t="shared" si="58"/>
        <v/>
      </c>
      <c r="K250" s="173" t="str">
        <f t="shared" si="59"/>
        <v/>
      </c>
      <c r="M250" s="173" t="str">
        <f t="shared" si="60"/>
        <v/>
      </c>
      <c r="O250" s="173" t="str">
        <f t="shared" si="61"/>
        <v/>
      </c>
      <c r="Q250" s="173" t="str">
        <f t="shared" si="62"/>
        <v/>
      </c>
      <c r="S250" s="173" t="str">
        <f t="shared" si="63"/>
        <v/>
      </c>
      <c r="U250" s="173" t="str">
        <f t="shared" si="64"/>
        <v/>
      </c>
      <c r="W250" s="173" t="str">
        <f t="shared" si="65"/>
        <v/>
      </c>
      <c r="Y250" s="173" t="str">
        <f t="shared" si="66"/>
        <v/>
      </c>
      <c r="AA250" s="173" t="str">
        <f t="shared" si="67"/>
        <v/>
      </c>
      <c r="AC250" s="173" t="str">
        <f t="shared" si="68"/>
        <v/>
      </c>
      <c r="AE250" s="173" t="str">
        <f t="shared" si="69"/>
        <v/>
      </c>
      <c r="AG250" s="173" t="str">
        <f t="shared" si="70"/>
        <v/>
      </c>
      <c r="AI250" s="173" t="str">
        <f t="shared" si="71"/>
        <v/>
      </c>
      <c r="AK250" s="173" t="str">
        <f t="shared" si="72"/>
        <v/>
      </c>
      <c r="AM250" s="173" t="str">
        <f t="shared" si="73"/>
        <v/>
      </c>
      <c r="AO250" s="173" t="str">
        <f t="shared" si="74"/>
        <v/>
      </c>
      <c r="AQ250" s="173" t="str">
        <f t="shared" si="75"/>
        <v/>
      </c>
    </row>
    <row r="251" spans="5:43" x14ac:dyDescent="0.25">
      <c r="E251" s="173" t="str">
        <f t="shared" si="57"/>
        <v/>
      </c>
      <c r="G251" s="173" t="str">
        <f t="shared" si="57"/>
        <v/>
      </c>
      <c r="I251" s="173" t="str">
        <f t="shared" si="58"/>
        <v/>
      </c>
      <c r="K251" s="173" t="str">
        <f t="shared" si="59"/>
        <v/>
      </c>
      <c r="M251" s="173" t="str">
        <f t="shared" si="60"/>
        <v/>
      </c>
      <c r="O251" s="173" t="str">
        <f t="shared" si="61"/>
        <v/>
      </c>
      <c r="Q251" s="173" t="str">
        <f t="shared" si="62"/>
        <v/>
      </c>
      <c r="S251" s="173" t="str">
        <f t="shared" si="63"/>
        <v/>
      </c>
      <c r="U251" s="173" t="str">
        <f t="shared" si="64"/>
        <v/>
      </c>
      <c r="W251" s="173" t="str">
        <f t="shared" si="65"/>
        <v/>
      </c>
      <c r="Y251" s="173" t="str">
        <f t="shared" si="66"/>
        <v/>
      </c>
      <c r="AA251" s="173" t="str">
        <f t="shared" si="67"/>
        <v/>
      </c>
      <c r="AC251" s="173" t="str">
        <f t="shared" si="68"/>
        <v/>
      </c>
      <c r="AE251" s="173" t="str">
        <f t="shared" si="69"/>
        <v/>
      </c>
      <c r="AG251" s="173" t="str">
        <f t="shared" si="70"/>
        <v/>
      </c>
      <c r="AI251" s="173" t="str">
        <f t="shared" si="71"/>
        <v/>
      </c>
      <c r="AK251" s="173" t="str">
        <f t="shared" si="72"/>
        <v/>
      </c>
      <c r="AM251" s="173" t="str">
        <f t="shared" si="73"/>
        <v/>
      </c>
      <c r="AO251" s="173" t="str">
        <f t="shared" si="74"/>
        <v/>
      </c>
      <c r="AQ251" s="173" t="str">
        <f t="shared" si="75"/>
        <v/>
      </c>
    </row>
    <row r="252" spans="5:43" x14ac:dyDescent="0.25">
      <c r="E252" s="173" t="str">
        <f t="shared" si="57"/>
        <v/>
      </c>
      <c r="G252" s="173" t="str">
        <f t="shared" si="57"/>
        <v/>
      </c>
      <c r="I252" s="173" t="str">
        <f t="shared" si="58"/>
        <v/>
      </c>
      <c r="K252" s="173" t="str">
        <f t="shared" si="59"/>
        <v/>
      </c>
      <c r="M252" s="173" t="str">
        <f t="shared" si="60"/>
        <v/>
      </c>
      <c r="O252" s="173" t="str">
        <f t="shared" si="61"/>
        <v/>
      </c>
      <c r="Q252" s="173" t="str">
        <f t="shared" si="62"/>
        <v/>
      </c>
      <c r="S252" s="173" t="str">
        <f t="shared" si="63"/>
        <v/>
      </c>
      <c r="U252" s="173" t="str">
        <f t="shared" si="64"/>
        <v/>
      </c>
      <c r="W252" s="173" t="str">
        <f t="shared" si="65"/>
        <v/>
      </c>
      <c r="Y252" s="173" t="str">
        <f t="shared" si="66"/>
        <v/>
      </c>
      <c r="AA252" s="173" t="str">
        <f t="shared" si="67"/>
        <v/>
      </c>
      <c r="AC252" s="173" t="str">
        <f t="shared" si="68"/>
        <v/>
      </c>
      <c r="AE252" s="173" t="str">
        <f t="shared" si="69"/>
        <v/>
      </c>
      <c r="AG252" s="173" t="str">
        <f t="shared" si="70"/>
        <v/>
      </c>
      <c r="AI252" s="173" t="str">
        <f t="shared" si="71"/>
        <v/>
      </c>
      <c r="AK252" s="173" t="str">
        <f t="shared" si="72"/>
        <v/>
      </c>
      <c r="AM252" s="173" t="str">
        <f t="shared" si="73"/>
        <v/>
      </c>
      <c r="AO252" s="173" t="str">
        <f t="shared" si="74"/>
        <v/>
      </c>
      <c r="AQ252" s="173" t="str">
        <f t="shared" si="75"/>
        <v/>
      </c>
    </row>
    <row r="253" spans="5:43" x14ac:dyDescent="0.25">
      <c r="E253" s="173" t="str">
        <f t="shared" si="57"/>
        <v/>
      </c>
      <c r="G253" s="173" t="str">
        <f t="shared" si="57"/>
        <v/>
      </c>
      <c r="I253" s="173" t="str">
        <f t="shared" si="58"/>
        <v/>
      </c>
      <c r="K253" s="173" t="str">
        <f t="shared" si="59"/>
        <v/>
      </c>
      <c r="M253" s="173" t="str">
        <f t="shared" si="60"/>
        <v/>
      </c>
      <c r="O253" s="173" t="str">
        <f t="shared" si="61"/>
        <v/>
      </c>
      <c r="Q253" s="173" t="str">
        <f t="shared" si="62"/>
        <v/>
      </c>
      <c r="S253" s="173" t="str">
        <f t="shared" si="63"/>
        <v/>
      </c>
      <c r="U253" s="173" t="str">
        <f t="shared" si="64"/>
        <v/>
      </c>
      <c r="W253" s="173" t="str">
        <f t="shared" si="65"/>
        <v/>
      </c>
      <c r="Y253" s="173" t="str">
        <f t="shared" si="66"/>
        <v/>
      </c>
      <c r="AA253" s="173" t="str">
        <f t="shared" si="67"/>
        <v/>
      </c>
      <c r="AC253" s="173" t="str">
        <f t="shared" si="68"/>
        <v/>
      </c>
      <c r="AE253" s="173" t="str">
        <f t="shared" si="69"/>
        <v/>
      </c>
      <c r="AG253" s="173" t="str">
        <f t="shared" si="70"/>
        <v/>
      </c>
      <c r="AI253" s="173" t="str">
        <f t="shared" si="71"/>
        <v/>
      </c>
      <c r="AK253" s="173" t="str">
        <f t="shared" si="72"/>
        <v/>
      </c>
      <c r="AM253" s="173" t="str">
        <f t="shared" si="73"/>
        <v/>
      </c>
      <c r="AO253" s="173" t="str">
        <f t="shared" si="74"/>
        <v/>
      </c>
      <c r="AQ253" s="173" t="str">
        <f t="shared" si="75"/>
        <v/>
      </c>
    </row>
    <row r="254" spans="5:43" x14ac:dyDescent="0.25">
      <c r="E254" s="173" t="str">
        <f t="shared" si="57"/>
        <v/>
      </c>
      <c r="G254" s="173" t="str">
        <f t="shared" si="57"/>
        <v/>
      </c>
      <c r="I254" s="173" t="str">
        <f t="shared" si="58"/>
        <v/>
      </c>
      <c r="K254" s="173" t="str">
        <f t="shared" si="59"/>
        <v/>
      </c>
      <c r="M254" s="173" t="str">
        <f t="shared" si="60"/>
        <v/>
      </c>
      <c r="O254" s="173" t="str">
        <f t="shared" si="61"/>
        <v/>
      </c>
      <c r="Q254" s="173" t="str">
        <f t="shared" si="62"/>
        <v/>
      </c>
      <c r="S254" s="173" t="str">
        <f t="shared" si="63"/>
        <v/>
      </c>
      <c r="U254" s="173" t="str">
        <f t="shared" si="64"/>
        <v/>
      </c>
      <c r="W254" s="173" t="str">
        <f t="shared" si="65"/>
        <v/>
      </c>
      <c r="Y254" s="173" t="str">
        <f t="shared" si="66"/>
        <v/>
      </c>
      <c r="AA254" s="173" t="str">
        <f t="shared" si="67"/>
        <v/>
      </c>
      <c r="AC254" s="173" t="str">
        <f t="shared" si="68"/>
        <v/>
      </c>
      <c r="AE254" s="173" t="str">
        <f t="shared" si="69"/>
        <v/>
      </c>
      <c r="AG254" s="173" t="str">
        <f t="shared" si="70"/>
        <v/>
      </c>
      <c r="AI254" s="173" t="str">
        <f t="shared" si="71"/>
        <v/>
      </c>
      <c r="AK254" s="173" t="str">
        <f t="shared" si="72"/>
        <v/>
      </c>
      <c r="AM254" s="173" t="str">
        <f t="shared" si="73"/>
        <v/>
      </c>
      <c r="AO254" s="173" t="str">
        <f t="shared" si="74"/>
        <v/>
      </c>
      <c r="AQ254" s="173" t="str">
        <f t="shared" si="75"/>
        <v/>
      </c>
    </row>
    <row r="255" spans="5:43" x14ac:dyDescent="0.25">
      <c r="E255" s="173" t="str">
        <f t="shared" si="57"/>
        <v/>
      </c>
      <c r="G255" s="173" t="str">
        <f t="shared" si="57"/>
        <v/>
      </c>
      <c r="I255" s="173" t="str">
        <f t="shared" si="58"/>
        <v/>
      </c>
      <c r="K255" s="173" t="str">
        <f t="shared" si="59"/>
        <v/>
      </c>
      <c r="M255" s="173" t="str">
        <f t="shared" si="60"/>
        <v/>
      </c>
      <c r="O255" s="173" t="str">
        <f t="shared" si="61"/>
        <v/>
      </c>
      <c r="Q255" s="173" t="str">
        <f t="shared" si="62"/>
        <v/>
      </c>
      <c r="S255" s="173" t="str">
        <f t="shared" si="63"/>
        <v/>
      </c>
      <c r="U255" s="173" t="str">
        <f t="shared" si="64"/>
        <v/>
      </c>
      <c r="W255" s="173" t="str">
        <f t="shared" si="65"/>
        <v/>
      </c>
      <c r="Y255" s="173" t="str">
        <f t="shared" si="66"/>
        <v/>
      </c>
      <c r="AA255" s="173" t="str">
        <f t="shared" si="67"/>
        <v/>
      </c>
      <c r="AC255" s="173" t="str">
        <f t="shared" si="68"/>
        <v/>
      </c>
      <c r="AE255" s="173" t="str">
        <f t="shared" si="69"/>
        <v/>
      </c>
      <c r="AG255" s="173" t="str">
        <f t="shared" si="70"/>
        <v/>
      </c>
      <c r="AI255" s="173" t="str">
        <f t="shared" si="71"/>
        <v/>
      </c>
      <c r="AK255" s="173" t="str">
        <f t="shared" si="72"/>
        <v/>
      </c>
      <c r="AM255" s="173" t="str">
        <f t="shared" si="73"/>
        <v/>
      </c>
      <c r="AO255" s="173" t="str">
        <f t="shared" si="74"/>
        <v/>
      </c>
      <c r="AQ255" s="173" t="str">
        <f t="shared" si="75"/>
        <v/>
      </c>
    </row>
    <row r="256" spans="5:43" x14ac:dyDescent="0.25">
      <c r="E256" s="173" t="str">
        <f t="shared" si="57"/>
        <v/>
      </c>
      <c r="G256" s="173" t="str">
        <f t="shared" si="57"/>
        <v/>
      </c>
      <c r="I256" s="173" t="str">
        <f t="shared" si="58"/>
        <v/>
      </c>
      <c r="K256" s="173" t="str">
        <f t="shared" si="59"/>
        <v/>
      </c>
      <c r="M256" s="173" t="str">
        <f t="shared" si="60"/>
        <v/>
      </c>
      <c r="O256" s="173" t="str">
        <f t="shared" si="61"/>
        <v/>
      </c>
      <c r="Q256" s="173" t="str">
        <f t="shared" si="62"/>
        <v/>
      </c>
      <c r="S256" s="173" t="str">
        <f t="shared" si="63"/>
        <v/>
      </c>
      <c r="U256" s="173" t="str">
        <f t="shared" si="64"/>
        <v/>
      </c>
      <c r="W256" s="173" t="str">
        <f t="shared" si="65"/>
        <v/>
      </c>
      <c r="Y256" s="173" t="str">
        <f t="shared" si="66"/>
        <v/>
      </c>
      <c r="AA256" s="173" t="str">
        <f t="shared" si="67"/>
        <v/>
      </c>
      <c r="AC256" s="173" t="str">
        <f t="shared" si="68"/>
        <v/>
      </c>
      <c r="AE256" s="173" t="str">
        <f t="shared" si="69"/>
        <v/>
      </c>
      <c r="AG256" s="173" t="str">
        <f t="shared" si="70"/>
        <v/>
      </c>
      <c r="AI256" s="173" t="str">
        <f t="shared" si="71"/>
        <v/>
      </c>
      <c r="AK256" s="173" t="str">
        <f t="shared" si="72"/>
        <v/>
      </c>
      <c r="AM256" s="173" t="str">
        <f t="shared" si="73"/>
        <v/>
      </c>
      <c r="AO256" s="173" t="str">
        <f t="shared" si="74"/>
        <v/>
      </c>
      <c r="AQ256" s="173" t="str">
        <f t="shared" si="75"/>
        <v/>
      </c>
    </row>
    <row r="257" spans="5:43" x14ac:dyDescent="0.25">
      <c r="E257" s="173" t="str">
        <f t="shared" si="57"/>
        <v/>
      </c>
      <c r="G257" s="173" t="str">
        <f t="shared" si="57"/>
        <v/>
      </c>
      <c r="I257" s="173" t="str">
        <f t="shared" si="58"/>
        <v/>
      </c>
      <c r="K257" s="173" t="str">
        <f t="shared" si="59"/>
        <v/>
      </c>
      <c r="M257" s="173" t="str">
        <f t="shared" si="60"/>
        <v/>
      </c>
      <c r="O257" s="173" t="str">
        <f t="shared" si="61"/>
        <v/>
      </c>
      <c r="Q257" s="173" t="str">
        <f t="shared" si="62"/>
        <v/>
      </c>
      <c r="S257" s="173" t="str">
        <f t="shared" si="63"/>
        <v/>
      </c>
      <c r="U257" s="173" t="str">
        <f t="shared" si="64"/>
        <v/>
      </c>
      <c r="W257" s="173" t="str">
        <f t="shared" si="65"/>
        <v/>
      </c>
      <c r="Y257" s="173" t="str">
        <f t="shared" si="66"/>
        <v/>
      </c>
      <c r="AA257" s="173" t="str">
        <f t="shared" si="67"/>
        <v/>
      </c>
      <c r="AC257" s="173" t="str">
        <f t="shared" si="68"/>
        <v/>
      </c>
      <c r="AE257" s="173" t="str">
        <f t="shared" si="69"/>
        <v/>
      </c>
      <c r="AG257" s="173" t="str">
        <f t="shared" si="70"/>
        <v/>
      </c>
      <c r="AI257" s="173" t="str">
        <f t="shared" si="71"/>
        <v/>
      </c>
      <c r="AK257" s="173" t="str">
        <f t="shared" si="72"/>
        <v/>
      </c>
      <c r="AM257" s="173" t="str">
        <f t="shared" si="73"/>
        <v/>
      </c>
      <c r="AO257" s="173" t="str">
        <f t="shared" si="74"/>
        <v/>
      </c>
      <c r="AQ257" s="173" t="str">
        <f t="shared" si="75"/>
        <v/>
      </c>
    </row>
    <row r="258" spans="5:43" x14ac:dyDescent="0.25">
      <c r="E258" s="173" t="str">
        <f t="shared" si="57"/>
        <v/>
      </c>
      <c r="G258" s="173" t="str">
        <f t="shared" si="57"/>
        <v/>
      </c>
      <c r="I258" s="173" t="str">
        <f t="shared" si="58"/>
        <v/>
      </c>
      <c r="K258" s="173" t="str">
        <f t="shared" si="59"/>
        <v/>
      </c>
      <c r="M258" s="173" t="str">
        <f t="shared" si="60"/>
        <v/>
      </c>
      <c r="O258" s="173" t="str">
        <f t="shared" si="61"/>
        <v/>
      </c>
      <c r="Q258" s="173" t="str">
        <f t="shared" si="62"/>
        <v/>
      </c>
      <c r="S258" s="173" t="str">
        <f t="shared" si="63"/>
        <v/>
      </c>
      <c r="U258" s="173" t="str">
        <f t="shared" si="64"/>
        <v/>
      </c>
      <c r="W258" s="173" t="str">
        <f t="shared" si="65"/>
        <v/>
      </c>
      <c r="Y258" s="173" t="str">
        <f t="shared" si="66"/>
        <v/>
      </c>
      <c r="AA258" s="173" t="str">
        <f t="shared" si="67"/>
        <v/>
      </c>
      <c r="AC258" s="173" t="str">
        <f t="shared" si="68"/>
        <v/>
      </c>
      <c r="AE258" s="173" t="str">
        <f t="shared" si="69"/>
        <v/>
      </c>
      <c r="AG258" s="173" t="str">
        <f t="shared" si="70"/>
        <v/>
      </c>
      <c r="AI258" s="173" t="str">
        <f t="shared" si="71"/>
        <v/>
      </c>
      <c r="AK258" s="173" t="str">
        <f t="shared" si="72"/>
        <v/>
      </c>
      <c r="AM258" s="173" t="str">
        <f t="shared" si="73"/>
        <v/>
      </c>
      <c r="AO258" s="173" t="str">
        <f t="shared" si="74"/>
        <v/>
      </c>
      <c r="AQ258" s="173" t="str">
        <f t="shared" si="75"/>
        <v/>
      </c>
    </row>
    <row r="259" spans="5:43" x14ac:dyDescent="0.25">
      <c r="E259" s="173" t="str">
        <f t="shared" si="57"/>
        <v/>
      </c>
      <c r="G259" s="173" t="str">
        <f t="shared" si="57"/>
        <v/>
      </c>
      <c r="I259" s="173" t="str">
        <f t="shared" si="58"/>
        <v/>
      </c>
      <c r="K259" s="173" t="str">
        <f t="shared" si="59"/>
        <v/>
      </c>
      <c r="M259" s="173" t="str">
        <f t="shared" si="60"/>
        <v/>
      </c>
      <c r="O259" s="173" t="str">
        <f t="shared" si="61"/>
        <v/>
      </c>
      <c r="Q259" s="173" t="str">
        <f t="shared" si="62"/>
        <v/>
      </c>
      <c r="S259" s="173" t="str">
        <f t="shared" si="63"/>
        <v/>
      </c>
      <c r="U259" s="173" t="str">
        <f t="shared" si="64"/>
        <v/>
      </c>
      <c r="W259" s="173" t="str">
        <f t="shared" si="65"/>
        <v/>
      </c>
      <c r="Y259" s="173" t="str">
        <f t="shared" si="66"/>
        <v/>
      </c>
      <c r="AA259" s="173" t="str">
        <f t="shared" si="67"/>
        <v/>
      </c>
      <c r="AC259" s="173" t="str">
        <f t="shared" si="68"/>
        <v/>
      </c>
      <c r="AE259" s="173" t="str">
        <f t="shared" si="69"/>
        <v/>
      </c>
      <c r="AG259" s="173" t="str">
        <f t="shared" si="70"/>
        <v/>
      </c>
      <c r="AI259" s="173" t="str">
        <f t="shared" si="71"/>
        <v/>
      </c>
      <c r="AK259" s="173" t="str">
        <f t="shared" si="72"/>
        <v/>
      </c>
      <c r="AM259" s="173" t="str">
        <f t="shared" si="73"/>
        <v/>
      </c>
      <c r="AO259" s="173" t="str">
        <f t="shared" si="74"/>
        <v/>
      </c>
      <c r="AQ259" s="173" t="str">
        <f t="shared" si="75"/>
        <v/>
      </c>
    </row>
    <row r="260" spans="5:43" x14ac:dyDescent="0.25">
      <c r="E260" s="173" t="str">
        <f t="shared" si="57"/>
        <v/>
      </c>
      <c r="G260" s="173" t="str">
        <f t="shared" si="57"/>
        <v/>
      </c>
      <c r="I260" s="173" t="str">
        <f t="shared" si="58"/>
        <v/>
      </c>
      <c r="K260" s="173" t="str">
        <f t="shared" si="59"/>
        <v/>
      </c>
      <c r="M260" s="173" t="str">
        <f t="shared" si="60"/>
        <v/>
      </c>
      <c r="O260" s="173" t="str">
        <f t="shared" si="61"/>
        <v/>
      </c>
      <c r="Q260" s="173" t="str">
        <f t="shared" si="62"/>
        <v/>
      </c>
      <c r="S260" s="173" t="str">
        <f t="shared" si="63"/>
        <v/>
      </c>
      <c r="U260" s="173" t="str">
        <f t="shared" si="64"/>
        <v/>
      </c>
      <c r="W260" s="173" t="str">
        <f t="shared" si="65"/>
        <v/>
      </c>
      <c r="Y260" s="173" t="str">
        <f t="shared" si="66"/>
        <v/>
      </c>
      <c r="AA260" s="173" t="str">
        <f t="shared" si="67"/>
        <v/>
      </c>
      <c r="AC260" s="173" t="str">
        <f t="shared" si="68"/>
        <v/>
      </c>
      <c r="AE260" s="173" t="str">
        <f t="shared" si="69"/>
        <v/>
      </c>
      <c r="AG260" s="173" t="str">
        <f t="shared" si="70"/>
        <v/>
      </c>
      <c r="AI260" s="173" t="str">
        <f t="shared" si="71"/>
        <v/>
      </c>
      <c r="AK260" s="173" t="str">
        <f t="shared" si="72"/>
        <v/>
      </c>
      <c r="AM260" s="173" t="str">
        <f t="shared" si="73"/>
        <v/>
      </c>
      <c r="AO260" s="173" t="str">
        <f t="shared" si="74"/>
        <v/>
      </c>
      <c r="AQ260" s="173" t="str">
        <f t="shared" si="75"/>
        <v/>
      </c>
    </row>
    <row r="261" spans="5:43" x14ac:dyDescent="0.25">
      <c r="E261" s="173" t="str">
        <f t="shared" si="57"/>
        <v/>
      </c>
      <c r="G261" s="173" t="str">
        <f t="shared" si="57"/>
        <v/>
      </c>
      <c r="I261" s="173" t="str">
        <f t="shared" si="58"/>
        <v/>
      </c>
      <c r="K261" s="173" t="str">
        <f t="shared" si="59"/>
        <v/>
      </c>
      <c r="M261" s="173" t="str">
        <f t="shared" si="60"/>
        <v/>
      </c>
      <c r="O261" s="173" t="str">
        <f t="shared" si="61"/>
        <v/>
      </c>
      <c r="Q261" s="173" t="str">
        <f t="shared" si="62"/>
        <v/>
      </c>
      <c r="S261" s="173" t="str">
        <f t="shared" si="63"/>
        <v/>
      </c>
      <c r="U261" s="173" t="str">
        <f t="shared" si="64"/>
        <v/>
      </c>
      <c r="W261" s="173" t="str">
        <f t="shared" si="65"/>
        <v/>
      </c>
      <c r="Y261" s="173" t="str">
        <f t="shared" si="66"/>
        <v/>
      </c>
      <c r="AA261" s="173" t="str">
        <f t="shared" si="67"/>
        <v/>
      </c>
      <c r="AC261" s="173" t="str">
        <f t="shared" si="68"/>
        <v/>
      </c>
      <c r="AE261" s="173" t="str">
        <f t="shared" si="69"/>
        <v/>
      </c>
      <c r="AG261" s="173" t="str">
        <f t="shared" si="70"/>
        <v/>
      </c>
      <c r="AI261" s="173" t="str">
        <f t="shared" si="71"/>
        <v/>
      </c>
      <c r="AK261" s="173" t="str">
        <f t="shared" si="72"/>
        <v/>
      </c>
      <c r="AM261" s="173" t="str">
        <f t="shared" si="73"/>
        <v/>
      </c>
      <c r="AO261" s="173" t="str">
        <f t="shared" si="74"/>
        <v/>
      </c>
      <c r="AQ261" s="173" t="str">
        <f t="shared" si="75"/>
        <v/>
      </c>
    </row>
    <row r="262" spans="5:43" x14ac:dyDescent="0.25">
      <c r="E262" s="173" t="str">
        <f t="shared" si="57"/>
        <v/>
      </c>
      <c r="G262" s="173" t="str">
        <f t="shared" si="57"/>
        <v/>
      </c>
      <c r="I262" s="173" t="str">
        <f t="shared" si="58"/>
        <v/>
      </c>
      <c r="K262" s="173" t="str">
        <f t="shared" si="59"/>
        <v/>
      </c>
      <c r="M262" s="173" t="str">
        <f t="shared" si="60"/>
        <v/>
      </c>
      <c r="O262" s="173" t="str">
        <f t="shared" si="61"/>
        <v/>
      </c>
      <c r="Q262" s="173" t="str">
        <f t="shared" si="62"/>
        <v/>
      </c>
      <c r="S262" s="173" t="str">
        <f t="shared" si="63"/>
        <v/>
      </c>
      <c r="U262" s="173" t="str">
        <f t="shared" si="64"/>
        <v/>
      </c>
      <c r="W262" s="173" t="str">
        <f t="shared" si="65"/>
        <v/>
      </c>
      <c r="Y262" s="173" t="str">
        <f t="shared" si="66"/>
        <v/>
      </c>
      <c r="AA262" s="173" t="str">
        <f t="shared" si="67"/>
        <v/>
      </c>
      <c r="AC262" s="173" t="str">
        <f t="shared" si="68"/>
        <v/>
      </c>
      <c r="AE262" s="173" t="str">
        <f t="shared" si="69"/>
        <v/>
      </c>
      <c r="AG262" s="173" t="str">
        <f t="shared" si="70"/>
        <v/>
      </c>
      <c r="AI262" s="173" t="str">
        <f t="shared" si="71"/>
        <v/>
      </c>
      <c r="AK262" s="173" t="str">
        <f t="shared" si="72"/>
        <v/>
      </c>
      <c r="AM262" s="173" t="str">
        <f t="shared" si="73"/>
        <v/>
      </c>
      <c r="AO262" s="173" t="str">
        <f t="shared" si="74"/>
        <v/>
      </c>
      <c r="AQ262" s="173" t="str">
        <f t="shared" si="75"/>
        <v/>
      </c>
    </row>
    <row r="263" spans="5:43" x14ac:dyDescent="0.25">
      <c r="E263" s="173" t="str">
        <f t="shared" si="57"/>
        <v/>
      </c>
      <c r="G263" s="173" t="str">
        <f t="shared" si="57"/>
        <v/>
      </c>
      <c r="I263" s="173" t="str">
        <f t="shared" si="58"/>
        <v/>
      </c>
      <c r="K263" s="173" t="str">
        <f t="shared" si="59"/>
        <v/>
      </c>
      <c r="M263" s="173" t="str">
        <f t="shared" si="60"/>
        <v/>
      </c>
      <c r="O263" s="173" t="str">
        <f t="shared" si="61"/>
        <v/>
      </c>
      <c r="Q263" s="173" t="str">
        <f t="shared" si="62"/>
        <v/>
      </c>
      <c r="S263" s="173" t="str">
        <f t="shared" si="63"/>
        <v/>
      </c>
      <c r="U263" s="173" t="str">
        <f t="shared" si="64"/>
        <v/>
      </c>
      <c r="W263" s="173" t="str">
        <f t="shared" si="65"/>
        <v/>
      </c>
      <c r="Y263" s="173" t="str">
        <f t="shared" si="66"/>
        <v/>
      </c>
      <c r="AA263" s="173" t="str">
        <f t="shared" si="67"/>
        <v/>
      </c>
      <c r="AC263" s="173" t="str">
        <f t="shared" si="68"/>
        <v/>
      </c>
      <c r="AE263" s="173" t="str">
        <f t="shared" si="69"/>
        <v/>
      </c>
      <c r="AG263" s="173" t="str">
        <f t="shared" si="70"/>
        <v/>
      </c>
      <c r="AI263" s="173" t="str">
        <f t="shared" si="71"/>
        <v/>
      </c>
      <c r="AK263" s="173" t="str">
        <f t="shared" si="72"/>
        <v/>
      </c>
      <c r="AM263" s="173" t="str">
        <f t="shared" si="73"/>
        <v/>
      </c>
      <c r="AO263" s="173" t="str">
        <f t="shared" si="74"/>
        <v/>
      </c>
      <c r="AQ263" s="173" t="str">
        <f t="shared" si="75"/>
        <v/>
      </c>
    </row>
    <row r="264" spans="5:43" x14ac:dyDescent="0.25">
      <c r="E264" s="173" t="str">
        <f t="shared" si="57"/>
        <v/>
      </c>
      <c r="G264" s="173" t="str">
        <f t="shared" si="57"/>
        <v/>
      </c>
      <c r="I264" s="173" t="str">
        <f t="shared" si="58"/>
        <v/>
      </c>
      <c r="K264" s="173" t="str">
        <f t="shared" si="59"/>
        <v/>
      </c>
      <c r="M264" s="173" t="str">
        <f t="shared" si="60"/>
        <v/>
      </c>
      <c r="O264" s="173" t="str">
        <f t="shared" si="61"/>
        <v/>
      </c>
      <c r="Q264" s="173" t="str">
        <f t="shared" si="62"/>
        <v/>
      </c>
      <c r="S264" s="173" t="str">
        <f t="shared" si="63"/>
        <v/>
      </c>
      <c r="U264" s="173" t="str">
        <f t="shared" si="64"/>
        <v/>
      </c>
      <c r="W264" s="173" t="str">
        <f t="shared" si="65"/>
        <v/>
      </c>
      <c r="Y264" s="173" t="str">
        <f t="shared" si="66"/>
        <v/>
      </c>
      <c r="AA264" s="173" t="str">
        <f t="shared" si="67"/>
        <v/>
      </c>
      <c r="AC264" s="173" t="str">
        <f t="shared" si="68"/>
        <v/>
      </c>
      <c r="AE264" s="173" t="str">
        <f t="shared" si="69"/>
        <v/>
      </c>
      <c r="AG264" s="173" t="str">
        <f t="shared" si="70"/>
        <v/>
      </c>
      <c r="AI264" s="173" t="str">
        <f t="shared" si="71"/>
        <v/>
      </c>
      <c r="AK264" s="173" t="str">
        <f t="shared" si="72"/>
        <v/>
      </c>
      <c r="AM264" s="173" t="str">
        <f t="shared" si="73"/>
        <v/>
      </c>
      <c r="AO264" s="173" t="str">
        <f t="shared" si="74"/>
        <v/>
      </c>
      <c r="AQ264" s="173" t="str">
        <f t="shared" si="75"/>
        <v/>
      </c>
    </row>
    <row r="265" spans="5:43" x14ac:dyDescent="0.25">
      <c r="E265" s="173" t="str">
        <f t="shared" si="57"/>
        <v/>
      </c>
      <c r="G265" s="173" t="str">
        <f t="shared" si="57"/>
        <v/>
      </c>
      <c r="I265" s="173" t="str">
        <f t="shared" si="58"/>
        <v/>
      </c>
      <c r="K265" s="173" t="str">
        <f t="shared" si="59"/>
        <v/>
      </c>
      <c r="M265" s="173" t="str">
        <f t="shared" si="60"/>
        <v/>
      </c>
      <c r="O265" s="173" t="str">
        <f t="shared" si="61"/>
        <v/>
      </c>
      <c r="Q265" s="173" t="str">
        <f t="shared" si="62"/>
        <v/>
      </c>
      <c r="S265" s="173" t="str">
        <f t="shared" si="63"/>
        <v/>
      </c>
      <c r="U265" s="173" t="str">
        <f t="shared" si="64"/>
        <v/>
      </c>
      <c r="W265" s="173" t="str">
        <f t="shared" si="65"/>
        <v/>
      </c>
      <c r="Y265" s="173" t="str">
        <f t="shared" si="66"/>
        <v/>
      </c>
      <c r="AA265" s="173" t="str">
        <f t="shared" si="67"/>
        <v/>
      </c>
      <c r="AC265" s="173" t="str">
        <f t="shared" si="68"/>
        <v/>
      </c>
      <c r="AE265" s="173" t="str">
        <f t="shared" si="69"/>
        <v/>
      </c>
      <c r="AG265" s="173" t="str">
        <f t="shared" si="70"/>
        <v/>
      </c>
      <c r="AI265" s="173" t="str">
        <f t="shared" si="71"/>
        <v/>
      </c>
      <c r="AK265" s="173" t="str">
        <f t="shared" si="72"/>
        <v/>
      </c>
      <c r="AM265" s="173" t="str">
        <f t="shared" si="73"/>
        <v/>
      </c>
      <c r="AO265" s="173" t="str">
        <f t="shared" si="74"/>
        <v/>
      </c>
      <c r="AQ265" s="173" t="str">
        <f t="shared" si="75"/>
        <v/>
      </c>
    </row>
    <row r="266" spans="5:43" x14ac:dyDescent="0.25">
      <c r="E266" s="173" t="str">
        <f t="shared" si="57"/>
        <v/>
      </c>
      <c r="G266" s="173" t="str">
        <f t="shared" si="57"/>
        <v/>
      </c>
      <c r="I266" s="173" t="str">
        <f t="shared" si="58"/>
        <v/>
      </c>
      <c r="K266" s="173" t="str">
        <f t="shared" si="59"/>
        <v/>
      </c>
      <c r="M266" s="173" t="str">
        <f t="shared" si="60"/>
        <v/>
      </c>
      <c r="O266" s="173" t="str">
        <f t="shared" si="61"/>
        <v/>
      </c>
      <c r="Q266" s="173" t="str">
        <f t="shared" si="62"/>
        <v/>
      </c>
      <c r="S266" s="173" t="str">
        <f t="shared" si="63"/>
        <v/>
      </c>
      <c r="U266" s="173" t="str">
        <f t="shared" si="64"/>
        <v/>
      </c>
      <c r="W266" s="173" t="str">
        <f t="shared" si="65"/>
        <v/>
      </c>
      <c r="Y266" s="173" t="str">
        <f t="shared" si="66"/>
        <v/>
      </c>
      <c r="AA266" s="173" t="str">
        <f t="shared" si="67"/>
        <v/>
      </c>
      <c r="AC266" s="173" t="str">
        <f t="shared" si="68"/>
        <v/>
      </c>
      <c r="AE266" s="173" t="str">
        <f t="shared" si="69"/>
        <v/>
      </c>
      <c r="AG266" s="173" t="str">
        <f t="shared" si="70"/>
        <v/>
      </c>
      <c r="AI266" s="173" t="str">
        <f t="shared" si="71"/>
        <v/>
      </c>
      <c r="AK266" s="173" t="str">
        <f t="shared" si="72"/>
        <v/>
      </c>
      <c r="AM266" s="173" t="str">
        <f t="shared" si="73"/>
        <v/>
      </c>
      <c r="AO266" s="173" t="str">
        <f t="shared" si="74"/>
        <v/>
      </c>
      <c r="AQ266" s="173" t="str">
        <f t="shared" si="75"/>
        <v/>
      </c>
    </row>
    <row r="267" spans="5:43" x14ac:dyDescent="0.25">
      <c r="E267" s="173" t="str">
        <f t="shared" si="57"/>
        <v/>
      </c>
      <c r="G267" s="173" t="str">
        <f t="shared" si="57"/>
        <v/>
      </c>
      <c r="I267" s="173" t="str">
        <f t="shared" si="58"/>
        <v/>
      </c>
      <c r="K267" s="173" t="str">
        <f t="shared" si="59"/>
        <v/>
      </c>
      <c r="M267" s="173" t="str">
        <f t="shared" si="60"/>
        <v/>
      </c>
      <c r="O267" s="173" t="str">
        <f t="shared" si="61"/>
        <v/>
      </c>
      <c r="Q267" s="173" t="str">
        <f t="shared" si="62"/>
        <v/>
      </c>
      <c r="S267" s="173" t="str">
        <f t="shared" si="63"/>
        <v/>
      </c>
      <c r="U267" s="173" t="str">
        <f t="shared" si="64"/>
        <v/>
      </c>
      <c r="W267" s="173" t="str">
        <f t="shared" si="65"/>
        <v/>
      </c>
      <c r="Y267" s="173" t="str">
        <f t="shared" si="66"/>
        <v/>
      </c>
      <c r="AA267" s="173" t="str">
        <f t="shared" si="67"/>
        <v/>
      </c>
      <c r="AC267" s="173" t="str">
        <f t="shared" si="68"/>
        <v/>
      </c>
      <c r="AE267" s="173" t="str">
        <f t="shared" si="69"/>
        <v/>
      </c>
      <c r="AG267" s="173" t="str">
        <f t="shared" si="70"/>
        <v/>
      </c>
      <c r="AI267" s="173" t="str">
        <f t="shared" si="71"/>
        <v/>
      </c>
      <c r="AK267" s="173" t="str">
        <f t="shared" si="72"/>
        <v/>
      </c>
      <c r="AM267" s="173" t="str">
        <f t="shared" si="73"/>
        <v/>
      </c>
      <c r="AO267" s="173" t="str">
        <f t="shared" si="74"/>
        <v/>
      </c>
      <c r="AQ267" s="173" t="str">
        <f t="shared" si="75"/>
        <v/>
      </c>
    </row>
    <row r="268" spans="5:43" x14ac:dyDescent="0.25">
      <c r="E268" s="173" t="str">
        <f t="shared" si="57"/>
        <v/>
      </c>
      <c r="G268" s="173" t="str">
        <f t="shared" si="57"/>
        <v/>
      </c>
      <c r="I268" s="173" t="str">
        <f t="shared" si="58"/>
        <v/>
      </c>
      <c r="K268" s="173" t="str">
        <f t="shared" si="59"/>
        <v/>
      </c>
      <c r="M268" s="173" t="str">
        <f t="shared" si="60"/>
        <v/>
      </c>
      <c r="O268" s="173" t="str">
        <f t="shared" si="61"/>
        <v/>
      </c>
      <c r="Q268" s="173" t="str">
        <f t="shared" si="62"/>
        <v/>
      </c>
      <c r="S268" s="173" t="str">
        <f t="shared" si="63"/>
        <v/>
      </c>
      <c r="U268" s="173" t="str">
        <f t="shared" si="64"/>
        <v/>
      </c>
      <c r="W268" s="173" t="str">
        <f t="shared" si="65"/>
        <v/>
      </c>
      <c r="Y268" s="173" t="str">
        <f t="shared" si="66"/>
        <v/>
      </c>
      <c r="AA268" s="173" t="str">
        <f t="shared" si="67"/>
        <v/>
      </c>
      <c r="AC268" s="173" t="str">
        <f t="shared" si="68"/>
        <v/>
      </c>
      <c r="AE268" s="173" t="str">
        <f t="shared" si="69"/>
        <v/>
      </c>
      <c r="AG268" s="173" t="str">
        <f t="shared" si="70"/>
        <v/>
      </c>
      <c r="AI268" s="173" t="str">
        <f t="shared" si="71"/>
        <v/>
      </c>
      <c r="AK268" s="173" t="str">
        <f t="shared" si="72"/>
        <v/>
      </c>
      <c r="AM268" s="173" t="str">
        <f t="shared" si="73"/>
        <v/>
      </c>
      <c r="AO268" s="173" t="str">
        <f t="shared" si="74"/>
        <v/>
      </c>
      <c r="AQ268" s="173" t="str">
        <f t="shared" si="75"/>
        <v/>
      </c>
    </row>
    <row r="269" spans="5:43" x14ac:dyDescent="0.25">
      <c r="E269" s="173" t="str">
        <f t="shared" ref="E269:G300" si="76">IF(OR($B269=0,D269=0),"",D269/$B269)</f>
        <v/>
      </c>
      <c r="G269" s="173" t="str">
        <f t="shared" si="76"/>
        <v/>
      </c>
      <c r="I269" s="173" t="str">
        <f t="shared" ref="I269:I300" si="77">IF(OR($B269=0,H269=0),"",H269/$B269)</f>
        <v/>
      </c>
      <c r="K269" s="173" t="str">
        <f t="shared" ref="K269:K300" si="78">IF(OR($B269=0,J269=0),"",J269/$B269)</f>
        <v/>
      </c>
      <c r="M269" s="173" t="str">
        <f t="shared" ref="M269:M300" si="79">IF(OR($B269=0,L269=0),"",L269/$B269)</f>
        <v/>
      </c>
      <c r="O269" s="173" t="str">
        <f t="shared" ref="O269:O300" si="80">IF(OR($B269=0,N269=0),"",N269/$B269)</f>
        <v/>
      </c>
      <c r="Q269" s="173" t="str">
        <f t="shared" ref="Q269:Q300" si="81">IF(OR($B269=0,P269=0),"",P269/$B269)</f>
        <v/>
      </c>
      <c r="S269" s="173" t="str">
        <f t="shared" ref="S269:S300" si="82">IF(OR($B269=0,R269=0),"",R269/$B269)</f>
        <v/>
      </c>
      <c r="U269" s="173" t="str">
        <f t="shared" ref="U269:U300" si="83">IF(OR($B269=0,T269=0),"",T269/$B269)</f>
        <v/>
      </c>
      <c r="W269" s="173" t="str">
        <f t="shared" ref="W269:W300" si="84">IF(OR($B269=0,V269=0),"",V269/$B269)</f>
        <v/>
      </c>
      <c r="Y269" s="173" t="str">
        <f t="shared" ref="Y269:Y300" si="85">IF(OR($B269=0,X269=0),"",X269/$B269)</f>
        <v/>
      </c>
      <c r="AA269" s="173" t="str">
        <f t="shared" ref="AA269:AA300" si="86">IF(OR($B269=0,Z269=0),"",Z269/$B269)</f>
        <v/>
      </c>
      <c r="AC269" s="173" t="str">
        <f t="shared" ref="AC269:AC300" si="87">IF(OR($B269=0,AB269=0),"",AB269/$B269)</f>
        <v/>
      </c>
      <c r="AE269" s="173" t="str">
        <f t="shared" ref="AE269:AE300" si="88">IF(OR($B269=0,AD269=0),"",AD269/$B269)</f>
        <v/>
      </c>
      <c r="AG269" s="173" t="str">
        <f t="shared" ref="AG269:AG300" si="89">IF(OR($B269=0,AF269=0),"",AF269/$B269)</f>
        <v/>
      </c>
      <c r="AI269" s="173" t="str">
        <f t="shared" ref="AI269:AI300" si="90">IF(OR($B269=0,AH269=0),"",AH269/$B269)</f>
        <v/>
      </c>
      <c r="AK269" s="173" t="str">
        <f t="shared" ref="AK269:AK300" si="91">IF(OR($B269=0,AJ269=0),"",AJ269/$B269)</f>
        <v/>
      </c>
      <c r="AM269" s="173" t="str">
        <f t="shared" ref="AM269:AM300" si="92">IF(OR($B269=0,AL269=0),"",AL269/$B269)</f>
        <v/>
      </c>
      <c r="AO269" s="173" t="str">
        <f t="shared" ref="AO269:AO300" si="93">IF(OR($B269=0,AN269=0),"",AN269/$B269)</f>
        <v/>
      </c>
      <c r="AQ269" s="173" t="str">
        <f t="shared" ref="AQ269:AQ300" si="94">IF(OR($B269=0,AP269=0),"",AP269/$B269)</f>
        <v/>
      </c>
    </row>
    <row r="270" spans="5:43" x14ac:dyDescent="0.25">
      <c r="E270" s="173" t="str">
        <f t="shared" si="76"/>
        <v/>
      </c>
      <c r="G270" s="173" t="str">
        <f t="shared" si="76"/>
        <v/>
      </c>
      <c r="I270" s="173" t="str">
        <f t="shared" si="77"/>
        <v/>
      </c>
      <c r="K270" s="173" t="str">
        <f t="shared" si="78"/>
        <v/>
      </c>
      <c r="M270" s="173" t="str">
        <f t="shared" si="79"/>
        <v/>
      </c>
      <c r="O270" s="173" t="str">
        <f t="shared" si="80"/>
        <v/>
      </c>
      <c r="Q270" s="173" t="str">
        <f t="shared" si="81"/>
        <v/>
      </c>
      <c r="S270" s="173" t="str">
        <f t="shared" si="82"/>
        <v/>
      </c>
      <c r="U270" s="173" t="str">
        <f t="shared" si="83"/>
        <v/>
      </c>
      <c r="W270" s="173" t="str">
        <f t="shared" si="84"/>
        <v/>
      </c>
      <c r="Y270" s="173" t="str">
        <f t="shared" si="85"/>
        <v/>
      </c>
      <c r="AA270" s="173" t="str">
        <f t="shared" si="86"/>
        <v/>
      </c>
      <c r="AC270" s="173" t="str">
        <f t="shared" si="87"/>
        <v/>
      </c>
      <c r="AE270" s="173" t="str">
        <f t="shared" si="88"/>
        <v/>
      </c>
      <c r="AG270" s="173" t="str">
        <f t="shared" si="89"/>
        <v/>
      </c>
      <c r="AI270" s="173" t="str">
        <f t="shared" si="90"/>
        <v/>
      </c>
      <c r="AK270" s="173" t="str">
        <f t="shared" si="91"/>
        <v/>
      </c>
      <c r="AM270" s="173" t="str">
        <f t="shared" si="92"/>
        <v/>
      </c>
      <c r="AO270" s="173" t="str">
        <f t="shared" si="93"/>
        <v/>
      </c>
      <c r="AQ270" s="173" t="str">
        <f t="shared" si="94"/>
        <v/>
      </c>
    </row>
    <row r="271" spans="5:43" x14ac:dyDescent="0.25">
      <c r="E271" s="173" t="str">
        <f t="shared" si="76"/>
        <v/>
      </c>
      <c r="G271" s="173" t="str">
        <f t="shared" si="76"/>
        <v/>
      </c>
      <c r="I271" s="173" t="str">
        <f t="shared" si="77"/>
        <v/>
      </c>
      <c r="K271" s="173" t="str">
        <f t="shared" si="78"/>
        <v/>
      </c>
      <c r="M271" s="173" t="str">
        <f t="shared" si="79"/>
        <v/>
      </c>
      <c r="O271" s="173" t="str">
        <f t="shared" si="80"/>
        <v/>
      </c>
      <c r="Q271" s="173" t="str">
        <f t="shared" si="81"/>
        <v/>
      </c>
      <c r="S271" s="173" t="str">
        <f t="shared" si="82"/>
        <v/>
      </c>
      <c r="U271" s="173" t="str">
        <f t="shared" si="83"/>
        <v/>
      </c>
      <c r="W271" s="173" t="str">
        <f t="shared" si="84"/>
        <v/>
      </c>
      <c r="Y271" s="173" t="str">
        <f t="shared" si="85"/>
        <v/>
      </c>
      <c r="AA271" s="173" t="str">
        <f t="shared" si="86"/>
        <v/>
      </c>
      <c r="AC271" s="173" t="str">
        <f t="shared" si="87"/>
        <v/>
      </c>
      <c r="AE271" s="173" t="str">
        <f t="shared" si="88"/>
        <v/>
      </c>
      <c r="AG271" s="173" t="str">
        <f t="shared" si="89"/>
        <v/>
      </c>
      <c r="AI271" s="173" t="str">
        <f t="shared" si="90"/>
        <v/>
      </c>
      <c r="AK271" s="173" t="str">
        <f t="shared" si="91"/>
        <v/>
      </c>
      <c r="AM271" s="173" t="str">
        <f t="shared" si="92"/>
        <v/>
      </c>
      <c r="AO271" s="173" t="str">
        <f t="shared" si="93"/>
        <v/>
      </c>
      <c r="AQ271" s="173" t="str">
        <f t="shared" si="94"/>
        <v/>
      </c>
    </row>
    <row r="272" spans="5:43" x14ac:dyDescent="0.25">
      <c r="E272" s="173" t="str">
        <f t="shared" si="76"/>
        <v/>
      </c>
      <c r="G272" s="173" t="str">
        <f t="shared" si="76"/>
        <v/>
      </c>
      <c r="I272" s="173" t="str">
        <f t="shared" si="77"/>
        <v/>
      </c>
      <c r="K272" s="173" t="str">
        <f t="shared" si="78"/>
        <v/>
      </c>
      <c r="M272" s="173" t="str">
        <f t="shared" si="79"/>
        <v/>
      </c>
      <c r="O272" s="173" t="str">
        <f t="shared" si="80"/>
        <v/>
      </c>
      <c r="Q272" s="173" t="str">
        <f t="shared" si="81"/>
        <v/>
      </c>
      <c r="S272" s="173" t="str">
        <f t="shared" si="82"/>
        <v/>
      </c>
      <c r="U272" s="173" t="str">
        <f t="shared" si="83"/>
        <v/>
      </c>
      <c r="W272" s="173" t="str">
        <f t="shared" si="84"/>
        <v/>
      </c>
      <c r="Y272" s="173" t="str">
        <f t="shared" si="85"/>
        <v/>
      </c>
      <c r="AA272" s="173" t="str">
        <f t="shared" si="86"/>
        <v/>
      </c>
      <c r="AC272" s="173" t="str">
        <f t="shared" si="87"/>
        <v/>
      </c>
      <c r="AE272" s="173" t="str">
        <f t="shared" si="88"/>
        <v/>
      </c>
      <c r="AG272" s="173" t="str">
        <f t="shared" si="89"/>
        <v/>
      </c>
      <c r="AI272" s="173" t="str">
        <f t="shared" si="90"/>
        <v/>
      </c>
      <c r="AK272" s="173" t="str">
        <f t="shared" si="91"/>
        <v/>
      </c>
      <c r="AM272" s="173" t="str">
        <f t="shared" si="92"/>
        <v/>
      </c>
      <c r="AO272" s="173" t="str">
        <f t="shared" si="93"/>
        <v/>
      </c>
      <c r="AQ272" s="173" t="str">
        <f t="shared" si="94"/>
        <v/>
      </c>
    </row>
    <row r="273" spans="5:43" x14ac:dyDescent="0.25">
      <c r="E273" s="173" t="str">
        <f t="shared" si="76"/>
        <v/>
      </c>
      <c r="G273" s="173" t="str">
        <f t="shared" si="76"/>
        <v/>
      </c>
      <c r="I273" s="173" t="str">
        <f t="shared" si="77"/>
        <v/>
      </c>
      <c r="K273" s="173" t="str">
        <f t="shared" si="78"/>
        <v/>
      </c>
      <c r="M273" s="173" t="str">
        <f t="shared" si="79"/>
        <v/>
      </c>
      <c r="O273" s="173" t="str">
        <f t="shared" si="80"/>
        <v/>
      </c>
      <c r="Q273" s="173" t="str">
        <f t="shared" si="81"/>
        <v/>
      </c>
      <c r="S273" s="173" t="str">
        <f t="shared" si="82"/>
        <v/>
      </c>
      <c r="U273" s="173" t="str">
        <f t="shared" si="83"/>
        <v/>
      </c>
      <c r="W273" s="173" t="str">
        <f t="shared" si="84"/>
        <v/>
      </c>
      <c r="Y273" s="173" t="str">
        <f t="shared" si="85"/>
        <v/>
      </c>
      <c r="AA273" s="173" t="str">
        <f t="shared" si="86"/>
        <v/>
      </c>
      <c r="AC273" s="173" t="str">
        <f t="shared" si="87"/>
        <v/>
      </c>
      <c r="AE273" s="173" t="str">
        <f t="shared" si="88"/>
        <v/>
      </c>
      <c r="AG273" s="173" t="str">
        <f t="shared" si="89"/>
        <v/>
      </c>
      <c r="AI273" s="173" t="str">
        <f t="shared" si="90"/>
        <v/>
      </c>
      <c r="AK273" s="173" t="str">
        <f t="shared" si="91"/>
        <v/>
      </c>
      <c r="AM273" s="173" t="str">
        <f t="shared" si="92"/>
        <v/>
      </c>
      <c r="AO273" s="173" t="str">
        <f t="shared" si="93"/>
        <v/>
      </c>
      <c r="AQ273" s="173" t="str">
        <f t="shared" si="94"/>
        <v/>
      </c>
    </row>
    <row r="274" spans="5:43" x14ac:dyDescent="0.25">
      <c r="E274" s="173" t="str">
        <f t="shared" si="76"/>
        <v/>
      </c>
      <c r="G274" s="173" t="str">
        <f t="shared" si="76"/>
        <v/>
      </c>
      <c r="I274" s="173" t="str">
        <f t="shared" si="77"/>
        <v/>
      </c>
      <c r="K274" s="173" t="str">
        <f t="shared" si="78"/>
        <v/>
      </c>
      <c r="M274" s="173" t="str">
        <f t="shared" si="79"/>
        <v/>
      </c>
      <c r="O274" s="173" t="str">
        <f t="shared" si="80"/>
        <v/>
      </c>
      <c r="Q274" s="173" t="str">
        <f t="shared" si="81"/>
        <v/>
      </c>
      <c r="S274" s="173" t="str">
        <f t="shared" si="82"/>
        <v/>
      </c>
      <c r="U274" s="173" t="str">
        <f t="shared" si="83"/>
        <v/>
      </c>
      <c r="W274" s="173" t="str">
        <f t="shared" si="84"/>
        <v/>
      </c>
      <c r="Y274" s="173" t="str">
        <f t="shared" si="85"/>
        <v/>
      </c>
      <c r="AA274" s="173" t="str">
        <f t="shared" si="86"/>
        <v/>
      </c>
      <c r="AC274" s="173" t="str">
        <f t="shared" si="87"/>
        <v/>
      </c>
      <c r="AE274" s="173" t="str">
        <f t="shared" si="88"/>
        <v/>
      </c>
      <c r="AG274" s="173" t="str">
        <f t="shared" si="89"/>
        <v/>
      </c>
      <c r="AI274" s="173" t="str">
        <f t="shared" si="90"/>
        <v/>
      </c>
      <c r="AK274" s="173" t="str">
        <f t="shared" si="91"/>
        <v/>
      </c>
      <c r="AM274" s="173" t="str">
        <f t="shared" si="92"/>
        <v/>
      </c>
      <c r="AO274" s="173" t="str">
        <f t="shared" si="93"/>
        <v/>
      </c>
      <c r="AQ274" s="173" t="str">
        <f t="shared" si="94"/>
        <v/>
      </c>
    </row>
    <row r="275" spans="5:43" x14ac:dyDescent="0.25">
      <c r="E275" s="173" t="str">
        <f t="shared" si="76"/>
        <v/>
      </c>
      <c r="G275" s="173" t="str">
        <f t="shared" si="76"/>
        <v/>
      </c>
      <c r="I275" s="173" t="str">
        <f t="shared" si="77"/>
        <v/>
      </c>
      <c r="K275" s="173" t="str">
        <f t="shared" si="78"/>
        <v/>
      </c>
      <c r="M275" s="173" t="str">
        <f t="shared" si="79"/>
        <v/>
      </c>
      <c r="O275" s="173" t="str">
        <f t="shared" si="80"/>
        <v/>
      </c>
      <c r="Q275" s="173" t="str">
        <f t="shared" si="81"/>
        <v/>
      </c>
      <c r="S275" s="173" t="str">
        <f t="shared" si="82"/>
        <v/>
      </c>
      <c r="U275" s="173" t="str">
        <f t="shared" si="83"/>
        <v/>
      </c>
      <c r="W275" s="173" t="str">
        <f t="shared" si="84"/>
        <v/>
      </c>
      <c r="Y275" s="173" t="str">
        <f t="shared" si="85"/>
        <v/>
      </c>
      <c r="AA275" s="173" t="str">
        <f t="shared" si="86"/>
        <v/>
      </c>
      <c r="AC275" s="173" t="str">
        <f t="shared" si="87"/>
        <v/>
      </c>
      <c r="AE275" s="173" t="str">
        <f t="shared" si="88"/>
        <v/>
      </c>
      <c r="AG275" s="173" t="str">
        <f t="shared" si="89"/>
        <v/>
      </c>
      <c r="AI275" s="173" t="str">
        <f t="shared" si="90"/>
        <v/>
      </c>
      <c r="AK275" s="173" t="str">
        <f t="shared" si="91"/>
        <v/>
      </c>
      <c r="AM275" s="173" t="str">
        <f t="shared" si="92"/>
        <v/>
      </c>
      <c r="AO275" s="173" t="str">
        <f t="shared" si="93"/>
        <v/>
      </c>
      <c r="AQ275" s="173" t="str">
        <f t="shared" si="94"/>
        <v/>
      </c>
    </row>
    <row r="276" spans="5:43" x14ac:dyDescent="0.25">
      <c r="E276" s="173" t="str">
        <f t="shared" si="76"/>
        <v/>
      </c>
      <c r="G276" s="173" t="str">
        <f t="shared" si="76"/>
        <v/>
      </c>
      <c r="I276" s="173" t="str">
        <f t="shared" si="77"/>
        <v/>
      </c>
      <c r="K276" s="173" t="str">
        <f t="shared" si="78"/>
        <v/>
      </c>
      <c r="M276" s="173" t="str">
        <f t="shared" si="79"/>
        <v/>
      </c>
      <c r="O276" s="173" t="str">
        <f t="shared" si="80"/>
        <v/>
      </c>
      <c r="Q276" s="173" t="str">
        <f t="shared" si="81"/>
        <v/>
      </c>
      <c r="S276" s="173" t="str">
        <f t="shared" si="82"/>
        <v/>
      </c>
      <c r="U276" s="173" t="str">
        <f t="shared" si="83"/>
        <v/>
      </c>
      <c r="W276" s="173" t="str">
        <f t="shared" si="84"/>
        <v/>
      </c>
      <c r="Y276" s="173" t="str">
        <f t="shared" si="85"/>
        <v/>
      </c>
      <c r="AA276" s="173" t="str">
        <f t="shared" si="86"/>
        <v/>
      </c>
      <c r="AC276" s="173" t="str">
        <f t="shared" si="87"/>
        <v/>
      </c>
      <c r="AE276" s="173" t="str">
        <f t="shared" si="88"/>
        <v/>
      </c>
      <c r="AG276" s="173" t="str">
        <f t="shared" si="89"/>
        <v/>
      </c>
      <c r="AI276" s="173" t="str">
        <f t="shared" si="90"/>
        <v/>
      </c>
      <c r="AK276" s="173" t="str">
        <f t="shared" si="91"/>
        <v/>
      </c>
      <c r="AM276" s="173" t="str">
        <f t="shared" si="92"/>
        <v/>
      </c>
      <c r="AO276" s="173" t="str">
        <f t="shared" si="93"/>
        <v/>
      </c>
      <c r="AQ276" s="173" t="str">
        <f t="shared" si="94"/>
        <v/>
      </c>
    </row>
    <row r="277" spans="5:43" x14ac:dyDescent="0.25">
      <c r="E277" s="173" t="str">
        <f t="shared" si="76"/>
        <v/>
      </c>
      <c r="G277" s="173" t="str">
        <f t="shared" si="76"/>
        <v/>
      </c>
      <c r="I277" s="173" t="str">
        <f t="shared" si="77"/>
        <v/>
      </c>
      <c r="K277" s="173" t="str">
        <f t="shared" si="78"/>
        <v/>
      </c>
      <c r="M277" s="173" t="str">
        <f t="shared" si="79"/>
        <v/>
      </c>
      <c r="O277" s="173" t="str">
        <f t="shared" si="80"/>
        <v/>
      </c>
      <c r="Q277" s="173" t="str">
        <f t="shared" si="81"/>
        <v/>
      </c>
      <c r="S277" s="173" t="str">
        <f t="shared" si="82"/>
        <v/>
      </c>
      <c r="U277" s="173" t="str">
        <f t="shared" si="83"/>
        <v/>
      </c>
      <c r="W277" s="173" t="str">
        <f t="shared" si="84"/>
        <v/>
      </c>
      <c r="Y277" s="173" t="str">
        <f t="shared" si="85"/>
        <v/>
      </c>
      <c r="AA277" s="173" t="str">
        <f t="shared" si="86"/>
        <v/>
      </c>
      <c r="AC277" s="173" t="str">
        <f t="shared" si="87"/>
        <v/>
      </c>
      <c r="AE277" s="173" t="str">
        <f t="shared" si="88"/>
        <v/>
      </c>
      <c r="AG277" s="173" t="str">
        <f t="shared" si="89"/>
        <v/>
      </c>
      <c r="AI277" s="173" t="str">
        <f t="shared" si="90"/>
        <v/>
      </c>
      <c r="AK277" s="173" t="str">
        <f t="shared" si="91"/>
        <v/>
      </c>
      <c r="AM277" s="173" t="str">
        <f t="shared" si="92"/>
        <v/>
      </c>
      <c r="AO277" s="173" t="str">
        <f t="shared" si="93"/>
        <v/>
      </c>
      <c r="AQ277" s="173" t="str">
        <f t="shared" si="94"/>
        <v/>
      </c>
    </row>
    <row r="278" spans="5:43" x14ac:dyDescent="0.25">
      <c r="E278" s="173" t="str">
        <f t="shared" si="76"/>
        <v/>
      </c>
      <c r="G278" s="173" t="str">
        <f t="shared" si="76"/>
        <v/>
      </c>
      <c r="I278" s="173" t="str">
        <f t="shared" si="77"/>
        <v/>
      </c>
      <c r="K278" s="173" t="str">
        <f t="shared" si="78"/>
        <v/>
      </c>
      <c r="M278" s="173" t="str">
        <f t="shared" si="79"/>
        <v/>
      </c>
      <c r="O278" s="173" t="str">
        <f t="shared" si="80"/>
        <v/>
      </c>
      <c r="Q278" s="173" t="str">
        <f t="shared" si="81"/>
        <v/>
      </c>
      <c r="S278" s="173" t="str">
        <f t="shared" si="82"/>
        <v/>
      </c>
      <c r="U278" s="173" t="str">
        <f t="shared" si="83"/>
        <v/>
      </c>
      <c r="W278" s="173" t="str">
        <f t="shared" si="84"/>
        <v/>
      </c>
      <c r="Y278" s="173" t="str">
        <f t="shared" si="85"/>
        <v/>
      </c>
      <c r="AA278" s="173" t="str">
        <f t="shared" si="86"/>
        <v/>
      </c>
      <c r="AC278" s="173" t="str">
        <f t="shared" si="87"/>
        <v/>
      </c>
      <c r="AE278" s="173" t="str">
        <f t="shared" si="88"/>
        <v/>
      </c>
      <c r="AG278" s="173" t="str">
        <f t="shared" si="89"/>
        <v/>
      </c>
      <c r="AI278" s="173" t="str">
        <f t="shared" si="90"/>
        <v/>
      </c>
      <c r="AK278" s="173" t="str">
        <f t="shared" si="91"/>
        <v/>
      </c>
      <c r="AM278" s="173" t="str">
        <f t="shared" si="92"/>
        <v/>
      </c>
      <c r="AO278" s="173" t="str">
        <f t="shared" si="93"/>
        <v/>
      </c>
      <c r="AQ278" s="173" t="str">
        <f t="shared" si="94"/>
        <v/>
      </c>
    </row>
    <row r="279" spans="5:43" x14ac:dyDescent="0.25">
      <c r="E279" s="173" t="str">
        <f t="shared" si="76"/>
        <v/>
      </c>
      <c r="G279" s="173" t="str">
        <f t="shared" si="76"/>
        <v/>
      </c>
      <c r="I279" s="173" t="str">
        <f t="shared" si="77"/>
        <v/>
      </c>
      <c r="K279" s="173" t="str">
        <f t="shared" si="78"/>
        <v/>
      </c>
      <c r="M279" s="173" t="str">
        <f t="shared" si="79"/>
        <v/>
      </c>
      <c r="O279" s="173" t="str">
        <f t="shared" si="80"/>
        <v/>
      </c>
      <c r="Q279" s="173" t="str">
        <f t="shared" si="81"/>
        <v/>
      </c>
      <c r="S279" s="173" t="str">
        <f t="shared" si="82"/>
        <v/>
      </c>
      <c r="U279" s="173" t="str">
        <f t="shared" si="83"/>
        <v/>
      </c>
      <c r="W279" s="173" t="str">
        <f t="shared" si="84"/>
        <v/>
      </c>
      <c r="Y279" s="173" t="str">
        <f t="shared" si="85"/>
        <v/>
      </c>
      <c r="AA279" s="173" t="str">
        <f t="shared" si="86"/>
        <v/>
      </c>
      <c r="AC279" s="173" t="str">
        <f t="shared" si="87"/>
        <v/>
      </c>
      <c r="AE279" s="173" t="str">
        <f t="shared" si="88"/>
        <v/>
      </c>
      <c r="AG279" s="173" t="str">
        <f t="shared" si="89"/>
        <v/>
      </c>
      <c r="AI279" s="173" t="str">
        <f t="shared" si="90"/>
        <v/>
      </c>
      <c r="AK279" s="173" t="str">
        <f t="shared" si="91"/>
        <v/>
      </c>
      <c r="AM279" s="173" t="str">
        <f t="shared" si="92"/>
        <v/>
      </c>
      <c r="AO279" s="173" t="str">
        <f t="shared" si="93"/>
        <v/>
      </c>
      <c r="AQ279" s="173" t="str">
        <f t="shared" si="94"/>
        <v/>
      </c>
    </row>
    <row r="280" spans="5:43" x14ac:dyDescent="0.25">
      <c r="E280" s="173" t="str">
        <f t="shared" si="76"/>
        <v/>
      </c>
      <c r="G280" s="173" t="str">
        <f t="shared" si="76"/>
        <v/>
      </c>
      <c r="I280" s="173" t="str">
        <f t="shared" si="77"/>
        <v/>
      </c>
      <c r="K280" s="173" t="str">
        <f t="shared" si="78"/>
        <v/>
      </c>
      <c r="M280" s="173" t="str">
        <f t="shared" si="79"/>
        <v/>
      </c>
      <c r="O280" s="173" t="str">
        <f t="shared" si="80"/>
        <v/>
      </c>
      <c r="Q280" s="173" t="str">
        <f t="shared" si="81"/>
        <v/>
      </c>
      <c r="S280" s="173" t="str">
        <f t="shared" si="82"/>
        <v/>
      </c>
      <c r="U280" s="173" t="str">
        <f t="shared" si="83"/>
        <v/>
      </c>
      <c r="W280" s="173" t="str">
        <f t="shared" si="84"/>
        <v/>
      </c>
      <c r="Y280" s="173" t="str">
        <f t="shared" si="85"/>
        <v/>
      </c>
      <c r="AA280" s="173" t="str">
        <f t="shared" si="86"/>
        <v/>
      </c>
      <c r="AC280" s="173" t="str">
        <f t="shared" si="87"/>
        <v/>
      </c>
      <c r="AE280" s="173" t="str">
        <f t="shared" si="88"/>
        <v/>
      </c>
      <c r="AG280" s="173" t="str">
        <f t="shared" si="89"/>
        <v/>
      </c>
      <c r="AI280" s="173" t="str">
        <f t="shared" si="90"/>
        <v/>
      </c>
      <c r="AK280" s="173" t="str">
        <f t="shared" si="91"/>
        <v/>
      </c>
      <c r="AM280" s="173" t="str">
        <f t="shared" si="92"/>
        <v/>
      </c>
      <c r="AO280" s="173" t="str">
        <f t="shared" si="93"/>
        <v/>
      </c>
      <c r="AQ280" s="173" t="str">
        <f t="shared" si="94"/>
        <v/>
      </c>
    </row>
    <row r="281" spans="5:43" x14ac:dyDescent="0.25">
      <c r="E281" s="173" t="str">
        <f t="shared" si="76"/>
        <v/>
      </c>
      <c r="G281" s="173" t="str">
        <f t="shared" si="76"/>
        <v/>
      </c>
      <c r="I281" s="173" t="str">
        <f t="shared" si="77"/>
        <v/>
      </c>
      <c r="K281" s="173" t="str">
        <f t="shared" si="78"/>
        <v/>
      </c>
      <c r="M281" s="173" t="str">
        <f t="shared" si="79"/>
        <v/>
      </c>
      <c r="O281" s="173" t="str">
        <f t="shared" si="80"/>
        <v/>
      </c>
      <c r="Q281" s="173" t="str">
        <f t="shared" si="81"/>
        <v/>
      </c>
      <c r="S281" s="173" t="str">
        <f t="shared" si="82"/>
        <v/>
      </c>
      <c r="U281" s="173" t="str">
        <f t="shared" si="83"/>
        <v/>
      </c>
      <c r="W281" s="173" t="str">
        <f t="shared" si="84"/>
        <v/>
      </c>
      <c r="Y281" s="173" t="str">
        <f t="shared" si="85"/>
        <v/>
      </c>
      <c r="AA281" s="173" t="str">
        <f t="shared" si="86"/>
        <v/>
      </c>
      <c r="AC281" s="173" t="str">
        <f t="shared" si="87"/>
        <v/>
      </c>
      <c r="AE281" s="173" t="str">
        <f t="shared" si="88"/>
        <v/>
      </c>
      <c r="AG281" s="173" t="str">
        <f t="shared" si="89"/>
        <v/>
      </c>
      <c r="AI281" s="173" t="str">
        <f t="shared" si="90"/>
        <v/>
      </c>
      <c r="AK281" s="173" t="str">
        <f t="shared" si="91"/>
        <v/>
      </c>
      <c r="AM281" s="173" t="str">
        <f t="shared" si="92"/>
        <v/>
      </c>
      <c r="AO281" s="173" t="str">
        <f t="shared" si="93"/>
        <v/>
      </c>
      <c r="AQ281" s="173" t="str">
        <f t="shared" si="94"/>
        <v/>
      </c>
    </row>
    <row r="282" spans="5:43" x14ac:dyDescent="0.25">
      <c r="E282" s="173" t="str">
        <f t="shared" si="76"/>
        <v/>
      </c>
      <c r="G282" s="173" t="str">
        <f t="shared" si="76"/>
        <v/>
      </c>
      <c r="I282" s="173" t="str">
        <f t="shared" si="77"/>
        <v/>
      </c>
      <c r="K282" s="173" t="str">
        <f t="shared" si="78"/>
        <v/>
      </c>
      <c r="M282" s="173" t="str">
        <f t="shared" si="79"/>
        <v/>
      </c>
      <c r="O282" s="173" t="str">
        <f t="shared" si="80"/>
        <v/>
      </c>
      <c r="Q282" s="173" t="str">
        <f t="shared" si="81"/>
        <v/>
      </c>
      <c r="S282" s="173" t="str">
        <f t="shared" si="82"/>
        <v/>
      </c>
      <c r="U282" s="173" t="str">
        <f t="shared" si="83"/>
        <v/>
      </c>
      <c r="W282" s="173" t="str">
        <f t="shared" si="84"/>
        <v/>
      </c>
      <c r="Y282" s="173" t="str">
        <f t="shared" si="85"/>
        <v/>
      </c>
      <c r="AA282" s="173" t="str">
        <f t="shared" si="86"/>
        <v/>
      </c>
      <c r="AC282" s="173" t="str">
        <f t="shared" si="87"/>
        <v/>
      </c>
      <c r="AE282" s="173" t="str">
        <f t="shared" si="88"/>
        <v/>
      </c>
      <c r="AG282" s="173" t="str">
        <f t="shared" si="89"/>
        <v/>
      </c>
      <c r="AI282" s="173" t="str">
        <f t="shared" si="90"/>
        <v/>
      </c>
      <c r="AK282" s="173" t="str">
        <f t="shared" si="91"/>
        <v/>
      </c>
      <c r="AM282" s="173" t="str">
        <f t="shared" si="92"/>
        <v/>
      </c>
      <c r="AO282" s="173" t="str">
        <f t="shared" si="93"/>
        <v/>
      </c>
      <c r="AQ282" s="173" t="str">
        <f t="shared" si="94"/>
        <v/>
      </c>
    </row>
    <row r="283" spans="5:43" x14ac:dyDescent="0.25">
      <c r="E283" s="173" t="str">
        <f t="shared" si="76"/>
        <v/>
      </c>
      <c r="G283" s="173" t="str">
        <f t="shared" si="76"/>
        <v/>
      </c>
      <c r="I283" s="173" t="str">
        <f t="shared" si="77"/>
        <v/>
      </c>
      <c r="K283" s="173" t="str">
        <f t="shared" si="78"/>
        <v/>
      </c>
      <c r="M283" s="173" t="str">
        <f t="shared" si="79"/>
        <v/>
      </c>
      <c r="O283" s="173" t="str">
        <f t="shared" si="80"/>
        <v/>
      </c>
      <c r="Q283" s="173" t="str">
        <f t="shared" si="81"/>
        <v/>
      </c>
      <c r="S283" s="173" t="str">
        <f t="shared" si="82"/>
        <v/>
      </c>
      <c r="U283" s="173" t="str">
        <f t="shared" si="83"/>
        <v/>
      </c>
      <c r="W283" s="173" t="str">
        <f t="shared" si="84"/>
        <v/>
      </c>
      <c r="Y283" s="173" t="str">
        <f t="shared" si="85"/>
        <v/>
      </c>
      <c r="AA283" s="173" t="str">
        <f t="shared" si="86"/>
        <v/>
      </c>
      <c r="AC283" s="173" t="str">
        <f t="shared" si="87"/>
        <v/>
      </c>
      <c r="AE283" s="173" t="str">
        <f t="shared" si="88"/>
        <v/>
      </c>
      <c r="AG283" s="173" t="str">
        <f t="shared" si="89"/>
        <v/>
      </c>
      <c r="AI283" s="173" t="str">
        <f t="shared" si="90"/>
        <v/>
      </c>
      <c r="AK283" s="173" t="str">
        <f t="shared" si="91"/>
        <v/>
      </c>
      <c r="AM283" s="173" t="str">
        <f t="shared" si="92"/>
        <v/>
      </c>
      <c r="AO283" s="173" t="str">
        <f t="shared" si="93"/>
        <v/>
      </c>
      <c r="AQ283" s="173" t="str">
        <f t="shared" si="94"/>
        <v/>
      </c>
    </row>
    <row r="284" spans="5:43" x14ac:dyDescent="0.25">
      <c r="E284" s="173" t="str">
        <f t="shared" si="76"/>
        <v/>
      </c>
      <c r="G284" s="173" t="str">
        <f t="shared" si="76"/>
        <v/>
      </c>
      <c r="I284" s="173" t="str">
        <f t="shared" si="77"/>
        <v/>
      </c>
      <c r="K284" s="173" t="str">
        <f t="shared" si="78"/>
        <v/>
      </c>
      <c r="M284" s="173" t="str">
        <f t="shared" si="79"/>
        <v/>
      </c>
      <c r="O284" s="173" t="str">
        <f t="shared" si="80"/>
        <v/>
      </c>
      <c r="Q284" s="173" t="str">
        <f t="shared" si="81"/>
        <v/>
      </c>
      <c r="S284" s="173" t="str">
        <f t="shared" si="82"/>
        <v/>
      </c>
      <c r="U284" s="173" t="str">
        <f t="shared" si="83"/>
        <v/>
      </c>
      <c r="W284" s="173" t="str">
        <f t="shared" si="84"/>
        <v/>
      </c>
      <c r="Y284" s="173" t="str">
        <f t="shared" si="85"/>
        <v/>
      </c>
      <c r="AA284" s="173" t="str">
        <f t="shared" si="86"/>
        <v/>
      </c>
      <c r="AC284" s="173" t="str">
        <f t="shared" si="87"/>
        <v/>
      </c>
      <c r="AE284" s="173" t="str">
        <f t="shared" si="88"/>
        <v/>
      </c>
      <c r="AG284" s="173" t="str">
        <f t="shared" si="89"/>
        <v/>
      </c>
      <c r="AI284" s="173" t="str">
        <f t="shared" si="90"/>
        <v/>
      </c>
      <c r="AK284" s="173" t="str">
        <f t="shared" si="91"/>
        <v/>
      </c>
      <c r="AM284" s="173" t="str">
        <f t="shared" si="92"/>
        <v/>
      </c>
      <c r="AO284" s="173" t="str">
        <f t="shared" si="93"/>
        <v/>
      </c>
      <c r="AQ284" s="173" t="str">
        <f t="shared" si="94"/>
        <v/>
      </c>
    </row>
    <row r="285" spans="5:43" x14ac:dyDescent="0.25">
      <c r="E285" s="173" t="str">
        <f t="shared" si="76"/>
        <v/>
      </c>
      <c r="G285" s="173" t="str">
        <f t="shared" si="76"/>
        <v/>
      </c>
      <c r="I285" s="173" t="str">
        <f t="shared" si="77"/>
        <v/>
      </c>
      <c r="K285" s="173" t="str">
        <f t="shared" si="78"/>
        <v/>
      </c>
      <c r="M285" s="173" t="str">
        <f t="shared" si="79"/>
        <v/>
      </c>
      <c r="O285" s="173" t="str">
        <f t="shared" si="80"/>
        <v/>
      </c>
      <c r="Q285" s="173" t="str">
        <f t="shared" si="81"/>
        <v/>
      </c>
      <c r="S285" s="173" t="str">
        <f t="shared" si="82"/>
        <v/>
      </c>
      <c r="U285" s="173" t="str">
        <f t="shared" si="83"/>
        <v/>
      </c>
      <c r="W285" s="173" t="str">
        <f t="shared" si="84"/>
        <v/>
      </c>
      <c r="Y285" s="173" t="str">
        <f t="shared" si="85"/>
        <v/>
      </c>
      <c r="AA285" s="173" t="str">
        <f t="shared" si="86"/>
        <v/>
      </c>
      <c r="AC285" s="173" t="str">
        <f t="shared" si="87"/>
        <v/>
      </c>
      <c r="AE285" s="173" t="str">
        <f t="shared" si="88"/>
        <v/>
      </c>
      <c r="AG285" s="173" t="str">
        <f t="shared" si="89"/>
        <v/>
      </c>
      <c r="AI285" s="173" t="str">
        <f t="shared" si="90"/>
        <v/>
      </c>
      <c r="AK285" s="173" t="str">
        <f t="shared" si="91"/>
        <v/>
      </c>
      <c r="AM285" s="173" t="str">
        <f t="shared" si="92"/>
        <v/>
      </c>
      <c r="AO285" s="173" t="str">
        <f t="shared" si="93"/>
        <v/>
      </c>
      <c r="AQ285" s="173" t="str">
        <f t="shared" si="94"/>
        <v/>
      </c>
    </row>
    <row r="286" spans="5:43" x14ac:dyDescent="0.25">
      <c r="E286" s="173" t="str">
        <f t="shared" si="76"/>
        <v/>
      </c>
      <c r="G286" s="173" t="str">
        <f t="shared" si="76"/>
        <v/>
      </c>
      <c r="I286" s="173" t="str">
        <f t="shared" si="77"/>
        <v/>
      </c>
      <c r="K286" s="173" t="str">
        <f t="shared" si="78"/>
        <v/>
      </c>
      <c r="M286" s="173" t="str">
        <f t="shared" si="79"/>
        <v/>
      </c>
      <c r="O286" s="173" t="str">
        <f t="shared" si="80"/>
        <v/>
      </c>
      <c r="Q286" s="173" t="str">
        <f t="shared" si="81"/>
        <v/>
      </c>
      <c r="S286" s="173" t="str">
        <f t="shared" si="82"/>
        <v/>
      </c>
      <c r="U286" s="173" t="str">
        <f t="shared" si="83"/>
        <v/>
      </c>
      <c r="W286" s="173" t="str">
        <f t="shared" si="84"/>
        <v/>
      </c>
      <c r="Y286" s="173" t="str">
        <f t="shared" si="85"/>
        <v/>
      </c>
      <c r="AA286" s="173" t="str">
        <f t="shared" si="86"/>
        <v/>
      </c>
      <c r="AC286" s="173" t="str">
        <f t="shared" si="87"/>
        <v/>
      </c>
      <c r="AE286" s="173" t="str">
        <f t="shared" si="88"/>
        <v/>
      </c>
      <c r="AG286" s="173" t="str">
        <f t="shared" si="89"/>
        <v/>
      </c>
      <c r="AI286" s="173" t="str">
        <f t="shared" si="90"/>
        <v/>
      </c>
      <c r="AK286" s="173" t="str">
        <f t="shared" si="91"/>
        <v/>
      </c>
      <c r="AM286" s="173" t="str">
        <f t="shared" si="92"/>
        <v/>
      </c>
      <c r="AO286" s="173" t="str">
        <f t="shared" si="93"/>
        <v/>
      </c>
      <c r="AQ286" s="173" t="str">
        <f t="shared" si="94"/>
        <v/>
      </c>
    </row>
    <row r="287" spans="5:43" x14ac:dyDescent="0.25">
      <c r="E287" s="173" t="str">
        <f t="shared" si="76"/>
        <v/>
      </c>
      <c r="G287" s="173" t="str">
        <f t="shared" si="76"/>
        <v/>
      </c>
      <c r="I287" s="173" t="str">
        <f t="shared" si="77"/>
        <v/>
      </c>
      <c r="K287" s="173" t="str">
        <f t="shared" si="78"/>
        <v/>
      </c>
      <c r="M287" s="173" t="str">
        <f t="shared" si="79"/>
        <v/>
      </c>
      <c r="O287" s="173" t="str">
        <f t="shared" si="80"/>
        <v/>
      </c>
      <c r="Q287" s="173" t="str">
        <f t="shared" si="81"/>
        <v/>
      </c>
      <c r="S287" s="173" t="str">
        <f t="shared" si="82"/>
        <v/>
      </c>
      <c r="U287" s="173" t="str">
        <f t="shared" si="83"/>
        <v/>
      </c>
      <c r="W287" s="173" t="str">
        <f t="shared" si="84"/>
        <v/>
      </c>
      <c r="Y287" s="173" t="str">
        <f t="shared" si="85"/>
        <v/>
      </c>
      <c r="AA287" s="173" t="str">
        <f t="shared" si="86"/>
        <v/>
      </c>
      <c r="AC287" s="173" t="str">
        <f t="shared" si="87"/>
        <v/>
      </c>
      <c r="AE287" s="173" t="str">
        <f t="shared" si="88"/>
        <v/>
      </c>
      <c r="AG287" s="173" t="str">
        <f t="shared" si="89"/>
        <v/>
      </c>
      <c r="AI287" s="173" t="str">
        <f t="shared" si="90"/>
        <v/>
      </c>
      <c r="AK287" s="173" t="str">
        <f t="shared" si="91"/>
        <v/>
      </c>
      <c r="AM287" s="173" t="str">
        <f t="shared" si="92"/>
        <v/>
      </c>
      <c r="AO287" s="173" t="str">
        <f t="shared" si="93"/>
        <v/>
      </c>
      <c r="AQ287" s="173" t="str">
        <f t="shared" si="94"/>
        <v/>
      </c>
    </row>
    <row r="288" spans="5:43" x14ac:dyDescent="0.25">
      <c r="E288" s="173" t="str">
        <f t="shared" si="76"/>
        <v/>
      </c>
      <c r="G288" s="173" t="str">
        <f t="shared" si="76"/>
        <v/>
      </c>
      <c r="I288" s="173" t="str">
        <f t="shared" si="77"/>
        <v/>
      </c>
      <c r="K288" s="173" t="str">
        <f t="shared" si="78"/>
        <v/>
      </c>
      <c r="M288" s="173" t="str">
        <f t="shared" si="79"/>
        <v/>
      </c>
      <c r="O288" s="173" t="str">
        <f t="shared" si="80"/>
        <v/>
      </c>
      <c r="Q288" s="173" t="str">
        <f t="shared" si="81"/>
        <v/>
      </c>
      <c r="S288" s="173" t="str">
        <f t="shared" si="82"/>
        <v/>
      </c>
      <c r="U288" s="173" t="str">
        <f t="shared" si="83"/>
        <v/>
      </c>
      <c r="W288" s="173" t="str">
        <f t="shared" si="84"/>
        <v/>
      </c>
      <c r="Y288" s="173" t="str">
        <f t="shared" si="85"/>
        <v/>
      </c>
      <c r="AA288" s="173" t="str">
        <f t="shared" si="86"/>
        <v/>
      </c>
      <c r="AC288" s="173" t="str">
        <f t="shared" si="87"/>
        <v/>
      </c>
      <c r="AE288" s="173" t="str">
        <f t="shared" si="88"/>
        <v/>
      </c>
      <c r="AG288" s="173" t="str">
        <f t="shared" si="89"/>
        <v/>
      </c>
      <c r="AI288" s="173" t="str">
        <f t="shared" si="90"/>
        <v/>
      </c>
      <c r="AK288" s="173" t="str">
        <f t="shared" si="91"/>
        <v/>
      </c>
      <c r="AM288" s="173" t="str">
        <f t="shared" si="92"/>
        <v/>
      </c>
      <c r="AO288" s="173" t="str">
        <f t="shared" si="93"/>
        <v/>
      </c>
      <c r="AQ288" s="173" t="str">
        <f t="shared" si="94"/>
        <v/>
      </c>
    </row>
    <row r="289" spans="5:43" x14ac:dyDescent="0.25">
      <c r="E289" s="173" t="str">
        <f t="shared" si="76"/>
        <v/>
      </c>
      <c r="G289" s="173" t="str">
        <f t="shared" si="76"/>
        <v/>
      </c>
      <c r="I289" s="173" t="str">
        <f t="shared" si="77"/>
        <v/>
      </c>
      <c r="K289" s="173" t="str">
        <f t="shared" si="78"/>
        <v/>
      </c>
      <c r="M289" s="173" t="str">
        <f t="shared" si="79"/>
        <v/>
      </c>
      <c r="O289" s="173" t="str">
        <f t="shared" si="80"/>
        <v/>
      </c>
      <c r="Q289" s="173" t="str">
        <f t="shared" si="81"/>
        <v/>
      </c>
      <c r="S289" s="173" t="str">
        <f t="shared" si="82"/>
        <v/>
      </c>
      <c r="U289" s="173" t="str">
        <f t="shared" si="83"/>
        <v/>
      </c>
      <c r="W289" s="173" t="str">
        <f t="shared" si="84"/>
        <v/>
      </c>
      <c r="Y289" s="173" t="str">
        <f t="shared" si="85"/>
        <v/>
      </c>
      <c r="AA289" s="173" t="str">
        <f t="shared" si="86"/>
        <v/>
      </c>
      <c r="AC289" s="173" t="str">
        <f t="shared" si="87"/>
        <v/>
      </c>
      <c r="AE289" s="173" t="str">
        <f t="shared" si="88"/>
        <v/>
      </c>
      <c r="AG289" s="173" t="str">
        <f t="shared" si="89"/>
        <v/>
      </c>
      <c r="AI289" s="173" t="str">
        <f t="shared" si="90"/>
        <v/>
      </c>
      <c r="AK289" s="173" t="str">
        <f t="shared" si="91"/>
        <v/>
      </c>
      <c r="AM289" s="173" t="str">
        <f t="shared" si="92"/>
        <v/>
      </c>
      <c r="AO289" s="173" t="str">
        <f t="shared" si="93"/>
        <v/>
      </c>
      <c r="AQ289" s="173" t="str">
        <f t="shared" si="94"/>
        <v/>
      </c>
    </row>
    <row r="290" spans="5:43" x14ac:dyDescent="0.25">
      <c r="E290" s="173" t="str">
        <f t="shared" si="76"/>
        <v/>
      </c>
      <c r="G290" s="173" t="str">
        <f t="shared" si="76"/>
        <v/>
      </c>
      <c r="I290" s="173" t="str">
        <f t="shared" si="77"/>
        <v/>
      </c>
      <c r="K290" s="173" t="str">
        <f t="shared" si="78"/>
        <v/>
      </c>
      <c r="M290" s="173" t="str">
        <f t="shared" si="79"/>
        <v/>
      </c>
      <c r="O290" s="173" t="str">
        <f t="shared" si="80"/>
        <v/>
      </c>
      <c r="Q290" s="173" t="str">
        <f t="shared" si="81"/>
        <v/>
      </c>
      <c r="S290" s="173" t="str">
        <f t="shared" si="82"/>
        <v/>
      </c>
      <c r="U290" s="173" t="str">
        <f t="shared" si="83"/>
        <v/>
      </c>
      <c r="W290" s="173" t="str">
        <f t="shared" si="84"/>
        <v/>
      </c>
      <c r="Y290" s="173" t="str">
        <f t="shared" si="85"/>
        <v/>
      </c>
      <c r="AA290" s="173" t="str">
        <f t="shared" si="86"/>
        <v/>
      </c>
      <c r="AC290" s="173" t="str">
        <f t="shared" si="87"/>
        <v/>
      </c>
      <c r="AE290" s="173" t="str">
        <f t="shared" si="88"/>
        <v/>
      </c>
      <c r="AG290" s="173" t="str">
        <f t="shared" si="89"/>
        <v/>
      </c>
      <c r="AI290" s="173" t="str">
        <f t="shared" si="90"/>
        <v/>
      </c>
      <c r="AK290" s="173" t="str">
        <f t="shared" si="91"/>
        <v/>
      </c>
      <c r="AM290" s="173" t="str">
        <f t="shared" si="92"/>
        <v/>
      </c>
      <c r="AO290" s="173" t="str">
        <f t="shared" si="93"/>
        <v/>
      </c>
      <c r="AQ290" s="173" t="str">
        <f t="shared" si="94"/>
        <v/>
      </c>
    </row>
    <row r="291" spans="5:43" x14ac:dyDescent="0.25">
      <c r="E291" s="173" t="str">
        <f t="shared" si="76"/>
        <v/>
      </c>
      <c r="G291" s="173" t="str">
        <f t="shared" si="76"/>
        <v/>
      </c>
      <c r="I291" s="173" t="str">
        <f t="shared" si="77"/>
        <v/>
      </c>
      <c r="K291" s="173" t="str">
        <f t="shared" si="78"/>
        <v/>
      </c>
      <c r="M291" s="173" t="str">
        <f t="shared" si="79"/>
        <v/>
      </c>
      <c r="O291" s="173" t="str">
        <f t="shared" si="80"/>
        <v/>
      </c>
      <c r="Q291" s="173" t="str">
        <f t="shared" si="81"/>
        <v/>
      </c>
      <c r="S291" s="173" t="str">
        <f t="shared" si="82"/>
        <v/>
      </c>
      <c r="U291" s="173" t="str">
        <f t="shared" si="83"/>
        <v/>
      </c>
      <c r="W291" s="173" t="str">
        <f t="shared" si="84"/>
        <v/>
      </c>
      <c r="Y291" s="173" t="str">
        <f t="shared" si="85"/>
        <v/>
      </c>
      <c r="AA291" s="173" t="str">
        <f t="shared" si="86"/>
        <v/>
      </c>
      <c r="AC291" s="173" t="str">
        <f t="shared" si="87"/>
        <v/>
      </c>
      <c r="AE291" s="173" t="str">
        <f t="shared" si="88"/>
        <v/>
      </c>
      <c r="AG291" s="173" t="str">
        <f t="shared" si="89"/>
        <v/>
      </c>
      <c r="AI291" s="173" t="str">
        <f t="shared" si="90"/>
        <v/>
      </c>
      <c r="AK291" s="173" t="str">
        <f t="shared" si="91"/>
        <v/>
      </c>
      <c r="AM291" s="173" t="str">
        <f t="shared" si="92"/>
        <v/>
      </c>
      <c r="AO291" s="173" t="str">
        <f t="shared" si="93"/>
        <v/>
      </c>
      <c r="AQ291" s="173" t="str">
        <f t="shared" si="94"/>
        <v/>
      </c>
    </row>
    <row r="292" spans="5:43" x14ac:dyDescent="0.25">
      <c r="E292" s="173" t="str">
        <f t="shared" si="76"/>
        <v/>
      </c>
      <c r="G292" s="173" t="str">
        <f t="shared" si="76"/>
        <v/>
      </c>
      <c r="I292" s="173" t="str">
        <f t="shared" si="77"/>
        <v/>
      </c>
      <c r="K292" s="173" t="str">
        <f t="shared" si="78"/>
        <v/>
      </c>
      <c r="M292" s="173" t="str">
        <f t="shared" si="79"/>
        <v/>
      </c>
      <c r="O292" s="173" t="str">
        <f t="shared" si="80"/>
        <v/>
      </c>
      <c r="Q292" s="173" t="str">
        <f t="shared" si="81"/>
        <v/>
      </c>
      <c r="S292" s="173" t="str">
        <f t="shared" si="82"/>
        <v/>
      </c>
      <c r="U292" s="173" t="str">
        <f t="shared" si="83"/>
        <v/>
      </c>
      <c r="W292" s="173" t="str">
        <f t="shared" si="84"/>
        <v/>
      </c>
      <c r="Y292" s="173" t="str">
        <f t="shared" si="85"/>
        <v/>
      </c>
      <c r="AA292" s="173" t="str">
        <f t="shared" si="86"/>
        <v/>
      </c>
      <c r="AC292" s="173" t="str">
        <f t="shared" si="87"/>
        <v/>
      </c>
      <c r="AE292" s="173" t="str">
        <f t="shared" si="88"/>
        <v/>
      </c>
      <c r="AG292" s="173" t="str">
        <f t="shared" si="89"/>
        <v/>
      </c>
      <c r="AI292" s="173" t="str">
        <f t="shared" si="90"/>
        <v/>
      </c>
      <c r="AK292" s="173" t="str">
        <f t="shared" si="91"/>
        <v/>
      </c>
      <c r="AM292" s="173" t="str">
        <f t="shared" si="92"/>
        <v/>
      </c>
      <c r="AO292" s="173" t="str">
        <f t="shared" si="93"/>
        <v/>
      </c>
      <c r="AQ292" s="173" t="str">
        <f t="shared" si="94"/>
        <v/>
      </c>
    </row>
    <row r="293" spans="5:43" x14ac:dyDescent="0.25">
      <c r="E293" s="173" t="str">
        <f t="shared" si="76"/>
        <v/>
      </c>
      <c r="G293" s="173" t="str">
        <f t="shared" si="76"/>
        <v/>
      </c>
      <c r="I293" s="173" t="str">
        <f t="shared" si="77"/>
        <v/>
      </c>
      <c r="K293" s="173" t="str">
        <f t="shared" si="78"/>
        <v/>
      </c>
      <c r="M293" s="173" t="str">
        <f t="shared" si="79"/>
        <v/>
      </c>
      <c r="O293" s="173" t="str">
        <f t="shared" si="80"/>
        <v/>
      </c>
      <c r="Q293" s="173" t="str">
        <f t="shared" si="81"/>
        <v/>
      </c>
      <c r="S293" s="173" t="str">
        <f t="shared" si="82"/>
        <v/>
      </c>
      <c r="U293" s="173" t="str">
        <f t="shared" si="83"/>
        <v/>
      </c>
      <c r="W293" s="173" t="str">
        <f t="shared" si="84"/>
        <v/>
      </c>
      <c r="Y293" s="173" t="str">
        <f t="shared" si="85"/>
        <v/>
      </c>
      <c r="AA293" s="173" t="str">
        <f t="shared" si="86"/>
        <v/>
      </c>
      <c r="AC293" s="173" t="str">
        <f t="shared" si="87"/>
        <v/>
      </c>
      <c r="AE293" s="173" t="str">
        <f t="shared" si="88"/>
        <v/>
      </c>
      <c r="AG293" s="173" t="str">
        <f t="shared" si="89"/>
        <v/>
      </c>
      <c r="AI293" s="173" t="str">
        <f t="shared" si="90"/>
        <v/>
      </c>
      <c r="AK293" s="173" t="str">
        <f t="shared" si="91"/>
        <v/>
      </c>
      <c r="AM293" s="173" t="str">
        <f t="shared" si="92"/>
        <v/>
      </c>
      <c r="AO293" s="173" t="str">
        <f t="shared" si="93"/>
        <v/>
      </c>
      <c r="AQ293" s="173" t="str">
        <f t="shared" si="94"/>
        <v/>
      </c>
    </row>
    <row r="294" spans="5:43" x14ac:dyDescent="0.25">
      <c r="E294" s="173" t="str">
        <f t="shared" si="76"/>
        <v/>
      </c>
      <c r="G294" s="173" t="str">
        <f t="shared" si="76"/>
        <v/>
      </c>
      <c r="I294" s="173" t="str">
        <f t="shared" si="77"/>
        <v/>
      </c>
      <c r="K294" s="173" t="str">
        <f t="shared" si="78"/>
        <v/>
      </c>
      <c r="M294" s="173" t="str">
        <f t="shared" si="79"/>
        <v/>
      </c>
      <c r="O294" s="173" t="str">
        <f t="shared" si="80"/>
        <v/>
      </c>
      <c r="Q294" s="173" t="str">
        <f t="shared" si="81"/>
        <v/>
      </c>
      <c r="S294" s="173" t="str">
        <f t="shared" si="82"/>
        <v/>
      </c>
      <c r="U294" s="173" t="str">
        <f t="shared" si="83"/>
        <v/>
      </c>
      <c r="W294" s="173" t="str">
        <f t="shared" si="84"/>
        <v/>
      </c>
      <c r="Y294" s="173" t="str">
        <f t="shared" si="85"/>
        <v/>
      </c>
      <c r="AA294" s="173" t="str">
        <f t="shared" si="86"/>
        <v/>
      </c>
      <c r="AC294" s="173" t="str">
        <f t="shared" si="87"/>
        <v/>
      </c>
      <c r="AE294" s="173" t="str">
        <f t="shared" si="88"/>
        <v/>
      </c>
      <c r="AG294" s="173" t="str">
        <f t="shared" si="89"/>
        <v/>
      </c>
      <c r="AI294" s="173" t="str">
        <f t="shared" si="90"/>
        <v/>
      </c>
      <c r="AK294" s="173" t="str">
        <f t="shared" si="91"/>
        <v/>
      </c>
      <c r="AM294" s="173" t="str">
        <f t="shared" si="92"/>
        <v/>
      </c>
      <c r="AO294" s="173" t="str">
        <f t="shared" si="93"/>
        <v/>
      </c>
      <c r="AQ294" s="173" t="str">
        <f t="shared" si="94"/>
        <v/>
      </c>
    </row>
    <row r="295" spans="5:43" x14ac:dyDescent="0.25">
      <c r="E295" s="173" t="str">
        <f t="shared" si="76"/>
        <v/>
      </c>
      <c r="G295" s="173" t="str">
        <f t="shared" si="76"/>
        <v/>
      </c>
      <c r="I295" s="173" t="str">
        <f t="shared" si="77"/>
        <v/>
      </c>
      <c r="K295" s="173" t="str">
        <f t="shared" si="78"/>
        <v/>
      </c>
      <c r="M295" s="173" t="str">
        <f t="shared" si="79"/>
        <v/>
      </c>
      <c r="O295" s="173" t="str">
        <f t="shared" si="80"/>
        <v/>
      </c>
      <c r="Q295" s="173" t="str">
        <f t="shared" si="81"/>
        <v/>
      </c>
      <c r="S295" s="173" t="str">
        <f t="shared" si="82"/>
        <v/>
      </c>
      <c r="U295" s="173" t="str">
        <f t="shared" si="83"/>
        <v/>
      </c>
      <c r="W295" s="173" t="str">
        <f t="shared" si="84"/>
        <v/>
      </c>
      <c r="Y295" s="173" t="str">
        <f t="shared" si="85"/>
        <v/>
      </c>
      <c r="AA295" s="173" t="str">
        <f t="shared" si="86"/>
        <v/>
      </c>
      <c r="AC295" s="173" t="str">
        <f t="shared" si="87"/>
        <v/>
      </c>
      <c r="AE295" s="173" t="str">
        <f t="shared" si="88"/>
        <v/>
      </c>
      <c r="AG295" s="173" t="str">
        <f t="shared" si="89"/>
        <v/>
      </c>
      <c r="AI295" s="173" t="str">
        <f t="shared" si="90"/>
        <v/>
      </c>
      <c r="AK295" s="173" t="str">
        <f t="shared" si="91"/>
        <v/>
      </c>
      <c r="AM295" s="173" t="str">
        <f t="shared" si="92"/>
        <v/>
      </c>
      <c r="AO295" s="173" t="str">
        <f t="shared" si="93"/>
        <v/>
      </c>
      <c r="AQ295" s="173" t="str">
        <f t="shared" si="94"/>
        <v/>
      </c>
    </row>
    <row r="296" spans="5:43" x14ac:dyDescent="0.25">
      <c r="E296" s="173" t="str">
        <f t="shared" si="76"/>
        <v/>
      </c>
      <c r="G296" s="173" t="str">
        <f t="shared" si="76"/>
        <v/>
      </c>
      <c r="I296" s="173" t="str">
        <f t="shared" si="77"/>
        <v/>
      </c>
      <c r="K296" s="173" t="str">
        <f t="shared" si="78"/>
        <v/>
      </c>
      <c r="M296" s="173" t="str">
        <f t="shared" si="79"/>
        <v/>
      </c>
      <c r="O296" s="173" t="str">
        <f t="shared" si="80"/>
        <v/>
      </c>
      <c r="Q296" s="173" t="str">
        <f t="shared" si="81"/>
        <v/>
      </c>
      <c r="S296" s="173" t="str">
        <f t="shared" si="82"/>
        <v/>
      </c>
      <c r="U296" s="173" t="str">
        <f t="shared" si="83"/>
        <v/>
      </c>
      <c r="W296" s="173" t="str">
        <f t="shared" si="84"/>
        <v/>
      </c>
      <c r="Y296" s="173" t="str">
        <f t="shared" si="85"/>
        <v/>
      </c>
      <c r="AA296" s="173" t="str">
        <f t="shared" si="86"/>
        <v/>
      </c>
      <c r="AC296" s="173" t="str">
        <f t="shared" si="87"/>
        <v/>
      </c>
      <c r="AE296" s="173" t="str">
        <f t="shared" si="88"/>
        <v/>
      </c>
      <c r="AG296" s="173" t="str">
        <f t="shared" si="89"/>
        <v/>
      </c>
      <c r="AI296" s="173" t="str">
        <f t="shared" si="90"/>
        <v/>
      </c>
      <c r="AK296" s="173" t="str">
        <f t="shared" si="91"/>
        <v/>
      </c>
      <c r="AM296" s="173" t="str">
        <f t="shared" si="92"/>
        <v/>
      </c>
      <c r="AO296" s="173" t="str">
        <f t="shared" si="93"/>
        <v/>
      </c>
      <c r="AQ296" s="173" t="str">
        <f t="shared" si="94"/>
        <v/>
      </c>
    </row>
    <row r="297" spans="5:43" x14ac:dyDescent="0.25">
      <c r="E297" s="173" t="str">
        <f t="shared" si="76"/>
        <v/>
      </c>
      <c r="G297" s="173" t="str">
        <f t="shared" si="76"/>
        <v/>
      </c>
      <c r="I297" s="173" t="str">
        <f t="shared" si="77"/>
        <v/>
      </c>
      <c r="K297" s="173" t="str">
        <f t="shared" si="78"/>
        <v/>
      </c>
      <c r="M297" s="173" t="str">
        <f t="shared" si="79"/>
        <v/>
      </c>
      <c r="O297" s="173" t="str">
        <f t="shared" si="80"/>
        <v/>
      </c>
      <c r="Q297" s="173" t="str">
        <f t="shared" si="81"/>
        <v/>
      </c>
      <c r="S297" s="173" t="str">
        <f t="shared" si="82"/>
        <v/>
      </c>
      <c r="U297" s="173" t="str">
        <f t="shared" si="83"/>
        <v/>
      </c>
      <c r="W297" s="173" t="str">
        <f t="shared" si="84"/>
        <v/>
      </c>
      <c r="Y297" s="173" t="str">
        <f t="shared" si="85"/>
        <v/>
      </c>
      <c r="AA297" s="173" t="str">
        <f t="shared" si="86"/>
        <v/>
      </c>
      <c r="AC297" s="173" t="str">
        <f t="shared" si="87"/>
        <v/>
      </c>
      <c r="AE297" s="173" t="str">
        <f t="shared" si="88"/>
        <v/>
      </c>
      <c r="AG297" s="173" t="str">
        <f t="shared" si="89"/>
        <v/>
      </c>
      <c r="AI297" s="173" t="str">
        <f t="shared" si="90"/>
        <v/>
      </c>
      <c r="AK297" s="173" t="str">
        <f t="shared" si="91"/>
        <v/>
      </c>
      <c r="AM297" s="173" t="str">
        <f t="shared" si="92"/>
        <v/>
      </c>
      <c r="AO297" s="173" t="str">
        <f t="shared" si="93"/>
        <v/>
      </c>
      <c r="AQ297" s="173" t="str">
        <f t="shared" si="94"/>
        <v/>
      </c>
    </row>
    <row r="298" spans="5:43" x14ac:dyDescent="0.25">
      <c r="E298" s="173" t="str">
        <f t="shared" si="76"/>
        <v/>
      </c>
      <c r="G298" s="173" t="str">
        <f t="shared" si="76"/>
        <v/>
      </c>
      <c r="I298" s="173" t="str">
        <f t="shared" si="77"/>
        <v/>
      </c>
      <c r="K298" s="173" t="str">
        <f t="shared" si="78"/>
        <v/>
      </c>
      <c r="M298" s="173" t="str">
        <f t="shared" si="79"/>
        <v/>
      </c>
      <c r="O298" s="173" t="str">
        <f t="shared" si="80"/>
        <v/>
      </c>
      <c r="Q298" s="173" t="str">
        <f t="shared" si="81"/>
        <v/>
      </c>
      <c r="S298" s="173" t="str">
        <f t="shared" si="82"/>
        <v/>
      </c>
      <c r="U298" s="173" t="str">
        <f t="shared" si="83"/>
        <v/>
      </c>
      <c r="W298" s="173" t="str">
        <f t="shared" si="84"/>
        <v/>
      </c>
      <c r="Y298" s="173" t="str">
        <f t="shared" si="85"/>
        <v/>
      </c>
      <c r="AA298" s="173" t="str">
        <f t="shared" si="86"/>
        <v/>
      </c>
      <c r="AC298" s="173" t="str">
        <f t="shared" si="87"/>
        <v/>
      </c>
      <c r="AE298" s="173" t="str">
        <f t="shared" si="88"/>
        <v/>
      </c>
      <c r="AG298" s="173" t="str">
        <f t="shared" si="89"/>
        <v/>
      </c>
      <c r="AI298" s="173" t="str">
        <f t="shared" si="90"/>
        <v/>
      </c>
      <c r="AK298" s="173" t="str">
        <f t="shared" si="91"/>
        <v/>
      </c>
      <c r="AM298" s="173" t="str">
        <f t="shared" si="92"/>
        <v/>
      </c>
      <c r="AO298" s="173" t="str">
        <f t="shared" si="93"/>
        <v/>
      </c>
      <c r="AQ298" s="173" t="str">
        <f t="shared" si="94"/>
        <v/>
      </c>
    </row>
    <row r="299" spans="5:43" x14ac:dyDescent="0.25">
      <c r="E299" s="173" t="str">
        <f t="shared" si="76"/>
        <v/>
      </c>
      <c r="G299" s="173" t="str">
        <f t="shared" si="76"/>
        <v/>
      </c>
      <c r="I299" s="173" t="str">
        <f t="shared" si="77"/>
        <v/>
      </c>
      <c r="K299" s="173" t="str">
        <f t="shared" si="78"/>
        <v/>
      </c>
      <c r="M299" s="173" t="str">
        <f t="shared" si="79"/>
        <v/>
      </c>
      <c r="O299" s="173" t="str">
        <f t="shared" si="80"/>
        <v/>
      </c>
      <c r="Q299" s="173" t="str">
        <f t="shared" si="81"/>
        <v/>
      </c>
      <c r="S299" s="173" t="str">
        <f t="shared" si="82"/>
        <v/>
      </c>
      <c r="U299" s="173" t="str">
        <f t="shared" si="83"/>
        <v/>
      </c>
      <c r="W299" s="173" t="str">
        <f t="shared" si="84"/>
        <v/>
      </c>
      <c r="Y299" s="173" t="str">
        <f t="shared" si="85"/>
        <v/>
      </c>
      <c r="AA299" s="173" t="str">
        <f t="shared" si="86"/>
        <v/>
      </c>
      <c r="AC299" s="173" t="str">
        <f t="shared" si="87"/>
        <v/>
      </c>
      <c r="AE299" s="173" t="str">
        <f t="shared" si="88"/>
        <v/>
      </c>
      <c r="AG299" s="173" t="str">
        <f t="shared" si="89"/>
        <v/>
      </c>
      <c r="AI299" s="173" t="str">
        <f t="shared" si="90"/>
        <v/>
      </c>
      <c r="AK299" s="173" t="str">
        <f t="shared" si="91"/>
        <v/>
      </c>
      <c r="AM299" s="173" t="str">
        <f t="shared" si="92"/>
        <v/>
      </c>
      <c r="AO299" s="173" t="str">
        <f t="shared" si="93"/>
        <v/>
      </c>
      <c r="AQ299" s="173" t="str">
        <f t="shared" si="94"/>
        <v/>
      </c>
    </row>
    <row r="300" spans="5:43" x14ac:dyDescent="0.25">
      <c r="E300" s="173" t="str">
        <f t="shared" si="76"/>
        <v/>
      </c>
      <c r="G300" s="173" t="str">
        <f t="shared" si="76"/>
        <v/>
      </c>
      <c r="I300" s="173" t="str">
        <f t="shared" si="77"/>
        <v/>
      </c>
      <c r="K300" s="173" t="str">
        <f t="shared" si="78"/>
        <v/>
      </c>
      <c r="M300" s="173" t="str">
        <f t="shared" si="79"/>
        <v/>
      </c>
      <c r="O300" s="173" t="str">
        <f t="shared" si="80"/>
        <v/>
      </c>
      <c r="Q300" s="173" t="str">
        <f t="shared" si="81"/>
        <v/>
      </c>
      <c r="S300" s="173" t="str">
        <f t="shared" si="82"/>
        <v/>
      </c>
      <c r="U300" s="173" t="str">
        <f t="shared" si="83"/>
        <v/>
      </c>
      <c r="W300" s="173" t="str">
        <f t="shared" si="84"/>
        <v/>
      </c>
      <c r="Y300" s="173" t="str">
        <f t="shared" si="85"/>
        <v/>
      </c>
      <c r="AA300" s="173" t="str">
        <f t="shared" si="86"/>
        <v/>
      </c>
      <c r="AC300" s="173" t="str">
        <f t="shared" si="87"/>
        <v/>
      </c>
      <c r="AE300" s="173" t="str">
        <f t="shared" si="88"/>
        <v/>
      </c>
      <c r="AG300" s="173" t="str">
        <f t="shared" si="89"/>
        <v/>
      </c>
      <c r="AI300" s="173" t="str">
        <f t="shared" si="90"/>
        <v/>
      </c>
      <c r="AK300" s="173" t="str">
        <f t="shared" si="91"/>
        <v/>
      </c>
      <c r="AM300" s="173" t="str">
        <f t="shared" si="92"/>
        <v/>
      </c>
      <c r="AO300" s="173" t="str">
        <f t="shared" si="93"/>
        <v/>
      </c>
      <c r="AQ300" s="173" t="str">
        <f t="shared" si="94"/>
        <v/>
      </c>
    </row>
  </sheetData>
  <mergeCells count="1">
    <mergeCell ref="A3:A6"/>
  </mergeCells>
  <conditionalFormatting sqref="E12:E300">
    <cfRule type="expression" dxfId="7" priority="2">
      <formula>AND(LEN(E12)&gt;0,OR(E12&lt;E$2,E12&gt;E$3))</formula>
    </cfRule>
  </conditionalFormatting>
  <conditionalFormatting sqref="G12:G300 I12:I300 K12:K300 M12:M300 O12:O300 Q12:Q300 S12:S300 U12:U300 W12:W300 Y12:Y300 AA12:AA300 AC12:AC300 AE12:AE300 AG12:AG300 AI12:AI300 AK12:AK300 AM12:AM300 AO12:AO300 AQ12:AQ300">
    <cfRule type="expression" dxfId="6" priority="1">
      <formula>AND(LEN(G12)&gt;0,OR(G12&lt;G$2,G12&gt;G$3))</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7</vt:i4>
      </vt:variant>
    </vt:vector>
  </HeadingPairs>
  <TitlesOfParts>
    <vt:vector size="20" baseType="lpstr">
      <vt:lpstr>Fall CAF 2025</vt:lpstr>
      <vt:lpstr>CAF SPRING 2025</vt:lpstr>
      <vt:lpstr>M2024 BLS SALARY CHART (53_PCT)</vt:lpstr>
      <vt:lpstr>M2024 BLS SALARY CH (53rd)</vt:lpstr>
      <vt:lpstr>CIES model FY27</vt:lpstr>
      <vt:lpstr>Rate Chart</vt:lpstr>
      <vt:lpstr>BTL COMPARE</vt:lpstr>
      <vt:lpstr>Compare</vt:lpstr>
      <vt:lpstr>Below the line FY24</vt:lpstr>
      <vt:lpstr>Below the line</vt:lpstr>
      <vt:lpstr>UFR 2020 all codes</vt:lpstr>
      <vt:lpstr>UFR 2022 all codes</vt:lpstr>
      <vt:lpstr>CAF FALL 2023</vt:lpstr>
      <vt:lpstr>'Below the line'!Print_Area</vt:lpstr>
      <vt:lpstr>'CIES model FY27'!Print_Area</vt:lpstr>
      <vt:lpstr>'M2024 BLS SALARY CH (53rd)'!Print_Area</vt:lpstr>
      <vt:lpstr>'M2024 BLS SALARY CHART (53_PCT)'!Print_Area</vt:lpstr>
      <vt:lpstr>'CAF FALL 2023'!Print_Titles</vt:lpstr>
      <vt:lpstr>'CAF SPRING 2025'!Print_Titles</vt:lpstr>
      <vt:lpstr>'Fall CAF 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Hogan, Shannon (EHS)</dc:creator>
  <cp:lastModifiedBy>Harrison, Deborah (EHS)</cp:lastModifiedBy>
  <cp:lastPrinted>2026-01-20T19:06:23Z</cp:lastPrinted>
  <dcterms:created xsi:type="dcterms:W3CDTF">2023-11-21T18:24:35Z</dcterms:created>
  <dcterms:modified xsi:type="dcterms:W3CDTF">2026-05-27T16:11:12Z</dcterms:modified>
</cp:coreProperties>
</file>