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massgov-my.sharepoint.com/personal/deborah_harrison_mass_gov/Documents/Documents/Agencies/EHS/"/>
    </mc:Choice>
  </mc:AlternateContent>
  <xr:revisionPtr revIDLastSave="0" documentId="8_{336C151A-3310-497E-AD2B-7AD3EE0CAE86}" xr6:coauthVersionLast="47" xr6:coauthVersionMax="47" xr10:uidLastSave="{00000000-0000-0000-0000-000000000000}"/>
  <bookViews>
    <workbookView xWindow="6060" yWindow="435" windowWidth="18330" windowHeight="15045" activeTab="3" xr2:uid="{A7048CDD-AE99-4038-9355-6726275928C7}"/>
  </bookViews>
  <sheets>
    <sheet name="M2023 BLS Chart" sheetId="5" r:id="rId1"/>
    <sheet name="M2021 BLS  SALARY CHART" sheetId="1" state="hidden" r:id="rId2"/>
    <sheet name="CAF Fall 2024" sheetId="13" r:id="rId3"/>
    <sheet name="FY26 Models  (FRCs)" sheetId="2" r:id="rId4"/>
    <sheet name="Per Diem Rates 53rd" sheetId="3" r:id="rId5"/>
    <sheet name="FY21 UFR FRCM &amp; FRCF" sheetId="7" state="hidden" r:id="rId6"/>
    <sheet name="FY23 UFR FRCM &amp; FRCF" sheetId="6" state="hidden" r:id="rId7"/>
    <sheet name="CAF Fall 2022" sheetId="4" state="hidden"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lldata" localSheetId="7">#REF!</definedName>
    <definedName name="alldata" localSheetId="5">#REF!</definedName>
    <definedName name="alldata" localSheetId="0">#N/A</definedName>
    <definedName name="alldata">#REF!</definedName>
    <definedName name="alled" localSheetId="7">#REF!</definedName>
    <definedName name="alled" localSheetId="5">#REF!</definedName>
    <definedName name="alled" localSheetId="0">#N/A</definedName>
    <definedName name="alled">#REF!</definedName>
    <definedName name="allstem" localSheetId="7">#REF!</definedName>
    <definedName name="allstem" localSheetId="5">#REF!</definedName>
    <definedName name="allstem" localSheetId="0">#N/A</definedName>
    <definedName name="allstem">#REF!</definedName>
    <definedName name="asdfasd" localSheetId="0">'[1]Complete UFR List'!#REF!</definedName>
    <definedName name="asdfasd">'[1]Complete UFR List'!#REF!</definedName>
    <definedName name="asdfasdf" localSheetId="7">'[1]Complete UFR List'!#REF!</definedName>
    <definedName name="asdfasdf" localSheetId="5">#REF!</definedName>
    <definedName name="asdfasdf" localSheetId="0">#N/A</definedName>
    <definedName name="asdfasdf" localSheetId="4">#REF!</definedName>
    <definedName name="asdfasdf">#REF!</definedName>
    <definedName name="autsupp2">#N/A</definedName>
    <definedName name="Average" localSheetId="7">#REF!</definedName>
    <definedName name="Average" localSheetId="5">#REF!</definedName>
    <definedName name="Average" localSheetId="0">#N/A</definedName>
    <definedName name="Average" localSheetId="4">#REF!</definedName>
    <definedName name="Average">#REF!</definedName>
    <definedName name="CAF_NEW">[2]RawDataCalcs!$L$70:$DB$70</definedName>
    <definedName name="Cap" localSheetId="7">[3]RawDataCalcs!$L$13:$DB$13</definedName>
    <definedName name="Cap" localSheetId="1">[4]RawDataCalcs!$L$35:$DB$35</definedName>
    <definedName name="Cap">[5]RawDataCalcs!$L$70:$DB$70</definedName>
    <definedName name="chart">#N/A</definedName>
    <definedName name="Data" localSheetId="7">#REF!</definedName>
    <definedName name="Data" localSheetId="5">#REF!</definedName>
    <definedName name="Data" localSheetId="0">#N/A</definedName>
    <definedName name="Data" localSheetId="4">#REF!</definedName>
    <definedName name="Data">#REF!</definedName>
    <definedName name="Fisc" localSheetId="0">'[1]Complete UFR List'!#REF!</definedName>
    <definedName name="Fisc">'[1]Complete UFR List'!#REF!</definedName>
    <definedName name="Floor" localSheetId="7">[3]RawDataCalcs!$L$12:$DB$12</definedName>
    <definedName name="Floor" localSheetId="1">[4]RawDataCalcs!$L$34:$DB$34</definedName>
    <definedName name="Floor">[5]RawDataCalcs!$L$69:$DB$69</definedName>
    <definedName name="Funds">'[6]RawDataCalcs3386&amp;3401'!$L$68:$DB$68</definedName>
    <definedName name="gk" localSheetId="7">#REF!</definedName>
    <definedName name="gk" localSheetId="5">#REF!</definedName>
    <definedName name="gk" localSheetId="0">#N/A</definedName>
    <definedName name="gk" localSheetId="4">#REF!</definedName>
    <definedName name="gk">#REF!</definedName>
    <definedName name="hhh" localSheetId="7">#REF!</definedName>
    <definedName name="hhh" localSheetId="5">#REF!</definedName>
    <definedName name="hhh" localSheetId="0">#N/A</definedName>
    <definedName name="hhh" localSheetId="4">#REF!</definedName>
    <definedName name="hhh">#REF!</definedName>
    <definedName name="JailDAverage" localSheetId="7">#REF!</definedName>
    <definedName name="JailDAverage" localSheetId="5">#REF!</definedName>
    <definedName name="JailDAverage" localSheetId="0">#N/A</definedName>
    <definedName name="JailDAverage" localSheetId="4">#REF!</definedName>
    <definedName name="JailDAverage">#REF!</definedName>
    <definedName name="JailDCap">[7]ALLRawDataCalcs!$L$80:$DB$80</definedName>
    <definedName name="JailDFloor">[7]ALLRawDataCalcs!$L$79:$DB$79</definedName>
    <definedName name="JailDgk" localSheetId="7">#REF!</definedName>
    <definedName name="JailDgk" localSheetId="5">#REF!</definedName>
    <definedName name="JailDgk" localSheetId="0">#N/A</definedName>
    <definedName name="JailDgk" localSheetId="4">#REF!</definedName>
    <definedName name="JailDgk">#REF!</definedName>
    <definedName name="JailDMax" localSheetId="7">#REF!</definedName>
    <definedName name="JailDMax" localSheetId="5">#REF!</definedName>
    <definedName name="JailDMax" localSheetId="0">#N/A</definedName>
    <definedName name="JailDMax" localSheetId="4">#REF!</definedName>
    <definedName name="JailDMax">#REF!</definedName>
    <definedName name="JailDMedian" localSheetId="7">#REF!</definedName>
    <definedName name="JailDMedian" localSheetId="5">#REF!</definedName>
    <definedName name="JailDMedian" localSheetId="0">#N/A</definedName>
    <definedName name="JailDMedian" localSheetId="4">#REF!</definedName>
    <definedName name="JailDMedian">#REF!</definedName>
    <definedName name="jm" localSheetId="0">'[1]Complete UFR List'!#REF!</definedName>
    <definedName name="jm">'[1]Complete UFR List'!#REF!</definedName>
    <definedName name="KARA">#N/A</definedName>
    <definedName name="kls" localSheetId="7">#REF!</definedName>
    <definedName name="kls" localSheetId="5">#REF!</definedName>
    <definedName name="kls" localSheetId="0">#N/A</definedName>
    <definedName name="kls" localSheetId="4">#REF!</definedName>
    <definedName name="kls">#REF!</definedName>
    <definedName name="ListProviders">'[8]List of Programs'!$A$24:$A$29</definedName>
    <definedName name="Max" localSheetId="7">#REF!</definedName>
    <definedName name="Max" localSheetId="5">#REF!</definedName>
    <definedName name="Max" localSheetId="0">#N/A</definedName>
    <definedName name="Max" localSheetId="4">#REF!</definedName>
    <definedName name="Max">#REF!</definedName>
    <definedName name="Median" localSheetId="7">#REF!</definedName>
    <definedName name="Median" localSheetId="5">#REF!</definedName>
    <definedName name="Median" localSheetId="0">#N/A</definedName>
    <definedName name="Median" localSheetId="4">#REF!</definedName>
    <definedName name="Median">#REF!</definedName>
    <definedName name="Min" localSheetId="7">#REF!</definedName>
    <definedName name="Min" localSheetId="5">#REF!</definedName>
    <definedName name="Min" localSheetId="0">#N/A</definedName>
    <definedName name="Min" localSheetId="4">#REF!</definedName>
    <definedName name="Min">#REF!</definedName>
    <definedName name="mr">#N/A</definedName>
    <definedName name="MT" localSheetId="7">#REF!</definedName>
    <definedName name="MT" localSheetId="5">#REF!</definedName>
    <definedName name="MT" localSheetId="0">#N/A</definedName>
    <definedName name="MT" localSheetId="4">#REF!</definedName>
    <definedName name="MT">#REF!</definedName>
    <definedName name="new" localSheetId="7">#REF!</definedName>
    <definedName name="new" localSheetId="5">#REF!</definedName>
    <definedName name="new" localSheetId="0">#N/A</definedName>
    <definedName name="new" localSheetId="4">#REF!</definedName>
    <definedName name="new">#REF!</definedName>
    <definedName name="ok" localSheetId="7">#REF!</definedName>
    <definedName name="ok" localSheetId="5">#REF!</definedName>
    <definedName name="ok" localSheetId="0">#N/A</definedName>
    <definedName name="ok" localSheetId="4">#REF!</definedName>
    <definedName name="ok">#REF!</definedName>
    <definedName name="_xlnm.Print_Area" localSheetId="3">'FY26 Models  (FRCs)'!$I$2:$P$77</definedName>
    <definedName name="_xlnm.Print_Area" localSheetId="1">'M2021 BLS  SALARY CHART'!$B$1:$E$41</definedName>
    <definedName name="_xlnm.Print_Area" localSheetId="4">'Per Diem Rates 53rd'!$A$3:$M$28</definedName>
    <definedName name="_xlnm.Print_Titles" localSheetId="7">'CAF Fall 2022'!$A:$A</definedName>
    <definedName name="_xlnm.Print_Titles" localSheetId="2">'CAF Fall 2024'!$A:$A</definedName>
    <definedName name="Program_File" localSheetId="7">#REF!</definedName>
    <definedName name="Program_File" localSheetId="5">#REF!</definedName>
    <definedName name="Program_File" localSheetId="0">#N/A</definedName>
    <definedName name="Program_File" localSheetId="4">#REF!</definedName>
    <definedName name="Program_File">#REF!</definedName>
    <definedName name="Programs">'[8]List of Programs'!$B$3:$B$19</definedName>
    <definedName name="ProvFTE" localSheetId="0">'[9]FTE Data'!$A$3:$AW$56</definedName>
    <definedName name="ProvFTE" localSheetId="4">'[10]FTE Data'!$A$3:$AW$56</definedName>
    <definedName name="ProvFTE">'[11]FTE Data'!$A$3:$AW$56</definedName>
    <definedName name="PurchasedBy" localSheetId="0">'[9]FTE Data'!$C$263:$AZ$657</definedName>
    <definedName name="PurchasedBy" localSheetId="4">'[10]FTE Data'!$C$263:$AZ$657</definedName>
    <definedName name="PurchasedBy">'[11]FTE Data'!$C$263:$AZ$657</definedName>
    <definedName name="resmay2007" localSheetId="7">#REF!</definedName>
    <definedName name="resmay2007" localSheetId="5">#REF!</definedName>
    <definedName name="resmay2007" localSheetId="0">#N/A</definedName>
    <definedName name="resmay2007" localSheetId="4">#REF!</definedName>
    <definedName name="resmay2007">#REF!</definedName>
    <definedName name="sheet1" localSheetId="7">#REF!</definedName>
    <definedName name="sheet1" localSheetId="5">#REF!</definedName>
    <definedName name="sheet1" localSheetId="0">#N/A</definedName>
    <definedName name="sheet1">#REF!</definedName>
    <definedName name="Site_list" localSheetId="0">[9]Lists!$A$2:$A$53</definedName>
    <definedName name="Site_list" localSheetId="4">[10]Lists!$A$2:$A$53</definedName>
    <definedName name="Site_list">[11]Lists!$A$2:$A$53</definedName>
    <definedName name="Source" localSheetId="7">#REF!</definedName>
    <definedName name="Source" localSheetId="5">#REF!</definedName>
    <definedName name="Source" localSheetId="0">#N/A</definedName>
    <definedName name="Source" localSheetId="4">#REF!</definedName>
    <definedName name="Source">#REF!</definedName>
    <definedName name="Source_2" localSheetId="7">#REF!</definedName>
    <definedName name="Source_2" localSheetId="5">#REF!</definedName>
    <definedName name="Source_2" localSheetId="0">#N/A</definedName>
    <definedName name="Source_2" localSheetId="4">#REF!</definedName>
    <definedName name="Source_2">#REF!</definedName>
    <definedName name="SourcePathAndFileName" localSheetId="7">#REF!</definedName>
    <definedName name="SourcePathAndFileName" localSheetId="5">#REF!</definedName>
    <definedName name="SourcePathAndFileName" localSheetId="0">#N/A</definedName>
    <definedName name="SourcePathAndFileName" localSheetId="4">#REF!</definedName>
    <definedName name="SourcePathAndFileName">#REF!</definedName>
    <definedName name="Total_UFR" localSheetId="7">#REF!</definedName>
    <definedName name="Total_UFR" localSheetId="5">#REF!</definedName>
    <definedName name="Total_UFR" localSheetId="0">#N/A</definedName>
    <definedName name="Total_UFR" localSheetId="4">#REF!</definedName>
    <definedName name="Total_UFR">#REF!</definedName>
    <definedName name="Total_UFRs" localSheetId="7">#REF!</definedName>
    <definedName name="Total_UFRs" localSheetId="5">#REF!</definedName>
    <definedName name="Total_UFRs" localSheetId="0">#N/A</definedName>
    <definedName name="Total_UFRs" localSheetId="4">#REF!</definedName>
    <definedName name="Total_UFRs">#REF!</definedName>
    <definedName name="Total_UFRs_" localSheetId="7">#REF!</definedName>
    <definedName name="Total_UFRs_" localSheetId="5">#REF!</definedName>
    <definedName name="Total_UFRs_" localSheetId="0">#N/A</definedName>
    <definedName name="Total_UFRs_" localSheetId="4">#REF!</definedName>
    <definedName name="Total_UFRs_">#REF!</definedName>
    <definedName name="UFR" localSheetId="0">'[1]Complete UFR List'!#REF!</definedName>
    <definedName name="UFR" localSheetId="4">'[1]Complete UFR List'!#REF!</definedName>
    <definedName name="UFR">'[1]Complete UFR List'!#REF!</definedName>
    <definedName name="UFRS" localSheetId="4">'[1]Complete UFR List'!#REF!</definedName>
    <definedName name="UFRS">'[1]Complete UFR List'!#REF!</definedName>
    <definedName name="UPDATE">'[1]Complete UFR List'!#REF!</definedName>
    <definedName name="wefqwerqwe">'[1]Complete UFR List'!#REF!</definedName>
    <definedName name="yes">'[1]Complete UFR List'!#REF!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3" l="1"/>
  <c r="E10" i="3"/>
  <c r="C10" i="3"/>
  <c r="B10" i="3"/>
  <c r="D10" i="3"/>
  <c r="F8" i="3" l="1"/>
  <c r="E8" i="3"/>
  <c r="C8" i="3"/>
  <c r="D8" i="3"/>
  <c r="B8" i="3"/>
  <c r="D28" i="2"/>
  <c r="CQ42" i="13"/>
  <c r="CQ44" i="13" s="1"/>
  <c r="CQ38" i="13"/>
  <c r="CQ26" i="13"/>
  <c r="CQ28" i="13" s="1"/>
  <c r="CQ22" i="13"/>
  <c r="B77" i="2" l="1"/>
  <c r="D77" i="2"/>
  <c r="D53" i="2" l="1"/>
  <c r="E24" i="2"/>
  <c r="F24" i="2" s="1"/>
  <c r="E23" i="2"/>
  <c r="E22" i="2"/>
  <c r="AQ300" i="7" l="1"/>
  <c r="AO300" i="7"/>
  <c r="AM300" i="7"/>
  <c r="AK300" i="7"/>
  <c r="AI300" i="7"/>
  <c r="AG300" i="7"/>
  <c r="AE300" i="7"/>
  <c r="AC300" i="7"/>
  <c r="AA300" i="7"/>
  <c r="Y300" i="7"/>
  <c r="W300" i="7"/>
  <c r="U300" i="7"/>
  <c r="S300" i="7"/>
  <c r="Q300" i="7"/>
  <c r="O300" i="7"/>
  <c r="M300" i="7"/>
  <c r="K300" i="7"/>
  <c r="I300" i="7"/>
  <c r="G300" i="7"/>
  <c r="E300" i="7"/>
  <c r="AQ299" i="7"/>
  <c r="AO299" i="7"/>
  <c r="AM299" i="7"/>
  <c r="AK299" i="7"/>
  <c r="AI299" i="7"/>
  <c r="AG299" i="7"/>
  <c r="AE299" i="7"/>
  <c r="AC299" i="7"/>
  <c r="AA299" i="7"/>
  <c r="Y299" i="7"/>
  <c r="W299" i="7"/>
  <c r="U299" i="7"/>
  <c r="S299" i="7"/>
  <c r="Q299" i="7"/>
  <c r="O299" i="7"/>
  <c r="M299" i="7"/>
  <c r="K299" i="7"/>
  <c r="I299" i="7"/>
  <c r="G299" i="7"/>
  <c r="E299" i="7"/>
  <c r="AQ298" i="7"/>
  <c r="AO298" i="7"/>
  <c r="AM298" i="7"/>
  <c r="AK298" i="7"/>
  <c r="AI298" i="7"/>
  <c r="AG298" i="7"/>
  <c r="AE298" i="7"/>
  <c r="AC298" i="7"/>
  <c r="AA298" i="7"/>
  <c r="Y298" i="7"/>
  <c r="W298" i="7"/>
  <c r="U298" i="7"/>
  <c r="S298" i="7"/>
  <c r="Q298" i="7"/>
  <c r="O298" i="7"/>
  <c r="M298" i="7"/>
  <c r="K298" i="7"/>
  <c r="I298" i="7"/>
  <c r="G298" i="7"/>
  <c r="E298" i="7"/>
  <c r="AQ297" i="7"/>
  <c r="AO297" i="7"/>
  <c r="AM297" i="7"/>
  <c r="AK297" i="7"/>
  <c r="AI297" i="7"/>
  <c r="AG297" i="7"/>
  <c r="AE297" i="7"/>
  <c r="AC297" i="7"/>
  <c r="AA297" i="7"/>
  <c r="Y297" i="7"/>
  <c r="W297" i="7"/>
  <c r="U297" i="7"/>
  <c r="S297" i="7"/>
  <c r="Q297" i="7"/>
  <c r="O297" i="7"/>
  <c r="M297" i="7"/>
  <c r="K297" i="7"/>
  <c r="I297" i="7"/>
  <c r="G297" i="7"/>
  <c r="E297" i="7"/>
  <c r="AQ296" i="7"/>
  <c r="AO296" i="7"/>
  <c r="AM296" i="7"/>
  <c r="AK296" i="7"/>
  <c r="AI296" i="7"/>
  <c r="AG296" i="7"/>
  <c r="AE296" i="7"/>
  <c r="AC296" i="7"/>
  <c r="AA296" i="7"/>
  <c r="Y296" i="7"/>
  <c r="W296" i="7"/>
  <c r="U296" i="7"/>
  <c r="S296" i="7"/>
  <c r="Q296" i="7"/>
  <c r="O296" i="7"/>
  <c r="M296" i="7"/>
  <c r="K296" i="7"/>
  <c r="I296" i="7"/>
  <c r="G296" i="7"/>
  <c r="E296" i="7"/>
  <c r="AQ295" i="7"/>
  <c r="AO295" i="7"/>
  <c r="AM295" i="7"/>
  <c r="AK295" i="7"/>
  <c r="AI295" i="7"/>
  <c r="AG295" i="7"/>
  <c r="AE295" i="7"/>
  <c r="AC295" i="7"/>
  <c r="AA295" i="7"/>
  <c r="Y295" i="7"/>
  <c r="W295" i="7"/>
  <c r="U295" i="7"/>
  <c r="S295" i="7"/>
  <c r="Q295" i="7"/>
  <c r="O295" i="7"/>
  <c r="M295" i="7"/>
  <c r="K295" i="7"/>
  <c r="I295" i="7"/>
  <c r="G295" i="7"/>
  <c r="E295" i="7"/>
  <c r="AQ294" i="7"/>
  <c r="AO294" i="7"/>
  <c r="AM294" i="7"/>
  <c r="AK294" i="7"/>
  <c r="AI294" i="7"/>
  <c r="AG294" i="7"/>
  <c r="AE294" i="7"/>
  <c r="AC294" i="7"/>
  <c r="AA294" i="7"/>
  <c r="Y294" i="7"/>
  <c r="W294" i="7"/>
  <c r="U294" i="7"/>
  <c r="S294" i="7"/>
  <c r="Q294" i="7"/>
  <c r="O294" i="7"/>
  <c r="M294" i="7"/>
  <c r="K294" i="7"/>
  <c r="I294" i="7"/>
  <c r="G294" i="7"/>
  <c r="E294" i="7"/>
  <c r="AQ293" i="7"/>
  <c r="AO293" i="7"/>
  <c r="AM293" i="7"/>
  <c r="AK293" i="7"/>
  <c r="AI293" i="7"/>
  <c r="AG293" i="7"/>
  <c r="AE293" i="7"/>
  <c r="AC293" i="7"/>
  <c r="AA293" i="7"/>
  <c r="Y293" i="7"/>
  <c r="W293" i="7"/>
  <c r="U293" i="7"/>
  <c r="S293" i="7"/>
  <c r="Q293" i="7"/>
  <c r="O293" i="7"/>
  <c r="M293" i="7"/>
  <c r="K293" i="7"/>
  <c r="I293" i="7"/>
  <c r="G293" i="7"/>
  <c r="E293" i="7"/>
  <c r="AQ292" i="7"/>
  <c r="AO292" i="7"/>
  <c r="AM292" i="7"/>
  <c r="AK292" i="7"/>
  <c r="AI292" i="7"/>
  <c r="AG292" i="7"/>
  <c r="AE292" i="7"/>
  <c r="AC292" i="7"/>
  <c r="AA292" i="7"/>
  <c r="Y292" i="7"/>
  <c r="W292" i="7"/>
  <c r="U292" i="7"/>
  <c r="S292" i="7"/>
  <c r="Q292" i="7"/>
  <c r="O292" i="7"/>
  <c r="M292" i="7"/>
  <c r="K292" i="7"/>
  <c r="I292" i="7"/>
  <c r="G292" i="7"/>
  <c r="E292" i="7"/>
  <c r="AQ291" i="7"/>
  <c r="AO291" i="7"/>
  <c r="AM291" i="7"/>
  <c r="AK291" i="7"/>
  <c r="AI291" i="7"/>
  <c r="AG291" i="7"/>
  <c r="AE291" i="7"/>
  <c r="AC291" i="7"/>
  <c r="AA291" i="7"/>
  <c r="Y291" i="7"/>
  <c r="W291" i="7"/>
  <c r="U291" i="7"/>
  <c r="S291" i="7"/>
  <c r="Q291" i="7"/>
  <c r="O291" i="7"/>
  <c r="M291" i="7"/>
  <c r="K291" i="7"/>
  <c r="I291" i="7"/>
  <c r="G291" i="7"/>
  <c r="E291" i="7"/>
  <c r="AQ290" i="7"/>
  <c r="AO290" i="7"/>
  <c r="AM290" i="7"/>
  <c r="AK290" i="7"/>
  <c r="AI290" i="7"/>
  <c r="AG290" i="7"/>
  <c r="AE290" i="7"/>
  <c r="AC290" i="7"/>
  <c r="AA290" i="7"/>
  <c r="Y290" i="7"/>
  <c r="W290" i="7"/>
  <c r="U290" i="7"/>
  <c r="S290" i="7"/>
  <c r="Q290" i="7"/>
  <c r="O290" i="7"/>
  <c r="M290" i="7"/>
  <c r="K290" i="7"/>
  <c r="I290" i="7"/>
  <c r="G290" i="7"/>
  <c r="E290" i="7"/>
  <c r="AQ289" i="7"/>
  <c r="AO289" i="7"/>
  <c r="AM289" i="7"/>
  <c r="AK289" i="7"/>
  <c r="AI289" i="7"/>
  <c r="AG289" i="7"/>
  <c r="AE289" i="7"/>
  <c r="AC289" i="7"/>
  <c r="AA289" i="7"/>
  <c r="Y289" i="7"/>
  <c r="W289" i="7"/>
  <c r="U289" i="7"/>
  <c r="S289" i="7"/>
  <c r="Q289" i="7"/>
  <c r="O289" i="7"/>
  <c r="M289" i="7"/>
  <c r="K289" i="7"/>
  <c r="I289" i="7"/>
  <c r="G289" i="7"/>
  <c r="E289" i="7"/>
  <c r="AQ288" i="7"/>
  <c r="AO288" i="7"/>
  <c r="AM288" i="7"/>
  <c r="AK288" i="7"/>
  <c r="AI288" i="7"/>
  <c r="AG288" i="7"/>
  <c r="AE288" i="7"/>
  <c r="AC288" i="7"/>
  <c r="AA288" i="7"/>
  <c r="Y288" i="7"/>
  <c r="W288" i="7"/>
  <c r="U288" i="7"/>
  <c r="S288" i="7"/>
  <c r="Q288" i="7"/>
  <c r="O288" i="7"/>
  <c r="M288" i="7"/>
  <c r="K288" i="7"/>
  <c r="I288" i="7"/>
  <c r="G288" i="7"/>
  <c r="E288" i="7"/>
  <c r="AQ287" i="7"/>
  <c r="AO287" i="7"/>
  <c r="AM287" i="7"/>
  <c r="AK287" i="7"/>
  <c r="AI287" i="7"/>
  <c r="AG287" i="7"/>
  <c r="AE287" i="7"/>
  <c r="AC287" i="7"/>
  <c r="AA287" i="7"/>
  <c r="Y287" i="7"/>
  <c r="W287" i="7"/>
  <c r="U287" i="7"/>
  <c r="S287" i="7"/>
  <c r="Q287" i="7"/>
  <c r="O287" i="7"/>
  <c r="M287" i="7"/>
  <c r="K287" i="7"/>
  <c r="I287" i="7"/>
  <c r="G287" i="7"/>
  <c r="E287" i="7"/>
  <c r="AQ286" i="7"/>
  <c r="AO286" i="7"/>
  <c r="AM286" i="7"/>
  <c r="AK286" i="7"/>
  <c r="AI286" i="7"/>
  <c r="AG286" i="7"/>
  <c r="AE286" i="7"/>
  <c r="AC286" i="7"/>
  <c r="AA286" i="7"/>
  <c r="Y286" i="7"/>
  <c r="W286" i="7"/>
  <c r="U286" i="7"/>
  <c r="S286" i="7"/>
  <c r="Q286" i="7"/>
  <c r="O286" i="7"/>
  <c r="M286" i="7"/>
  <c r="K286" i="7"/>
  <c r="I286" i="7"/>
  <c r="G286" i="7"/>
  <c r="E286" i="7"/>
  <c r="AQ285" i="7"/>
  <c r="AO285" i="7"/>
  <c r="AM285" i="7"/>
  <c r="AK285" i="7"/>
  <c r="AI285" i="7"/>
  <c r="AG285" i="7"/>
  <c r="AE285" i="7"/>
  <c r="AC285" i="7"/>
  <c r="AA285" i="7"/>
  <c r="Y285" i="7"/>
  <c r="W285" i="7"/>
  <c r="U285" i="7"/>
  <c r="S285" i="7"/>
  <c r="Q285" i="7"/>
  <c r="O285" i="7"/>
  <c r="M285" i="7"/>
  <c r="K285" i="7"/>
  <c r="I285" i="7"/>
  <c r="G285" i="7"/>
  <c r="E285" i="7"/>
  <c r="AQ284" i="7"/>
  <c r="AO284" i="7"/>
  <c r="AM284" i="7"/>
  <c r="AK284" i="7"/>
  <c r="AI284" i="7"/>
  <c r="AG284" i="7"/>
  <c r="AE284" i="7"/>
  <c r="AC284" i="7"/>
  <c r="AA284" i="7"/>
  <c r="Y284" i="7"/>
  <c r="W284" i="7"/>
  <c r="U284" i="7"/>
  <c r="S284" i="7"/>
  <c r="Q284" i="7"/>
  <c r="O284" i="7"/>
  <c r="M284" i="7"/>
  <c r="K284" i="7"/>
  <c r="I284" i="7"/>
  <c r="G284" i="7"/>
  <c r="E284" i="7"/>
  <c r="AQ283" i="7"/>
  <c r="AO283" i="7"/>
  <c r="AM283" i="7"/>
  <c r="AK283" i="7"/>
  <c r="AI283" i="7"/>
  <c r="AG283" i="7"/>
  <c r="AE283" i="7"/>
  <c r="AC283" i="7"/>
  <c r="AA283" i="7"/>
  <c r="Y283" i="7"/>
  <c r="W283" i="7"/>
  <c r="U283" i="7"/>
  <c r="S283" i="7"/>
  <c r="Q283" i="7"/>
  <c r="O283" i="7"/>
  <c r="M283" i="7"/>
  <c r="K283" i="7"/>
  <c r="I283" i="7"/>
  <c r="G283" i="7"/>
  <c r="E283" i="7"/>
  <c r="AQ282" i="7"/>
  <c r="AO282" i="7"/>
  <c r="AM282" i="7"/>
  <c r="AK282" i="7"/>
  <c r="AI282" i="7"/>
  <c r="AG282" i="7"/>
  <c r="AE282" i="7"/>
  <c r="AC282" i="7"/>
  <c r="AA282" i="7"/>
  <c r="Y282" i="7"/>
  <c r="W282" i="7"/>
  <c r="U282" i="7"/>
  <c r="S282" i="7"/>
  <c r="Q282" i="7"/>
  <c r="O282" i="7"/>
  <c r="M282" i="7"/>
  <c r="K282" i="7"/>
  <c r="I282" i="7"/>
  <c r="G282" i="7"/>
  <c r="E282" i="7"/>
  <c r="AQ281" i="7"/>
  <c r="AO281" i="7"/>
  <c r="AM281" i="7"/>
  <c r="AK281" i="7"/>
  <c r="AI281" i="7"/>
  <c r="AG281" i="7"/>
  <c r="AE281" i="7"/>
  <c r="AC281" i="7"/>
  <c r="AA281" i="7"/>
  <c r="Y281" i="7"/>
  <c r="W281" i="7"/>
  <c r="U281" i="7"/>
  <c r="S281" i="7"/>
  <c r="Q281" i="7"/>
  <c r="O281" i="7"/>
  <c r="M281" i="7"/>
  <c r="K281" i="7"/>
  <c r="I281" i="7"/>
  <c r="G281" i="7"/>
  <c r="E281" i="7"/>
  <c r="AQ280" i="7"/>
  <c r="AO280" i="7"/>
  <c r="AM280" i="7"/>
  <c r="AK280" i="7"/>
  <c r="AI280" i="7"/>
  <c r="AG280" i="7"/>
  <c r="AE280" i="7"/>
  <c r="AC280" i="7"/>
  <c r="AA280" i="7"/>
  <c r="Y280" i="7"/>
  <c r="W280" i="7"/>
  <c r="U280" i="7"/>
  <c r="S280" i="7"/>
  <c r="Q280" i="7"/>
  <c r="O280" i="7"/>
  <c r="M280" i="7"/>
  <c r="K280" i="7"/>
  <c r="I280" i="7"/>
  <c r="G280" i="7"/>
  <c r="E280" i="7"/>
  <c r="AQ279" i="7"/>
  <c r="AO279" i="7"/>
  <c r="AM279" i="7"/>
  <c r="AK279" i="7"/>
  <c r="AI279" i="7"/>
  <c r="AG279" i="7"/>
  <c r="AE279" i="7"/>
  <c r="AC279" i="7"/>
  <c r="AA279" i="7"/>
  <c r="Y279" i="7"/>
  <c r="W279" i="7"/>
  <c r="U279" i="7"/>
  <c r="S279" i="7"/>
  <c r="Q279" i="7"/>
  <c r="O279" i="7"/>
  <c r="M279" i="7"/>
  <c r="K279" i="7"/>
  <c r="I279" i="7"/>
  <c r="G279" i="7"/>
  <c r="E279" i="7"/>
  <c r="AQ278" i="7"/>
  <c r="AO278" i="7"/>
  <c r="AM278" i="7"/>
  <c r="AK278" i="7"/>
  <c r="AI278" i="7"/>
  <c r="AG278" i="7"/>
  <c r="AE278" i="7"/>
  <c r="AC278" i="7"/>
  <c r="AA278" i="7"/>
  <c r="Y278" i="7"/>
  <c r="W278" i="7"/>
  <c r="U278" i="7"/>
  <c r="S278" i="7"/>
  <c r="Q278" i="7"/>
  <c r="O278" i="7"/>
  <c r="M278" i="7"/>
  <c r="K278" i="7"/>
  <c r="I278" i="7"/>
  <c r="G278" i="7"/>
  <c r="E278" i="7"/>
  <c r="AQ277" i="7"/>
  <c r="AO277" i="7"/>
  <c r="AM277" i="7"/>
  <c r="AK277" i="7"/>
  <c r="AI277" i="7"/>
  <c r="AG277" i="7"/>
  <c r="AE277" i="7"/>
  <c r="AC277" i="7"/>
  <c r="AA277" i="7"/>
  <c r="Y277" i="7"/>
  <c r="W277" i="7"/>
  <c r="U277" i="7"/>
  <c r="S277" i="7"/>
  <c r="Q277" i="7"/>
  <c r="O277" i="7"/>
  <c r="M277" i="7"/>
  <c r="K277" i="7"/>
  <c r="I277" i="7"/>
  <c r="G277" i="7"/>
  <c r="E277" i="7"/>
  <c r="AQ276" i="7"/>
  <c r="AO276" i="7"/>
  <c r="AM276" i="7"/>
  <c r="AK276" i="7"/>
  <c r="AI276" i="7"/>
  <c r="AG276" i="7"/>
  <c r="AE276" i="7"/>
  <c r="AC276" i="7"/>
  <c r="AA276" i="7"/>
  <c r="Y276" i="7"/>
  <c r="W276" i="7"/>
  <c r="U276" i="7"/>
  <c r="S276" i="7"/>
  <c r="Q276" i="7"/>
  <c r="O276" i="7"/>
  <c r="M276" i="7"/>
  <c r="K276" i="7"/>
  <c r="I276" i="7"/>
  <c r="G276" i="7"/>
  <c r="E276" i="7"/>
  <c r="AQ275" i="7"/>
  <c r="AO275" i="7"/>
  <c r="AM275" i="7"/>
  <c r="AK275" i="7"/>
  <c r="AI275" i="7"/>
  <c r="AG275" i="7"/>
  <c r="AE275" i="7"/>
  <c r="AC275" i="7"/>
  <c r="AA275" i="7"/>
  <c r="Y275" i="7"/>
  <c r="W275" i="7"/>
  <c r="U275" i="7"/>
  <c r="S275" i="7"/>
  <c r="Q275" i="7"/>
  <c r="O275" i="7"/>
  <c r="M275" i="7"/>
  <c r="K275" i="7"/>
  <c r="I275" i="7"/>
  <c r="G275" i="7"/>
  <c r="E275" i="7"/>
  <c r="AQ274" i="7"/>
  <c r="AO274" i="7"/>
  <c r="AM274" i="7"/>
  <c r="AK274" i="7"/>
  <c r="AI274" i="7"/>
  <c r="AG274" i="7"/>
  <c r="AE274" i="7"/>
  <c r="AC274" i="7"/>
  <c r="AA274" i="7"/>
  <c r="Y274" i="7"/>
  <c r="W274" i="7"/>
  <c r="U274" i="7"/>
  <c r="S274" i="7"/>
  <c r="Q274" i="7"/>
  <c r="O274" i="7"/>
  <c r="M274" i="7"/>
  <c r="K274" i="7"/>
  <c r="I274" i="7"/>
  <c r="G274" i="7"/>
  <c r="E274" i="7"/>
  <c r="AQ273" i="7"/>
  <c r="AO273" i="7"/>
  <c r="AM273" i="7"/>
  <c r="AK273" i="7"/>
  <c r="AI273" i="7"/>
  <c r="AG273" i="7"/>
  <c r="AE273" i="7"/>
  <c r="AC273" i="7"/>
  <c r="AA273" i="7"/>
  <c r="Y273" i="7"/>
  <c r="W273" i="7"/>
  <c r="U273" i="7"/>
  <c r="S273" i="7"/>
  <c r="Q273" i="7"/>
  <c r="O273" i="7"/>
  <c r="M273" i="7"/>
  <c r="K273" i="7"/>
  <c r="I273" i="7"/>
  <c r="G273" i="7"/>
  <c r="E273" i="7"/>
  <c r="AQ272" i="7"/>
  <c r="AO272" i="7"/>
  <c r="AM272" i="7"/>
  <c r="AK272" i="7"/>
  <c r="AI272" i="7"/>
  <c r="AG272" i="7"/>
  <c r="AE272" i="7"/>
  <c r="AC272" i="7"/>
  <c r="AA272" i="7"/>
  <c r="Y272" i="7"/>
  <c r="W272" i="7"/>
  <c r="U272" i="7"/>
  <c r="S272" i="7"/>
  <c r="Q272" i="7"/>
  <c r="O272" i="7"/>
  <c r="M272" i="7"/>
  <c r="K272" i="7"/>
  <c r="I272" i="7"/>
  <c r="G272" i="7"/>
  <c r="E272" i="7"/>
  <c r="AQ271" i="7"/>
  <c r="AO271" i="7"/>
  <c r="AM271" i="7"/>
  <c r="AK271" i="7"/>
  <c r="AI271" i="7"/>
  <c r="AG271" i="7"/>
  <c r="AE271" i="7"/>
  <c r="AC271" i="7"/>
  <c r="AA271" i="7"/>
  <c r="Y271" i="7"/>
  <c r="W271" i="7"/>
  <c r="U271" i="7"/>
  <c r="S271" i="7"/>
  <c r="Q271" i="7"/>
  <c r="O271" i="7"/>
  <c r="M271" i="7"/>
  <c r="K271" i="7"/>
  <c r="I271" i="7"/>
  <c r="G271" i="7"/>
  <c r="E271" i="7"/>
  <c r="AQ270" i="7"/>
  <c r="AO270" i="7"/>
  <c r="AM270" i="7"/>
  <c r="AK270" i="7"/>
  <c r="AI270" i="7"/>
  <c r="AG270" i="7"/>
  <c r="AE270" i="7"/>
  <c r="AC270" i="7"/>
  <c r="AA270" i="7"/>
  <c r="Y270" i="7"/>
  <c r="W270" i="7"/>
  <c r="U270" i="7"/>
  <c r="S270" i="7"/>
  <c r="Q270" i="7"/>
  <c r="O270" i="7"/>
  <c r="M270" i="7"/>
  <c r="K270" i="7"/>
  <c r="I270" i="7"/>
  <c r="G270" i="7"/>
  <c r="E270" i="7"/>
  <c r="AQ269" i="7"/>
  <c r="AO269" i="7"/>
  <c r="AM269" i="7"/>
  <c r="AK269" i="7"/>
  <c r="AI269" i="7"/>
  <c r="AG269" i="7"/>
  <c r="AE269" i="7"/>
  <c r="AC269" i="7"/>
  <c r="AA269" i="7"/>
  <c r="Y269" i="7"/>
  <c r="W269" i="7"/>
  <c r="U269" i="7"/>
  <c r="S269" i="7"/>
  <c r="Q269" i="7"/>
  <c r="O269" i="7"/>
  <c r="M269" i="7"/>
  <c r="K269" i="7"/>
  <c r="I269" i="7"/>
  <c r="G269" i="7"/>
  <c r="E269" i="7"/>
  <c r="AQ268" i="7"/>
  <c r="AO268" i="7"/>
  <c r="AM268" i="7"/>
  <c r="AK268" i="7"/>
  <c r="AI268" i="7"/>
  <c r="AG268" i="7"/>
  <c r="AE268" i="7"/>
  <c r="AC268" i="7"/>
  <c r="AA268" i="7"/>
  <c r="Y268" i="7"/>
  <c r="W268" i="7"/>
  <c r="U268" i="7"/>
  <c r="S268" i="7"/>
  <c r="Q268" i="7"/>
  <c r="O268" i="7"/>
  <c r="M268" i="7"/>
  <c r="K268" i="7"/>
  <c r="I268" i="7"/>
  <c r="G268" i="7"/>
  <c r="E268" i="7"/>
  <c r="AQ267" i="7"/>
  <c r="AO267" i="7"/>
  <c r="AM267" i="7"/>
  <c r="AK267" i="7"/>
  <c r="AI267" i="7"/>
  <c r="AG267" i="7"/>
  <c r="AE267" i="7"/>
  <c r="AC267" i="7"/>
  <c r="AA267" i="7"/>
  <c r="Y267" i="7"/>
  <c r="W267" i="7"/>
  <c r="U267" i="7"/>
  <c r="S267" i="7"/>
  <c r="Q267" i="7"/>
  <c r="O267" i="7"/>
  <c r="M267" i="7"/>
  <c r="K267" i="7"/>
  <c r="I267" i="7"/>
  <c r="G267" i="7"/>
  <c r="E267" i="7"/>
  <c r="AQ266" i="7"/>
  <c r="AO266" i="7"/>
  <c r="AM266" i="7"/>
  <c r="AK266" i="7"/>
  <c r="AI266" i="7"/>
  <c r="AG266" i="7"/>
  <c r="AE266" i="7"/>
  <c r="AC266" i="7"/>
  <c r="AA266" i="7"/>
  <c r="Y266" i="7"/>
  <c r="W266" i="7"/>
  <c r="U266" i="7"/>
  <c r="S266" i="7"/>
  <c r="Q266" i="7"/>
  <c r="O266" i="7"/>
  <c r="M266" i="7"/>
  <c r="K266" i="7"/>
  <c r="I266" i="7"/>
  <c r="G266" i="7"/>
  <c r="E266" i="7"/>
  <c r="AQ265" i="7"/>
  <c r="AO265" i="7"/>
  <c r="AM265" i="7"/>
  <c r="AK265" i="7"/>
  <c r="AI265" i="7"/>
  <c r="AG265" i="7"/>
  <c r="AE265" i="7"/>
  <c r="AC265" i="7"/>
  <c r="AA265" i="7"/>
  <c r="Y265" i="7"/>
  <c r="W265" i="7"/>
  <c r="U265" i="7"/>
  <c r="S265" i="7"/>
  <c r="Q265" i="7"/>
  <c r="O265" i="7"/>
  <c r="M265" i="7"/>
  <c r="K265" i="7"/>
  <c r="I265" i="7"/>
  <c r="G265" i="7"/>
  <c r="E265" i="7"/>
  <c r="AQ264" i="7"/>
  <c r="AO264" i="7"/>
  <c r="AM264" i="7"/>
  <c r="AK264" i="7"/>
  <c r="AI264" i="7"/>
  <c r="AG264" i="7"/>
  <c r="AE264" i="7"/>
  <c r="AC264" i="7"/>
  <c r="AA264" i="7"/>
  <c r="Y264" i="7"/>
  <c r="W264" i="7"/>
  <c r="U264" i="7"/>
  <c r="S264" i="7"/>
  <c r="Q264" i="7"/>
  <c r="O264" i="7"/>
  <c r="M264" i="7"/>
  <c r="K264" i="7"/>
  <c r="I264" i="7"/>
  <c r="G264" i="7"/>
  <c r="E264" i="7"/>
  <c r="AQ263" i="7"/>
  <c r="AO263" i="7"/>
  <c r="AM263" i="7"/>
  <c r="AK263" i="7"/>
  <c r="AI263" i="7"/>
  <c r="AG263" i="7"/>
  <c r="AE263" i="7"/>
  <c r="AC263" i="7"/>
  <c r="AA263" i="7"/>
  <c r="Y263" i="7"/>
  <c r="W263" i="7"/>
  <c r="U263" i="7"/>
  <c r="S263" i="7"/>
  <c r="Q263" i="7"/>
  <c r="O263" i="7"/>
  <c r="M263" i="7"/>
  <c r="K263" i="7"/>
  <c r="I263" i="7"/>
  <c r="G263" i="7"/>
  <c r="E263" i="7"/>
  <c r="AQ262" i="7"/>
  <c r="AO262" i="7"/>
  <c r="AM262" i="7"/>
  <c r="AK262" i="7"/>
  <c r="AI262" i="7"/>
  <c r="AG262" i="7"/>
  <c r="AE262" i="7"/>
  <c r="AC262" i="7"/>
  <c r="AA262" i="7"/>
  <c r="Y262" i="7"/>
  <c r="W262" i="7"/>
  <c r="U262" i="7"/>
  <c r="S262" i="7"/>
  <c r="Q262" i="7"/>
  <c r="O262" i="7"/>
  <c r="M262" i="7"/>
  <c r="K262" i="7"/>
  <c r="I262" i="7"/>
  <c r="G262" i="7"/>
  <c r="E262" i="7"/>
  <c r="AQ261" i="7"/>
  <c r="AO261" i="7"/>
  <c r="AM261" i="7"/>
  <c r="AK261" i="7"/>
  <c r="AI261" i="7"/>
  <c r="AG261" i="7"/>
  <c r="AE261" i="7"/>
  <c r="AC261" i="7"/>
  <c r="AA261" i="7"/>
  <c r="Y261" i="7"/>
  <c r="W261" i="7"/>
  <c r="U261" i="7"/>
  <c r="S261" i="7"/>
  <c r="Q261" i="7"/>
  <c r="O261" i="7"/>
  <c r="M261" i="7"/>
  <c r="K261" i="7"/>
  <c r="I261" i="7"/>
  <c r="G261" i="7"/>
  <c r="E261" i="7"/>
  <c r="AQ260" i="7"/>
  <c r="AO260" i="7"/>
  <c r="AM260" i="7"/>
  <c r="AK260" i="7"/>
  <c r="AI260" i="7"/>
  <c r="AG260" i="7"/>
  <c r="AE260" i="7"/>
  <c r="AC260" i="7"/>
  <c r="AA260" i="7"/>
  <c r="Y260" i="7"/>
  <c r="W260" i="7"/>
  <c r="U260" i="7"/>
  <c r="S260" i="7"/>
  <c r="Q260" i="7"/>
  <c r="O260" i="7"/>
  <c r="M260" i="7"/>
  <c r="K260" i="7"/>
  <c r="I260" i="7"/>
  <c r="G260" i="7"/>
  <c r="E260" i="7"/>
  <c r="AQ259" i="7"/>
  <c r="AO259" i="7"/>
  <c r="AM259" i="7"/>
  <c r="AK259" i="7"/>
  <c r="AI259" i="7"/>
  <c r="AG259" i="7"/>
  <c r="AE259" i="7"/>
  <c r="AC259" i="7"/>
  <c r="AA259" i="7"/>
  <c r="Y259" i="7"/>
  <c r="W259" i="7"/>
  <c r="U259" i="7"/>
  <c r="S259" i="7"/>
  <c r="Q259" i="7"/>
  <c r="O259" i="7"/>
  <c r="M259" i="7"/>
  <c r="K259" i="7"/>
  <c r="I259" i="7"/>
  <c r="G259" i="7"/>
  <c r="E259" i="7"/>
  <c r="AQ258" i="7"/>
  <c r="AO258" i="7"/>
  <c r="AM258" i="7"/>
  <c r="AK258" i="7"/>
  <c r="AI258" i="7"/>
  <c r="AG258" i="7"/>
  <c r="AE258" i="7"/>
  <c r="AC258" i="7"/>
  <c r="AA258" i="7"/>
  <c r="Y258" i="7"/>
  <c r="W258" i="7"/>
  <c r="U258" i="7"/>
  <c r="S258" i="7"/>
  <c r="Q258" i="7"/>
  <c r="O258" i="7"/>
  <c r="M258" i="7"/>
  <c r="K258" i="7"/>
  <c r="I258" i="7"/>
  <c r="G258" i="7"/>
  <c r="E258" i="7"/>
  <c r="AQ257" i="7"/>
  <c r="AO257" i="7"/>
  <c r="AM257" i="7"/>
  <c r="AK257" i="7"/>
  <c r="AI257" i="7"/>
  <c r="AG257" i="7"/>
  <c r="AE257" i="7"/>
  <c r="AC257" i="7"/>
  <c r="AA257" i="7"/>
  <c r="Y257" i="7"/>
  <c r="W257" i="7"/>
  <c r="U257" i="7"/>
  <c r="S257" i="7"/>
  <c r="Q257" i="7"/>
  <c r="O257" i="7"/>
  <c r="M257" i="7"/>
  <c r="K257" i="7"/>
  <c r="I257" i="7"/>
  <c r="G257" i="7"/>
  <c r="E257" i="7"/>
  <c r="AQ256" i="7"/>
  <c r="AO256" i="7"/>
  <c r="AM256" i="7"/>
  <c r="AK256" i="7"/>
  <c r="AI256" i="7"/>
  <c r="AG256" i="7"/>
  <c r="AE256" i="7"/>
  <c r="AC256" i="7"/>
  <c r="AA256" i="7"/>
  <c r="Y256" i="7"/>
  <c r="W256" i="7"/>
  <c r="U256" i="7"/>
  <c r="S256" i="7"/>
  <c r="Q256" i="7"/>
  <c r="O256" i="7"/>
  <c r="M256" i="7"/>
  <c r="K256" i="7"/>
  <c r="I256" i="7"/>
  <c r="G256" i="7"/>
  <c r="E256" i="7"/>
  <c r="AQ255" i="7"/>
  <c r="AO255" i="7"/>
  <c r="AM255" i="7"/>
  <c r="AK255" i="7"/>
  <c r="AI255" i="7"/>
  <c r="AG255" i="7"/>
  <c r="AE255" i="7"/>
  <c r="AC255" i="7"/>
  <c r="AA255" i="7"/>
  <c r="Y255" i="7"/>
  <c r="W255" i="7"/>
  <c r="U255" i="7"/>
  <c r="S255" i="7"/>
  <c r="Q255" i="7"/>
  <c r="O255" i="7"/>
  <c r="M255" i="7"/>
  <c r="K255" i="7"/>
  <c r="I255" i="7"/>
  <c r="G255" i="7"/>
  <c r="E255" i="7"/>
  <c r="AQ254" i="7"/>
  <c r="AO254" i="7"/>
  <c r="AM254" i="7"/>
  <c r="AK254" i="7"/>
  <c r="AI254" i="7"/>
  <c r="AG254" i="7"/>
  <c r="AE254" i="7"/>
  <c r="AC254" i="7"/>
  <c r="AA254" i="7"/>
  <c r="Y254" i="7"/>
  <c r="W254" i="7"/>
  <c r="U254" i="7"/>
  <c r="S254" i="7"/>
  <c r="Q254" i="7"/>
  <c r="O254" i="7"/>
  <c r="M254" i="7"/>
  <c r="K254" i="7"/>
  <c r="I254" i="7"/>
  <c r="G254" i="7"/>
  <c r="E254" i="7"/>
  <c r="AQ253" i="7"/>
  <c r="AO253" i="7"/>
  <c r="AM253" i="7"/>
  <c r="AK253" i="7"/>
  <c r="AI253" i="7"/>
  <c r="AG253" i="7"/>
  <c r="AE253" i="7"/>
  <c r="AC253" i="7"/>
  <c r="AA253" i="7"/>
  <c r="Y253" i="7"/>
  <c r="W253" i="7"/>
  <c r="U253" i="7"/>
  <c r="S253" i="7"/>
  <c r="Q253" i="7"/>
  <c r="O253" i="7"/>
  <c r="M253" i="7"/>
  <c r="K253" i="7"/>
  <c r="I253" i="7"/>
  <c r="G253" i="7"/>
  <c r="E253" i="7"/>
  <c r="AQ252" i="7"/>
  <c r="AO252" i="7"/>
  <c r="AM252" i="7"/>
  <c r="AK252" i="7"/>
  <c r="AI252" i="7"/>
  <c r="AG252" i="7"/>
  <c r="AE252" i="7"/>
  <c r="AC252" i="7"/>
  <c r="AA252" i="7"/>
  <c r="Y252" i="7"/>
  <c r="W252" i="7"/>
  <c r="U252" i="7"/>
  <c r="S252" i="7"/>
  <c r="Q252" i="7"/>
  <c r="O252" i="7"/>
  <c r="M252" i="7"/>
  <c r="K252" i="7"/>
  <c r="I252" i="7"/>
  <c r="G252" i="7"/>
  <c r="E252" i="7"/>
  <c r="AQ251" i="7"/>
  <c r="AO251" i="7"/>
  <c r="AM251" i="7"/>
  <c r="AK251" i="7"/>
  <c r="AI251" i="7"/>
  <c r="AG251" i="7"/>
  <c r="AE251" i="7"/>
  <c r="AC251" i="7"/>
  <c r="AA251" i="7"/>
  <c r="Y251" i="7"/>
  <c r="W251" i="7"/>
  <c r="U251" i="7"/>
  <c r="S251" i="7"/>
  <c r="Q251" i="7"/>
  <c r="O251" i="7"/>
  <c r="M251" i="7"/>
  <c r="K251" i="7"/>
  <c r="I251" i="7"/>
  <c r="G251" i="7"/>
  <c r="E251" i="7"/>
  <c r="AQ250" i="7"/>
  <c r="AO250" i="7"/>
  <c r="AM250" i="7"/>
  <c r="AK250" i="7"/>
  <c r="AI250" i="7"/>
  <c r="AG250" i="7"/>
  <c r="AE250" i="7"/>
  <c r="AC250" i="7"/>
  <c r="AA250" i="7"/>
  <c r="Y250" i="7"/>
  <c r="W250" i="7"/>
  <c r="U250" i="7"/>
  <c r="S250" i="7"/>
  <c r="Q250" i="7"/>
  <c r="O250" i="7"/>
  <c r="M250" i="7"/>
  <c r="K250" i="7"/>
  <c r="I250" i="7"/>
  <c r="G250" i="7"/>
  <c r="E250" i="7"/>
  <c r="AQ249" i="7"/>
  <c r="AO249" i="7"/>
  <c r="AM249" i="7"/>
  <c r="AK249" i="7"/>
  <c r="AI249" i="7"/>
  <c r="AG249" i="7"/>
  <c r="AE249" i="7"/>
  <c r="AC249" i="7"/>
  <c r="AA249" i="7"/>
  <c r="Y249" i="7"/>
  <c r="W249" i="7"/>
  <c r="U249" i="7"/>
  <c r="S249" i="7"/>
  <c r="Q249" i="7"/>
  <c r="O249" i="7"/>
  <c r="M249" i="7"/>
  <c r="K249" i="7"/>
  <c r="I249" i="7"/>
  <c r="G249" i="7"/>
  <c r="E249" i="7"/>
  <c r="AQ248" i="7"/>
  <c r="AO248" i="7"/>
  <c r="AM248" i="7"/>
  <c r="AK248" i="7"/>
  <c r="AI248" i="7"/>
  <c r="AG248" i="7"/>
  <c r="AE248" i="7"/>
  <c r="AC248" i="7"/>
  <c r="AA248" i="7"/>
  <c r="Y248" i="7"/>
  <c r="W248" i="7"/>
  <c r="U248" i="7"/>
  <c r="S248" i="7"/>
  <c r="Q248" i="7"/>
  <c r="O248" i="7"/>
  <c r="M248" i="7"/>
  <c r="K248" i="7"/>
  <c r="I248" i="7"/>
  <c r="G248" i="7"/>
  <c r="E248" i="7"/>
  <c r="AQ247" i="7"/>
  <c r="AO247" i="7"/>
  <c r="AM247" i="7"/>
  <c r="AK247" i="7"/>
  <c r="AI247" i="7"/>
  <c r="AG247" i="7"/>
  <c r="AE247" i="7"/>
  <c r="AC247" i="7"/>
  <c r="AA247" i="7"/>
  <c r="Y247" i="7"/>
  <c r="W247" i="7"/>
  <c r="U247" i="7"/>
  <c r="S247" i="7"/>
  <c r="Q247" i="7"/>
  <c r="O247" i="7"/>
  <c r="M247" i="7"/>
  <c r="K247" i="7"/>
  <c r="I247" i="7"/>
  <c r="G247" i="7"/>
  <c r="E247" i="7"/>
  <c r="AQ246" i="7"/>
  <c r="AO246" i="7"/>
  <c r="AM246" i="7"/>
  <c r="AK246" i="7"/>
  <c r="AI246" i="7"/>
  <c r="AG246" i="7"/>
  <c r="AE246" i="7"/>
  <c r="AC246" i="7"/>
  <c r="AA246" i="7"/>
  <c r="Y246" i="7"/>
  <c r="W246" i="7"/>
  <c r="U246" i="7"/>
  <c r="S246" i="7"/>
  <c r="Q246" i="7"/>
  <c r="O246" i="7"/>
  <c r="M246" i="7"/>
  <c r="K246" i="7"/>
  <c r="I246" i="7"/>
  <c r="G246" i="7"/>
  <c r="E246" i="7"/>
  <c r="AQ245" i="7"/>
  <c r="AO245" i="7"/>
  <c r="AM245" i="7"/>
  <c r="AK245" i="7"/>
  <c r="AI245" i="7"/>
  <c r="AG245" i="7"/>
  <c r="AE245" i="7"/>
  <c r="AC245" i="7"/>
  <c r="AA245" i="7"/>
  <c r="Y245" i="7"/>
  <c r="W245" i="7"/>
  <c r="U245" i="7"/>
  <c r="S245" i="7"/>
  <c r="Q245" i="7"/>
  <c r="O245" i="7"/>
  <c r="M245" i="7"/>
  <c r="K245" i="7"/>
  <c r="I245" i="7"/>
  <c r="G245" i="7"/>
  <c r="E245" i="7"/>
  <c r="AQ244" i="7"/>
  <c r="AO244" i="7"/>
  <c r="AM244" i="7"/>
  <c r="AK244" i="7"/>
  <c r="AI244" i="7"/>
  <c r="AG244" i="7"/>
  <c r="AE244" i="7"/>
  <c r="AC244" i="7"/>
  <c r="AA244" i="7"/>
  <c r="Y244" i="7"/>
  <c r="W244" i="7"/>
  <c r="U244" i="7"/>
  <c r="S244" i="7"/>
  <c r="Q244" i="7"/>
  <c r="O244" i="7"/>
  <c r="M244" i="7"/>
  <c r="K244" i="7"/>
  <c r="I244" i="7"/>
  <c r="G244" i="7"/>
  <c r="E244" i="7"/>
  <c r="AQ243" i="7"/>
  <c r="AO243" i="7"/>
  <c r="AM243" i="7"/>
  <c r="AK243" i="7"/>
  <c r="AI243" i="7"/>
  <c r="AG243" i="7"/>
  <c r="AE243" i="7"/>
  <c r="AC243" i="7"/>
  <c r="AA243" i="7"/>
  <c r="Y243" i="7"/>
  <c r="W243" i="7"/>
  <c r="U243" i="7"/>
  <c r="S243" i="7"/>
  <c r="Q243" i="7"/>
  <c r="O243" i="7"/>
  <c r="M243" i="7"/>
  <c r="K243" i="7"/>
  <c r="I243" i="7"/>
  <c r="G243" i="7"/>
  <c r="E243" i="7"/>
  <c r="AQ242" i="7"/>
  <c r="AO242" i="7"/>
  <c r="AM242" i="7"/>
  <c r="AK242" i="7"/>
  <c r="AI242" i="7"/>
  <c r="AG242" i="7"/>
  <c r="AE242" i="7"/>
  <c r="AC242" i="7"/>
  <c r="AA242" i="7"/>
  <c r="Y242" i="7"/>
  <c r="W242" i="7"/>
  <c r="U242" i="7"/>
  <c r="S242" i="7"/>
  <c r="Q242" i="7"/>
  <c r="O242" i="7"/>
  <c r="M242" i="7"/>
  <c r="K242" i="7"/>
  <c r="I242" i="7"/>
  <c r="G242" i="7"/>
  <c r="E242" i="7"/>
  <c r="AQ241" i="7"/>
  <c r="AO241" i="7"/>
  <c r="AM241" i="7"/>
  <c r="AK241" i="7"/>
  <c r="AI241" i="7"/>
  <c r="AG241" i="7"/>
  <c r="AE241" i="7"/>
  <c r="AC241" i="7"/>
  <c r="AA241" i="7"/>
  <c r="Y241" i="7"/>
  <c r="W241" i="7"/>
  <c r="U241" i="7"/>
  <c r="S241" i="7"/>
  <c r="Q241" i="7"/>
  <c r="O241" i="7"/>
  <c r="M241" i="7"/>
  <c r="K241" i="7"/>
  <c r="I241" i="7"/>
  <c r="G241" i="7"/>
  <c r="E241" i="7"/>
  <c r="AQ240" i="7"/>
  <c r="AO240" i="7"/>
  <c r="AM240" i="7"/>
  <c r="AK240" i="7"/>
  <c r="AI240" i="7"/>
  <c r="AG240" i="7"/>
  <c r="AE240" i="7"/>
  <c r="AC240" i="7"/>
  <c r="AA240" i="7"/>
  <c r="Y240" i="7"/>
  <c r="W240" i="7"/>
  <c r="U240" i="7"/>
  <c r="S240" i="7"/>
  <c r="Q240" i="7"/>
  <c r="O240" i="7"/>
  <c r="M240" i="7"/>
  <c r="K240" i="7"/>
  <c r="I240" i="7"/>
  <c r="G240" i="7"/>
  <c r="E240" i="7"/>
  <c r="AQ239" i="7"/>
  <c r="AO239" i="7"/>
  <c r="AM239" i="7"/>
  <c r="AK239" i="7"/>
  <c r="AI239" i="7"/>
  <c r="AG239" i="7"/>
  <c r="AE239" i="7"/>
  <c r="AC239" i="7"/>
  <c r="AA239" i="7"/>
  <c r="Y239" i="7"/>
  <c r="W239" i="7"/>
  <c r="U239" i="7"/>
  <c r="S239" i="7"/>
  <c r="Q239" i="7"/>
  <c r="O239" i="7"/>
  <c r="M239" i="7"/>
  <c r="K239" i="7"/>
  <c r="I239" i="7"/>
  <c r="G239" i="7"/>
  <c r="E239" i="7"/>
  <c r="AQ238" i="7"/>
  <c r="AO238" i="7"/>
  <c r="AM238" i="7"/>
  <c r="AK238" i="7"/>
  <c r="AI238" i="7"/>
  <c r="AG238" i="7"/>
  <c r="AE238" i="7"/>
  <c r="AC238" i="7"/>
  <c r="AA238" i="7"/>
  <c r="Y238" i="7"/>
  <c r="W238" i="7"/>
  <c r="U238" i="7"/>
  <c r="S238" i="7"/>
  <c r="Q238" i="7"/>
  <c r="O238" i="7"/>
  <c r="M238" i="7"/>
  <c r="K238" i="7"/>
  <c r="I238" i="7"/>
  <c r="G238" i="7"/>
  <c r="E238" i="7"/>
  <c r="AQ237" i="7"/>
  <c r="AO237" i="7"/>
  <c r="AM237" i="7"/>
  <c r="AK237" i="7"/>
  <c r="AI237" i="7"/>
  <c r="AG237" i="7"/>
  <c r="AE237" i="7"/>
  <c r="AC237" i="7"/>
  <c r="AA237" i="7"/>
  <c r="Y237" i="7"/>
  <c r="W237" i="7"/>
  <c r="U237" i="7"/>
  <c r="S237" i="7"/>
  <c r="Q237" i="7"/>
  <c r="O237" i="7"/>
  <c r="M237" i="7"/>
  <c r="K237" i="7"/>
  <c r="I237" i="7"/>
  <c r="G237" i="7"/>
  <c r="E237" i="7"/>
  <c r="AQ236" i="7"/>
  <c r="AO236" i="7"/>
  <c r="AM236" i="7"/>
  <c r="AK236" i="7"/>
  <c r="AI236" i="7"/>
  <c r="AG236" i="7"/>
  <c r="AE236" i="7"/>
  <c r="AC236" i="7"/>
  <c r="AA236" i="7"/>
  <c r="Y236" i="7"/>
  <c r="W236" i="7"/>
  <c r="U236" i="7"/>
  <c r="S236" i="7"/>
  <c r="Q236" i="7"/>
  <c r="O236" i="7"/>
  <c r="M236" i="7"/>
  <c r="K236" i="7"/>
  <c r="I236" i="7"/>
  <c r="G236" i="7"/>
  <c r="E236" i="7"/>
  <c r="AQ235" i="7"/>
  <c r="AO235" i="7"/>
  <c r="AM235" i="7"/>
  <c r="AK235" i="7"/>
  <c r="AI235" i="7"/>
  <c r="AG235" i="7"/>
  <c r="AE235" i="7"/>
  <c r="AC235" i="7"/>
  <c r="AA235" i="7"/>
  <c r="Y235" i="7"/>
  <c r="W235" i="7"/>
  <c r="U235" i="7"/>
  <c r="S235" i="7"/>
  <c r="Q235" i="7"/>
  <c r="O235" i="7"/>
  <c r="M235" i="7"/>
  <c r="K235" i="7"/>
  <c r="I235" i="7"/>
  <c r="G235" i="7"/>
  <c r="E235" i="7"/>
  <c r="AQ234" i="7"/>
  <c r="AO234" i="7"/>
  <c r="AM234" i="7"/>
  <c r="AK234" i="7"/>
  <c r="AI234" i="7"/>
  <c r="AG234" i="7"/>
  <c r="AE234" i="7"/>
  <c r="AC234" i="7"/>
  <c r="AA234" i="7"/>
  <c r="Y234" i="7"/>
  <c r="W234" i="7"/>
  <c r="U234" i="7"/>
  <c r="S234" i="7"/>
  <c r="Q234" i="7"/>
  <c r="O234" i="7"/>
  <c r="M234" i="7"/>
  <c r="K234" i="7"/>
  <c r="I234" i="7"/>
  <c r="G234" i="7"/>
  <c r="E234" i="7"/>
  <c r="AQ233" i="7"/>
  <c r="AO233" i="7"/>
  <c r="AM233" i="7"/>
  <c r="AK233" i="7"/>
  <c r="AI233" i="7"/>
  <c r="AG233" i="7"/>
  <c r="AE233" i="7"/>
  <c r="AC233" i="7"/>
  <c r="AA233" i="7"/>
  <c r="Y233" i="7"/>
  <c r="W233" i="7"/>
  <c r="U233" i="7"/>
  <c r="S233" i="7"/>
  <c r="Q233" i="7"/>
  <c r="O233" i="7"/>
  <c r="M233" i="7"/>
  <c r="K233" i="7"/>
  <c r="I233" i="7"/>
  <c r="G233" i="7"/>
  <c r="E233" i="7"/>
  <c r="AQ232" i="7"/>
  <c r="AO232" i="7"/>
  <c r="AM232" i="7"/>
  <c r="AK232" i="7"/>
  <c r="AI232" i="7"/>
  <c r="AG232" i="7"/>
  <c r="AE232" i="7"/>
  <c r="AC232" i="7"/>
  <c r="AA232" i="7"/>
  <c r="Y232" i="7"/>
  <c r="W232" i="7"/>
  <c r="U232" i="7"/>
  <c r="S232" i="7"/>
  <c r="Q232" i="7"/>
  <c r="O232" i="7"/>
  <c r="M232" i="7"/>
  <c r="K232" i="7"/>
  <c r="I232" i="7"/>
  <c r="G232" i="7"/>
  <c r="E232" i="7"/>
  <c r="AQ231" i="7"/>
  <c r="AO231" i="7"/>
  <c r="AM231" i="7"/>
  <c r="AK231" i="7"/>
  <c r="AI231" i="7"/>
  <c r="AG231" i="7"/>
  <c r="AE231" i="7"/>
  <c r="AC231" i="7"/>
  <c r="AA231" i="7"/>
  <c r="Y231" i="7"/>
  <c r="W231" i="7"/>
  <c r="U231" i="7"/>
  <c r="S231" i="7"/>
  <c r="Q231" i="7"/>
  <c r="O231" i="7"/>
  <c r="M231" i="7"/>
  <c r="K231" i="7"/>
  <c r="I231" i="7"/>
  <c r="G231" i="7"/>
  <c r="E231" i="7"/>
  <c r="AQ230" i="7"/>
  <c r="AO230" i="7"/>
  <c r="AM230" i="7"/>
  <c r="AK230" i="7"/>
  <c r="AI230" i="7"/>
  <c r="AG230" i="7"/>
  <c r="AE230" i="7"/>
  <c r="AC230" i="7"/>
  <c r="AA230" i="7"/>
  <c r="Y230" i="7"/>
  <c r="W230" i="7"/>
  <c r="U230" i="7"/>
  <c r="S230" i="7"/>
  <c r="Q230" i="7"/>
  <c r="O230" i="7"/>
  <c r="M230" i="7"/>
  <c r="K230" i="7"/>
  <c r="I230" i="7"/>
  <c r="G230" i="7"/>
  <c r="E230" i="7"/>
  <c r="AQ229" i="7"/>
  <c r="AO229" i="7"/>
  <c r="AM229" i="7"/>
  <c r="AK229" i="7"/>
  <c r="AI229" i="7"/>
  <c r="AG229" i="7"/>
  <c r="AE229" i="7"/>
  <c r="AC229" i="7"/>
  <c r="AA229" i="7"/>
  <c r="Y229" i="7"/>
  <c r="W229" i="7"/>
  <c r="U229" i="7"/>
  <c r="S229" i="7"/>
  <c r="Q229" i="7"/>
  <c r="O229" i="7"/>
  <c r="M229" i="7"/>
  <c r="K229" i="7"/>
  <c r="I229" i="7"/>
  <c r="G229" i="7"/>
  <c r="E229" i="7"/>
  <c r="AQ228" i="7"/>
  <c r="AO228" i="7"/>
  <c r="AM228" i="7"/>
  <c r="AK228" i="7"/>
  <c r="AI228" i="7"/>
  <c r="AG228" i="7"/>
  <c r="AE228" i="7"/>
  <c r="AC228" i="7"/>
  <c r="AA228" i="7"/>
  <c r="Y228" i="7"/>
  <c r="W228" i="7"/>
  <c r="U228" i="7"/>
  <c r="S228" i="7"/>
  <c r="Q228" i="7"/>
  <c r="O228" i="7"/>
  <c r="M228" i="7"/>
  <c r="K228" i="7"/>
  <c r="I228" i="7"/>
  <c r="G228" i="7"/>
  <c r="E228" i="7"/>
  <c r="AQ227" i="7"/>
  <c r="AO227" i="7"/>
  <c r="AM227" i="7"/>
  <c r="AK227" i="7"/>
  <c r="AI227" i="7"/>
  <c r="AG227" i="7"/>
  <c r="AE227" i="7"/>
  <c r="AC227" i="7"/>
  <c r="AA227" i="7"/>
  <c r="Y227" i="7"/>
  <c r="W227" i="7"/>
  <c r="U227" i="7"/>
  <c r="S227" i="7"/>
  <c r="Q227" i="7"/>
  <c r="O227" i="7"/>
  <c r="M227" i="7"/>
  <c r="K227" i="7"/>
  <c r="I227" i="7"/>
  <c r="G227" i="7"/>
  <c r="E227" i="7"/>
  <c r="AQ226" i="7"/>
  <c r="AO226" i="7"/>
  <c r="AM226" i="7"/>
  <c r="AK226" i="7"/>
  <c r="AI226" i="7"/>
  <c r="AG226" i="7"/>
  <c r="AE226" i="7"/>
  <c r="AC226" i="7"/>
  <c r="AA226" i="7"/>
  <c r="Y226" i="7"/>
  <c r="W226" i="7"/>
  <c r="U226" i="7"/>
  <c r="S226" i="7"/>
  <c r="Q226" i="7"/>
  <c r="O226" i="7"/>
  <c r="M226" i="7"/>
  <c r="K226" i="7"/>
  <c r="I226" i="7"/>
  <c r="G226" i="7"/>
  <c r="E226" i="7"/>
  <c r="AQ225" i="7"/>
  <c r="AO225" i="7"/>
  <c r="AM225" i="7"/>
  <c r="AK225" i="7"/>
  <c r="AI225" i="7"/>
  <c r="AG225" i="7"/>
  <c r="AE225" i="7"/>
  <c r="AC225" i="7"/>
  <c r="AA225" i="7"/>
  <c r="Y225" i="7"/>
  <c r="W225" i="7"/>
  <c r="U225" i="7"/>
  <c r="S225" i="7"/>
  <c r="Q225" i="7"/>
  <c r="O225" i="7"/>
  <c r="M225" i="7"/>
  <c r="K225" i="7"/>
  <c r="I225" i="7"/>
  <c r="G225" i="7"/>
  <c r="E225" i="7"/>
  <c r="AQ224" i="7"/>
  <c r="AO224" i="7"/>
  <c r="AM224" i="7"/>
  <c r="AK224" i="7"/>
  <c r="AI224" i="7"/>
  <c r="AG224" i="7"/>
  <c r="AE224" i="7"/>
  <c r="AC224" i="7"/>
  <c r="AA224" i="7"/>
  <c r="Y224" i="7"/>
  <c r="W224" i="7"/>
  <c r="U224" i="7"/>
  <c r="S224" i="7"/>
  <c r="Q224" i="7"/>
  <c r="O224" i="7"/>
  <c r="M224" i="7"/>
  <c r="K224" i="7"/>
  <c r="I224" i="7"/>
  <c r="G224" i="7"/>
  <c r="E224" i="7"/>
  <c r="AQ223" i="7"/>
  <c r="AO223" i="7"/>
  <c r="AM223" i="7"/>
  <c r="AK223" i="7"/>
  <c r="AI223" i="7"/>
  <c r="AG223" i="7"/>
  <c r="AE223" i="7"/>
  <c r="AC223" i="7"/>
  <c r="AA223" i="7"/>
  <c r="Y223" i="7"/>
  <c r="W223" i="7"/>
  <c r="U223" i="7"/>
  <c r="S223" i="7"/>
  <c r="Q223" i="7"/>
  <c r="O223" i="7"/>
  <c r="M223" i="7"/>
  <c r="K223" i="7"/>
  <c r="I223" i="7"/>
  <c r="G223" i="7"/>
  <c r="E223" i="7"/>
  <c r="AQ222" i="7"/>
  <c r="AO222" i="7"/>
  <c r="AM222" i="7"/>
  <c r="AK222" i="7"/>
  <c r="AI222" i="7"/>
  <c r="AG222" i="7"/>
  <c r="AE222" i="7"/>
  <c r="AC222" i="7"/>
  <c r="AA222" i="7"/>
  <c r="Y222" i="7"/>
  <c r="W222" i="7"/>
  <c r="U222" i="7"/>
  <c r="S222" i="7"/>
  <c r="Q222" i="7"/>
  <c r="O222" i="7"/>
  <c r="M222" i="7"/>
  <c r="K222" i="7"/>
  <c r="I222" i="7"/>
  <c r="G222" i="7"/>
  <c r="E222" i="7"/>
  <c r="AQ221" i="7"/>
  <c r="AO221" i="7"/>
  <c r="AM221" i="7"/>
  <c r="AK221" i="7"/>
  <c r="AI221" i="7"/>
  <c r="AG221" i="7"/>
  <c r="AE221" i="7"/>
  <c r="AC221" i="7"/>
  <c r="AA221" i="7"/>
  <c r="Y221" i="7"/>
  <c r="W221" i="7"/>
  <c r="U221" i="7"/>
  <c r="S221" i="7"/>
  <c r="Q221" i="7"/>
  <c r="O221" i="7"/>
  <c r="M221" i="7"/>
  <c r="K221" i="7"/>
  <c r="I221" i="7"/>
  <c r="G221" i="7"/>
  <c r="E221" i="7"/>
  <c r="AQ220" i="7"/>
  <c r="AO220" i="7"/>
  <c r="AM220" i="7"/>
  <c r="AK220" i="7"/>
  <c r="AI220" i="7"/>
  <c r="AG220" i="7"/>
  <c r="AE220" i="7"/>
  <c r="AC220" i="7"/>
  <c r="AA220" i="7"/>
  <c r="Y220" i="7"/>
  <c r="W220" i="7"/>
  <c r="U220" i="7"/>
  <c r="S220" i="7"/>
  <c r="Q220" i="7"/>
  <c r="O220" i="7"/>
  <c r="M220" i="7"/>
  <c r="K220" i="7"/>
  <c r="I220" i="7"/>
  <c r="G220" i="7"/>
  <c r="E220" i="7"/>
  <c r="AQ219" i="7"/>
  <c r="AO219" i="7"/>
  <c r="AM219" i="7"/>
  <c r="AK219" i="7"/>
  <c r="AI219" i="7"/>
  <c r="AG219" i="7"/>
  <c r="AE219" i="7"/>
  <c r="AC219" i="7"/>
  <c r="AA219" i="7"/>
  <c r="Y219" i="7"/>
  <c r="W219" i="7"/>
  <c r="U219" i="7"/>
  <c r="S219" i="7"/>
  <c r="Q219" i="7"/>
  <c r="O219" i="7"/>
  <c r="M219" i="7"/>
  <c r="K219" i="7"/>
  <c r="I219" i="7"/>
  <c r="G219" i="7"/>
  <c r="E219" i="7"/>
  <c r="AQ218" i="7"/>
  <c r="AO218" i="7"/>
  <c r="AM218" i="7"/>
  <c r="AK218" i="7"/>
  <c r="AI218" i="7"/>
  <c r="AG218" i="7"/>
  <c r="AE218" i="7"/>
  <c r="AC218" i="7"/>
  <c r="AA218" i="7"/>
  <c r="Y218" i="7"/>
  <c r="W218" i="7"/>
  <c r="U218" i="7"/>
  <c r="S218" i="7"/>
  <c r="Q218" i="7"/>
  <c r="O218" i="7"/>
  <c r="M218" i="7"/>
  <c r="K218" i="7"/>
  <c r="I218" i="7"/>
  <c r="G218" i="7"/>
  <c r="E218" i="7"/>
  <c r="AQ217" i="7"/>
  <c r="AO217" i="7"/>
  <c r="AM217" i="7"/>
  <c r="AK217" i="7"/>
  <c r="AI217" i="7"/>
  <c r="AG217" i="7"/>
  <c r="AE217" i="7"/>
  <c r="AC217" i="7"/>
  <c r="AA217" i="7"/>
  <c r="Y217" i="7"/>
  <c r="W217" i="7"/>
  <c r="U217" i="7"/>
  <c r="S217" i="7"/>
  <c r="Q217" i="7"/>
  <c r="O217" i="7"/>
  <c r="M217" i="7"/>
  <c r="K217" i="7"/>
  <c r="I217" i="7"/>
  <c r="G217" i="7"/>
  <c r="E217" i="7"/>
  <c r="AQ216" i="7"/>
  <c r="AO216" i="7"/>
  <c r="AM216" i="7"/>
  <c r="AK216" i="7"/>
  <c r="AI216" i="7"/>
  <c r="AG216" i="7"/>
  <c r="AE216" i="7"/>
  <c r="AC216" i="7"/>
  <c r="AA216" i="7"/>
  <c r="Y216" i="7"/>
  <c r="W216" i="7"/>
  <c r="U216" i="7"/>
  <c r="S216" i="7"/>
  <c r="Q216" i="7"/>
  <c r="O216" i="7"/>
  <c r="M216" i="7"/>
  <c r="K216" i="7"/>
  <c r="I216" i="7"/>
  <c r="G216" i="7"/>
  <c r="E216" i="7"/>
  <c r="AQ215" i="7"/>
  <c r="AO215" i="7"/>
  <c r="AM215" i="7"/>
  <c r="AK215" i="7"/>
  <c r="AI215" i="7"/>
  <c r="AG215" i="7"/>
  <c r="AE215" i="7"/>
  <c r="AC215" i="7"/>
  <c r="AA215" i="7"/>
  <c r="Y215" i="7"/>
  <c r="W215" i="7"/>
  <c r="U215" i="7"/>
  <c r="S215" i="7"/>
  <c r="Q215" i="7"/>
  <c r="O215" i="7"/>
  <c r="M215" i="7"/>
  <c r="K215" i="7"/>
  <c r="I215" i="7"/>
  <c r="G215" i="7"/>
  <c r="E215" i="7"/>
  <c r="AQ214" i="7"/>
  <c r="AO214" i="7"/>
  <c r="AM214" i="7"/>
  <c r="AK214" i="7"/>
  <c r="AI214" i="7"/>
  <c r="AG214" i="7"/>
  <c r="AE214" i="7"/>
  <c r="AC214" i="7"/>
  <c r="AA214" i="7"/>
  <c r="Y214" i="7"/>
  <c r="W214" i="7"/>
  <c r="U214" i="7"/>
  <c r="S214" i="7"/>
  <c r="Q214" i="7"/>
  <c r="O214" i="7"/>
  <c r="M214" i="7"/>
  <c r="K214" i="7"/>
  <c r="I214" i="7"/>
  <c r="G214" i="7"/>
  <c r="E214" i="7"/>
  <c r="AQ213" i="7"/>
  <c r="AO213" i="7"/>
  <c r="AM213" i="7"/>
  <c r="AK213" i="7"/>
  <c r="AI213" i="7"/>
  <c r="AG213" i="7"/>
  <c r="AE213" i="7"/>
  <c r="AC213" i="7"/>
  <c r="AA213" i="7"/>
  <c r="Y213" i="7"/>
  <c r="W213" i="7"/>
  <c r="U213" i="7"/>
  <c r="S213" i="7"/>
  <c r="Q213" i="7"/>
  <c r="O213" i="7"/>
  <c r="M213" i="7"/>
  <c r="K213" i="7"/>
  <c r="I213" i="7"/>
  <c r="G213" i="7"/>
  <c r="E213" i="7"/>
  <c r="AQ212" i="7"/>
  <c r="AO212" i="7"/>
  <c r="AM212" i="7"/>
  <c r="AK212" i="7"/>
  <c r="AI212" i="7"/>
  <c r="AG212" i="7"/>
  <c r="AE212" i="7"/>
  <c r="AC212" i="7"/>
  <c r="AA212" i="7"/>
  <c r="Y212" i="7"/>
  <c r="W212" i="7"/>
  <c r="U212" i="7"/>
  <c r="S212" i="7"/>
  <c r="Q212" i="7"/>
  <c r="O212" i="7"/>
  <c r="M212" i="7"/>
  <c r="K212" i="7"/>
  <c r="I212" i="7"/>
  <c r="G212" i="7"/>
  <c r="E212" i="7"/>
  <c r="AQ211" i="7"/>
  <c r="AO211" i="7"/>
  <c r="AM211" i="7"/>
  <c r="AK211" i="7"/>
  <c r="AI211" i="7"/>
  <c r="AG211" i="7"/>
  <c r="AE211" i="7"/>
  <c r="AC211" i="7"/>
  <c r="AA211" i="7"/>
  <c r="Y211" i="7"/>
  <c r="W211" i="7"/>
  <c r="U211" i="7"/>
  <c r="S211" i="7"/>
  <c r="Q211" i="7"/>
  <c r="O211" i="7"/>
  <c r="M211" i="7"/>
  <c r="K211" i="7"/>
  <c r="I211" i="7"/>
  <c r="G211" i="7"/>
  <c r="E211" i="7"/>
  <c r="AQ210" i="7"/>
  <c r="AO210" i="7"/>
  <c r="AM210" i="7"/>
  <c r="AK210" i="7"/>
  <c r="AI210" i="7"/>
  <c r="AG210" i="7"/>
  <c r="AE210" i="7"/>
  <c r="AC210" i="7"/>
  <c r="AA210" i="7"/>
  <c r="Y210" i="7"/>
  <c r="W210" i="7"/>
  <c r="U210" i="7"/>
  <c r="S210" i="7"/>
  <c r="Q210" i="7"/>
  <c r="O210" i="7"/>
  <c r="M210" i="7"/>
  <c r="K210" i="7"/>
  <c r="I210" i="7"/>
  <c r="G210" i="7"/>
  <c r="E210" i="7"/>
  <c r="AQ209" i="7"/>
  <c r="AO209" i="7"/>
  <c r="AM209" i="7"/>
  <c r="AK209" i="7"/>
  <c r="AI209" i="7"/>
  <c r="AG209" i="7"/>
  <c r="AE209" i="7"/>
  <c r="AC209" i="7"/>
  <c r="AA209" i="7"/>
  <c r="Y209" i="7"/>
  <c r="W209" i="7"/>
  <c r="U209" i="7"/>
  <c r="S209" i="7"/>
  <c r="Q209" i="7"/>
  <c r="O209" i="7"/>
  <c r="M209" i="7"/>
  <c r="K209" i="7"/>
  <c r="I209" i="7"/>
  <c r="G209" i="7"/>
  <c r="E209" i="7"/>
  <c r="AQ208" i="7"/>
  <c r="AO208" i="7"/>
  <c r="AM208" i="7"/>
  <c r="AK208" i="7"/>
  <c r="AI208" i="7"/>
  <c r="AG208" i="7"/>
  <c r="AE208" i="7"/>
  <c r="AC208" i="7"/>
  <c r="AA208" i="7"/>
  <c r="Y208" i="7"/>
  <c r="W208" i="7"/>
  <c r="U208" i="7"/>
  <c r="S208" i="7"/>
  <c r="Q208" i="7"/>
  <c r="O208" i="7"/>
  <c r="M208" i="7"/>
  <c r="K208" i="7"/>
  <c r="I208" i="7"/>
  <c r="G208" i="7"/>
  <c r="E208" i="7"/>
  <c r="AQ207" i="7"/>
  <c r="AO207" i="7"/>
  <c r="AM207" i="7"/>
  <c r="AK207" i="7"/>
  <c r="AI207" i="7"/>
  <c r="AG207" i="7"/>
  <c r="AE207" i="7"/>
  <c r="AC207" i="7"/>
  <c r="AA207" i="7"/>
  <c r="Y207" i="7"/>
  <c r="W207" i="7"/>
  <c r="U207" i="7"/>
  <c r="S207" i="7"/>
  <c r="Q207" i="7"/>
  <c r="O207" i="7"/>
  <c r="M207" i="7"/>
  <c r="K207" i="7"/>
  <c r="I207" i="7"/>
  <c r="G207" i="7"/>
  <c r="E207" i="7"/>
  <c r="AQ206" i="7"/>
  <c r="AO206" i="7"/>
  <c r="AM206" i="7"/>
  <c r="AK206" i="7"/>
  <c r="AI206" i="7"/>
  <c r="AG206" i="7"/>
  <c r="AE206" i="7"/>
  <c r="AC206" i="7"/>
  <c r="AA206" i="7"/>
  <c r="Y206" i="7"/>
  <c r="W206" i="7"/>
  <c r="U206" i="7"/>
  <c r="S206" i="7"/>
  <c r="Q206" i="7"/>
  <c r="O206" i="7"/>
  <c r="M206" i="7"/>
  <c r="K206" i="7"/>
  <c r="I206" i="7"/>
  <c r="G206" i="7"/>
  <c r="E206" i="7"/>
  <c r="AQ205" i="7"/>
  <c r="AO205" i="7"/>
  <c r="AM205" i="7"/>
  <c r="AK205" i="7"/>
  <c r="AI205" i="7"/>
  <c r="AG205" i="7"/>
  <c r="AE205" i="7"/>
  <c r="AC205" i="7"/>
  <c r="AA205" i="7"/>
  <c r="Y205" i="7"/>
  <c r="W205" i="7"/>
  <c r="U205" i="7"/>
  <c r="S205" i="7"/>
  <c r="Q205" i="7"/>
  <c r="O205" i="7"/>
  <c r="M205" i="7"/>
  <c r="K205" i="7"/>
  <c r="I205" i="7"/>
  <c r="G205" i="7"/>
  <c r="E205" i="7"/>
  <c r="AQ204" i="7"/>
  <c r="AO204" i="7"/>
  <c r="AM204" i="7"/>
  <c r="AK204" i="7"/>
  <c r="AI204" i="7"/>
  <c r="AG204" i="7"/>
  <c r="AE204" i="7"/>
  <c r="AC204" i="7"/>
  <c r="AA204" i="7"/>
  <c r="Y204" i="7"/>
  <c r="W204" i="7"/>
  <c r="U204" i="7"/>
  <c r="S204" i="7"/>
  <c r="Q204" i="7"/>
  <c r="O204" i="7"/>
  <c r="M204" i="7"/>
  <c r="K204" i="7"/>
  <c r="I204" i="7"/>
  <c r="G204" i="7"/>
  <c r="E204" i="7"/>
  <c r="AQ203" i="7"/>
  <c r="AO203" i="7"/>
  <c r="AM203" i="7"/>
  <c r="AK203" i="7"/>
  <c r="AI203" i="7"/>
  <c r="AG203" i="7"/>
  <c r="AE203" i="7"/>
  <c r="AC203" i="7"/>
  <c r="AA203" i="7"/>
  <c r="Y203" i="7"/>
  <c r="W203" i="7"/>
  <c r="U203" i="7"/>
  <c r="S203" i="7"/>
  <c r="Q203" i="7"/>
  <c r="O203" i="7"/>
  <c r="M203" i="7"/>
  <c r="K203" i="7"/>
  <c r="I203" i="7"/>
  <c r="G203" i="7"/>
  <c r="E203" i="7"/>
  <c r="AQ202" i="7"/>
  <c r="AO202" i="7"/>
  <c r="AM202" i="7"/>
  <c r="AK202" i="7"/>
  <c r="AI202" i="7"/>
  <c r="AG202" i="7"/>
  <c r="AE202" i="7"/>
  <c r="AC202" i="7"/>
  <c r="AA202" i="7"/>
  <c r="Y202" i="7"/>
  <c r="W202" i="7"/>
  <c r="U202" i="7"/>
  <c r="S202" i="7"/>
  <c r="Q202" i="7"/>
  <c r="O202" i="7"/>
  <c r="M202" i="7"/>
  <c r="K202" i="7"/>
  <c r="I202" i="7"/>
  <c r="G202" i="7"/>
  <c r="E202" i="7"/>
  <c r="AQ201" i="7"/>
  <c r="AO201" i="7"/>
  <c r="AM201" i="7"/>
  <c r="AK201" i="7"/>
  <c r="AI201" i="7"/>
  <c r="AG201" i="7"/>
  <c r="AE201" i="7"/>
  <c r="AC201" i="7"/>
  <c r="AA201" i="7"/>
  <c r="Y201" i="7"/>
  <c r="W201" i="7"/>
  <c r="U201" i="7"/>
  <c r="S201" i="7"/>
  <c r="Q201" i="7"/>
  <c r="O201" i="7"/>
  <c r="M201" i="7"/>
  <c r="K201" i="7"/>
  <c r="I201" i="7"/>
  <c r="G201" i="7"/>
  <c r="E201" i="7"/>
  <c r="AQ200" i="7"/>
  <c r="AO200" i="7"/>
  <c r="AM200" i="7"/>
  <c r="AK200" i="7"/>
  <c r="AI200" i="7"/>
  <c r="AG200" i="7"/>
  <c r="AE200" i="7"/>
  <c r="AC200" i="7"/>
  <c r="AA200" i="7"/>
  <c r="Y200" i="7"/>
  <c r="W200" i="7"/>
  <c r="U200" i="7"/>
  <c r="S200" i="7"/>
  <c r="Q200" i="7"/>
  <c r="O200" i="7"/>
  <c r="M200" i="7"/>
  <c r="K200" i="7"/>
  <c r="I200" i="7"/>
  <c r="G200" i="7"/>
  <c r="E200" i="7"/>
  <c r="AQ199" i="7"/>
  <c r="AO199" i="7"/>
  <c r="AM199" i="7"/>
  <c r="AK199" i="7"/>
  <c r="AI199" i="7"/>
  <c r="AG199" i="7"/>
  <c r="AE199" i="7"/>
  <c r="AC199" i="7"/>
  <c r="AA199" i="7"/>
  <c r="Y199" i="7"/>
  <c r="W199" i="7"/>
  <c r="U199" i="7"/>
  <c r="S199" i="7"/>
  <c r="Q199" i="7"/>
  <c r="O199" i="7"/>
  <c r="M199" i="7"/>
  <c r="K199" i="7"/>
  <c r="I199" i="7"/>
  <c r="G199" i="7"/>
  <c r="E199" i="7"/>
  <c r="AQ198" i="7"/>
  <c r="AO198" i="7"/>
  <c r="AM198" i="7"/>
  <c r="AK198" i="7"/>
  <c r="AI198" i="7"/>
  <c r="AG198" i="7"/>
  <c r="AE198" i="7"/>
  <c r="AC198" i="7"/>
  <c r="AA198" i="7"/>
  <c r="Y198" i="7"/>
  <c r="W198" i="7"/>
  <c r="U198" i="7"/>
  <c r="S198" i="7"/>
  <c r="Q198" i="7"/>
  <c r="O198" i="7"/>
  <c r="M198" i="7"/>
  <c r="K198" i="7"/>
  <c r="I198" i="7"/>
  <c r="G198" i="7"/>
  <c r="E198" i="7"/>
  <c r="AQ197" i="7"/>
  <c r="AO197" i="7"/>
  <c r="AM197" i="7"/>
  <c r="AK197" i="7"/>
  <c r="AI197" i="7"/>
  <c r="AG197" i="7"/>
  <c r="AE197" i="7"/>
  <c r="AC197" i="7"/>
  <c r="AA197" i="7"/>
  <c r="Y197" i="7"/>
  <c r="W197" i="7"/>
  <c r="U197" i="7"/>
  <c r="S197" i="7"/>
  <c r="Q197" i="7"/>
  <c r="O197" i="7"/>
  <c r="M197" i="7"/>
  <c r="K197" i="7"/>
  <c r="I197" i="7"/>
  <c r="G197" i="7"/>
  <c r="E197" i="7"/>
  <c r="AQ196" i="7"/>
  <c r="AO196" i="7"/>
  <c r="AM196" i="7"/>
  <c r="AK196" i="7"/>
  <c r="AI196" i="7"/>
  <c r="AG196" i="7"/>
  <c r="AE196" i="7"/>
  <c r="AC196" i="7"/>
  <c r="AA196" i="7"/>
  <c r="Y196" i="7"/>
  <c r="W196" i="7"/>
  <c r="U196" i="7"/>
  <c r="S196" i="7"/>
  <c r="Q196" i="7"/>
  <c r="O196" i="7"/>
  <c r="M196" i="7"/>
  <c r="K196" i="7"/>
  <c r="I196" i="7"/>
  <c r="G196" i="7"/>
  <c r="E196" i="7"/>
  <c r="AQ195" i="7"/>
  <c r="AO195" i="7"/>
  <c r="AM195" i="7"/>
  <c r="AK195" i="7"/>
  <c r="AI195" i="7"/>
  <c r="AG195" i="7"/>
  <c r="AE195" i="7"/>
  <c r="AC195" i="7"/>
  <c r="AA195" i="7"/>
  <c r="Y195" i="7"/>
  <c r="W195" i="7"/>
  <c r="U195" i="7"/>
  <c r="S195" i="7"/>
  <c r="Q195" i="7"/>
  <c r="O195" i="7"/>
  <c r="M195" i="7"/>
  <c r="K195" i="7"/>
  <c r="I195" i="7"/>
  <c r="G195" i="7"/>
  <c r="E195" i="7"/>
  <c r="AQ194" i="7"/>
  <c r="AO194" i="7"/>
  <c r="AM194" i="7"/>
  <c r="AK194" i="7"/>
  <c r="AI194" i="7"/>
  <c r="AG194" i="7"/>
  <c r="AE194" i="7"/>
  <c r="AC194" i="7"/>
  <c r="AA194" i="7"/>
  <c r="Y194" i="7"/>
  <c r="W194" i="7"/>
  <c r="U194" i="7"/>
  <c r="S194" i="7"/>
  <c r="Q194" i="7"/>
  <c r="O194" i="7"/>
  <c r="M194" i="7"/>
  <c r="K194" i="7"/>
  <c r="I194" i="7"/>
  <c r="G194" i="7"/>
  <c r="E194" i="7"/>
  <c r="AQ193" i="7"/>
  <c r="AO193" i="7"/>
  <c r="AM193" i="7"/>
  <c r="AK193" i="7"/>
  <c r="AI193" i="7"/>
  <c r="AG193" i="7"/>
  <c r="AE193" i="7"/>
  <c r="AC193" i="7"/>
  <c r="AA193" i="7"/>
  <c r="Y193" i="7"/>
  <c r="W193" i="7"/>
  <c r="U193" i="7"/>
  <c r="S193" i="7"/>
  <c r="Q193" i="7"/>
  <c r="O193" i="7"/>
  <c r="M193" i="7"/>
  <c r="K193" i="7"/>
  <c r="I193" i="7"/>
  <c r="G193" i="7"/>
  <c r="E193" i="7"/>
  <c r="AQ192" i="7"/>
  <c r="AO192" i="7"/>
  <c r="AM192" i="7"/>
  <c r="AK192" i="7"/>
  <c r="AI192" i="7"/>
  <c r="AG192" i="7"/>
  <c r="AE192" i="7"/>
  <c r="AC192" i="7"/>
  <c r="AA192" i="7"/>
  <c r="Y192" i="7"/>
  <c r="W192" i="7"/>
  <c r="U192" i="7"/>
  <c r="S192" i="7"/>
  <c r="Q192" i="7"/>
  <c r="O192" i="7"/>
  <c r="M192" i="7"/>
  <c r="K192" i="7"/>
  <c r="I192" i="7"/>
  <c r="G192" i="7"/>
  <c r="E192" i="7"/>
  <c r="AQ191" i="7"/>
  <c r="AO191" i="7"/>
  <c r="AM191" i="7"/>
  <c r="AK191" i="7"/>
  <c r="AI191" i="7"/>
  <c r="AG191" i="7"/>
  <c r="AE191" i="7"/>
  <c r="AC191" i="7"/>
  <c r="AA191" i="7"/>
  <c r="Y191" i="7"/>
  <c r="W191" i="7"/>
  <c r="U191" i="7"/>
  <c r="S191" i="7"/>
  <c r="Q191" i="7"/>
  <c r="O191" i="7"/>
  <c r="M191" i="7"/>
  <c r="K191" i="7"/>
  <c r="I191" i="7"/>
  <c r="G191" i="7"/>
  <c r="E191" i="7"/>
  <c r="AQ190" i="7"/>
  <c r="AO190" i="7"/>
  <c r="AM190" i="7"/>
  <c r="AK190" i="7"/>
  <c r="AI190" i="7"/>
  <c r="AG190" i="7"/>
  <c r="AE190" i="7"/>
  <c r="AC190" i="7"/>
  <c r="AA190" i="7"/>
  <c r="Y190" i="7"/>
  <c r="W190" i="7"/>
  <c r="U190" i="7"/>
  <c r="S190" i="7"/>
  <c r="Q190" i="7"/>
  <c r="O190" i="7"/>
  <c r="M190" i="7"/>
  <c r="K190" i="7"/>
  <c r="I190" i="7"/>
  <c r="G190" i="7"/>
  <c r="E190" i="7"/>
  <c r="AQ189" i="7"/>
  <c r="AO189" i="7"/>
  <c r="AM189" i="7"/>
  <c r="AK189" i="7"/>
  <c r="AI189" i="7"/>
  <c r="AG189" i="7"/>
  <c r="AE189" i="7"/>
  <c r="AC189" i="7"/>
  <c r="AA189" i="7"/>
  <c r="Y189" i="7"/>
  <c r="W189" i="7"/>
  <c r="U189" i="7"/>
  <c r="S189" i="7"/>
  <c r="Q189" i="7"/>
  <c r="O189" i="7"/>
  <c r="M189" i="7"/>
  <c r="K189" i="7"/>
  <c r="I189" i="7"/>
  <c r="G189" i="7"/>
  <c r="E189" i="7"/>
  <c r="AQ188" i="7"/>
  <c r="AO188" i="7"/>
  <c r="AM188" i="7"/>
  <c r="AK188" i="7"/>
  <c r="AI188" i="7"/>
  <c r="AG188" i="7"/>
  <c r="AE188" i="7"/>
  <c r="AC188" i="7"/>
  <c r="AA188" i="7"/>
  <c r="Y188" i="7"/>
  <c r="W188" i="7"/>
  <c r="U188" i="7"/>
  <c r="S188" i="7"/>
  <c r="Q188" i="7"/>
  <c r="O188" i="7"/>
  <c r="M188" i="7"/>
  <c r="K188" i="7"/>
  <c r="I188" i="7"/>
  <c r="G188" i="7"/>
  <c r="E188" i="7"/>
  <c r="AQ187" i="7"/>
  <c r="AO187" i="7"/>
  <c r="AM187" i="7"/>
  <c r="AK187" i="7"/>
  <c r="AI187" i="7"/>
  <c r="AG187" i="7"/>
  <c r="AE187" i="7"/>
  <c r="AC187" i="7"/>
  <c r="AA187" i="7"/>
  <c r="Y187" i="7"/>
  <c r="W187" i="7"/>
  <c r="U187" i="7"/>
  <c r="S187" i="7"/>
  <c r="Q187" i="7"/>
  <c r="O187" i="7"/>
  <c r="M187" i="7"/>
  <c r="K187" i="7"/>
  <c r="I187" i="7"/>
  <c r="G187" i="7"/>
  <c r="E187" i="7"/>
  <c r="AQ186" i="7"/>
  <c r="AO186" i="7"/>
  <c r="AM186" i="7"/>
  <c r="AK186" i="7"/>
  <c r="AI186" i="7"/>
  <c r="AG186" i="7"/>
  <c r="AE186" i="7"/>
  <c r="AC186" i="7"/>
  <c r="AA186" i="7"/>
  <c r="Y186" i="7"/>
  <c r="W186" i="7"/>
  <c r="U186" i="7"/>
  <c r="S186" i="7"/>
  <c r="Q186" i="7"/>
  <c r="O186" i="7"/>
  <c r="M186" i="7"/>
  <c r="K186" i="7"/>
  <c r="I186" i="7"/>
  <c r="G186" i="7"/>
  <c r="E186" i="7"/>
  <c r="AQ185" i="7"/>
  <c r="AO185" i="7"/>
  <c r="AM185" i="7"/>
  <c r="AK185" i="7"/>
  <c r="AI185" i="7"/>
  <c r="AG185" i="7"/>
  <c r="AE185" i="7"/>
  <c r="AC185" i="7"/>
  <c r="AA185" i="7"/>
  <c r="Y185" i="7"/>
  <c r="W185" i="7"/>
  <c r="U185" i="7"/>
  <c r="S185" i="7"/>
  <c r="Q185" i="7"/>
  <c r="O185" i="7"/>
  <c r="M185" i="7"/>
  <c r="K185" i="7"/>
  <c r="I185" i="7"/>
  <c r="G185" i="7"/>
  <c r="E185" i="7"/>
  <c r="AQ184" i="7"/>
  <c r="AO184" i="7"/>
  <c r="AM184" i="7"/>
  <c r="AK184" i="7"/>
  <c r="AI184" i="7"/>
  <c r="AG184" i="7"/>
  <c r="AE184" i="7"/>
  <c r="AC184" i="7"/>
  <c r="AA184" i="7"/>
  <c r="Y184" i="7"/>
  <c r="W184" i="7"/>
  <c r="U184" i="7"/>
  <c r="S184" i="7"/>
  <c r="Q184" i="7"/>
  <c r="O184" i="7"/>
  <c r="M184" i="7"/>
  <c r="K184" i="7"/>
  <c r="I184" i="7"/>
  <c r="G184" i="7"/>
  <c r="E184" i="7"/>
  <c r="AQ183" i="7"/>
  <c r="AO183" i="7"/>
  <c r="AM183" i="7"/>
  <c r="AK183" i="7"/>
  <c r="AI183" i="7"/>
  <c r="AG183" i="7"/>
  <c r="AE183" i="7"/>
  <c r="AC183" i="7"/>
  <c r="AA183" i="7"/>
  <c r="Y183" i="7"/>
  <c r="W183" i="7"/>
  <c r="U183" i="7"/>
  <c r="S183" i="7"/>
  <c r="Q183" i="7"/>
  <c r="O183" i="7"/>
  <c r="M183" i="7"/>
  <c r="K183" i="7"/>
  <c r="I183" i="7"/>
  <c r="G183" i="7"/>
  <c r="E183" i="7"/>
  <c r="AQ182" i="7"/>
  <c r="AO182" i="7"/>
  <c r="AM182" i="7"/>
  <c r="AK182" i="7"/>
  <c r="AI182" i="7"/>
  <c r="AG182" i="7"/>
  <c r="AE182" i="7"/>
  <c r="AC182" i="7"/>
  <c r="AA182" i="7"/>
  <c r="Y182" i="7"/>
  <c r="W182" i="7"/>
  <c r="U182" i="7"/>
  <c r="S182" i="7"/>
  <c r="Q182" i="7"/>
  <c r="O182" i="7"/>
  <c r="M182" i="7"/>
  <c r="K182" i="7"/>
  <c r="I182" i="7"/>
  <c r="G182" i="7"/>
  <c r="E182" i="7"/>
  <c r="AQ181" i="7"/>
  <c r="AO181" i="7"/>
  <c r="AM181" i="7"/>
  <c r="AK181" i="7"/>
  <c r="AI181" i="7"/>
  <c r="AG181" i="7"/>
  <c r="AE181" i="7"/>
  <c r="AC181" i="7"/>
  <c r="AA181" i="7"/>
  <c r="Y181" i="7"/>
  <c r="W181" i="7"/>
  <c r="U181" i="7"/>
  <c r="S181" i="7"/>
  <c r="Q181" i="7"/>
  <c r="O181" i="7"/>
  <c r="M181" i="7"/>
  <c r="K181" i="7"/>
  <c r="I181" i="7"/>
  <c r="G181" i="7"/>
  <c r="E181" i="7"/>
  <c r="AQ180" i="7"/>
  <c r="AO180" i="7"/>
  <c r="AM180" i="7"/>
  <c r="AK180" i="7"/>
  <c r="AI180" i="7"/>
  <c r="AG180" i="7"/>
  <c r="AE180" i="7"/>
  <c r="AC180" i="7"/>
  <c r="AA180" i="7"/>
  <c r="Y180" i="7"/>
  <c r="W180" i="7"/>
  <c r="U180" i="7"/>
  <c r="S180" i="7"/>
  <c r="Q180" i="7"/>
  <c r="O180" i="7"/>
  <c r="M180" i="7"/>
  <c r="K180" i="7"/>
  <c r="I180" i="7"/>
  <c r="G180" i="7"/>
  <c r="E180" i="7"/>
  <c r="AQ179" i="7"/>
  <c r="AO179" i="7"/>
  <c r="AM179" i="7"/>
  <c r="AK179" i="7"/>
  <c r="AI179" i="7"/>
  <c r="AG179" i="7"/>
  <c r="AE179" i="7"/>
  <c r="AC179" i="7"/>
  <c r="AA179" i="7"/>
  <c r="Y179" i="7"/>
  <c r="W179" i="7"/>
  <c r="U179" i="7"/>
  <c r="S179" i="7"/>
  <c r="Q179" i="7"/>
  <c r="O179" i="7"/>
  <c r="M179" i="7"/>
  <c r="K179" i="7"/>
  <c r="I179" i="7"/>
  <c r="G179" i="7"/>
  <c r="E179" i="7"/>
  <c r="AQ178" i="7"/>
  <c r="AO178" i="7"/>
  <c r="AM178" i="7"/>
  <c r="AK178" i="7"/>
  <c r="AI178" i="7"/>
  <c r="AG178" i="7"/>
  <c r="AE178" i="7"/>
  <c r="AC178" i="7"/>
  <c r="AA178" i="7"/>
  <c r="Y178" i="7"/>
  <c r="W178" i="7"/>
  <c r="U178" i="7"/>
  <c r="S178" i="7"/>
  <c r="Q178" i="7"/>
  <c r="O178" i="7"/>
  <c r="M178" i="7"/>
  <c r="K178" i="7"/>
  <c r="I178" i="7"/>
  <c r="G178" i="7"/>
  <c r="E178" i="7"/>
  <c r="AQ177" i="7"/>
  <c r="AO177" i="7"/>
  <c r="AM177" i="7"/>
  <c r="AK177" i="7"/>
  <c r="AI177" i="7"/>
  <c r="AG177" i="7"/>
  <c r="AE177" i="7"/>
  <c r="AC177" i="7"/>
  <c r="AA177" i="7"/>
  <c r="Y177" i="7"/>
  <c r="W177" i="7"/>
  <c r="U177" i="7"/>
  <c r="S177" i="7"/>
  <c r="Q177" i="7"/>
  <c r="O177" i="7"/>
  <c r="M177" i="7"/>
  <c r="K177" i="7"/>
  <c r="I177" i="7"/>
  <c r="G177" i="7"/>
  <c r="E177" i="7"/>
  <c r="AQ176" i="7"/>
  <c r="AO176" i="7"/>
  <c r="AM176" i="7"/>
  <c r="AK176" i="7"/>
  <c r="AI176" i="7"/>
  <c r="AG176" i="7"/>
  <c r="AE176" i="7"/>
  <c r="AC176" i="7"/>
  <c r="AA176" i="7"/>
  <c r="Y176" i="7"/>
  <c r="W176" i="7"/>
  <c r="U176" i="7"/>
  <c r="S176" i="7"/>
  <c r="Q176" i="7"/>
  <c r="O176" i="7"/>
  <c r="M176" i="7"/>
  <c r="K176" i="7"/>
  <c r="I176" i="7"/>
  <c r="G176" i="7"/>
  <c r="E176" i="7"/>
  <c r="AQ175" i="7"/>
  <c r="AO175" i="7"/>
  <c r="AM175" i="7"/>
  <c r="AK175" i="7"/>
  <c r="AI175" i="7"/>
  <c r="AG175" i="7"/>
  <c r="AE175" i="7"/>
  <c r="AC175" i="7"/>
  <c r="AA175" i="7"/>
  <c r="Y175" i="7"/>
  <c r="W175" i="7"/>
  <c r="U175" i="7"/>
  <c r="S175" i="7"/>
  <c r="Q175" i="7"/>
  <c r="O175" i="7"/>
  <c r="M175" i="7"/>
  <c r="K175" i="7"/>
  <c r="I175" i="7"/>
  <c r="G175" i="7"/>
  <c r="E175" i="7"/>
  <c r="AQ174" i="7"/>
  <c r="AO174" i="7"/>
  <c r="AM174" i="7"/>
  <c r="AK174" i="7"/>
  <c r="AI174" i="7"/>
  <c r="AG174" i="7"/>
  <c r="AE174" i="7"/>
  <c r="AC174" i="7"/>
  <c r="AA174" i="7"/>
  <c r="Y174" i="7"/>
  <c r="W174" i="7"/>
  <c r="U174" i="7"/>
  <c r="S174" i="7"/>
  <c r="Q174" i="7"/>
  <c r="O174" i="7"/>
  <c r="M174" i="7"/>
  <c r="K174" i="7"/>
  <c r="I174" i="7"/>
  <c r="G174" i="7"/>
  <c r="E174" i="7"/>
  <c r="AQ173" i="7"/>
  <c r="AO173" i="7"/>
  <c r="AM173" i="7"/>
  <c r="AK173" i="7"/>
  <c r="AI173" i="7"/>
  <c r="AG173" i="7"/>
  <c r="AE173" i="7"/>
  <c r="AC173" i="7"/>
  <c r="AA173" i="7"/>
  <c r="Y173" i="7"/>
  <c r="W173" i="7"/>
  <c r="U173" i="7"/>
  <c r="S173" i="7"/>
  <c r="Q173" i="7"/>
  <c r="O173" i="7"/>
  <c r="M173" i="7"/>
  <c r="K173" i="7"/>
  <c r="I173" i="7"/>
  <c r="G173" i="7"/>
  <c r="E173" i="7"/>
  <c r="AQ172" i="7"/>
  <c r="AO172" i="7"/>
  <c r="AM172" i="7"/>
  <c r="AK172" i="7"/>
  <c r="AI172" i="7"/>
  <c r="AG172" i="7"/>
  <c r="AE172" i="7"/>
  <c r="AC172" i="7"/>
  <c r="AA172" i="7"/>
  <c r="Y172" i="7"/>
  <c r="W172" i="7"/>
  <c r="U172" i="7"/>
  <c r="S172" i="7"/>
  <c r="Q172" i="7"/>
  <c r="O172" i="7"/>
  <c r="M172" i="7"/>
  <c r="K172" i="7"/>
  <c r="I172" i="7"/>
  <c r="G172" i="7"/>
  <c r="E172" i="7"/>
  <c r="AQ171" i="7"/>
  <c r="AO171" i="7"/>
  <c r="AM171" i="7"/>
  <c r="AK171" i="7"/>
  <c r="AI171" i="7"/>
  <c r="AG171" i="7"/>
  <c r="AE171" i="7"/>
  <c r="AC171" i="7"/>
  <c r="AA171" i="7"/>
  <c r="Y171" i="7"/>
  <c r="W171" i="7"/>
  <c r="U171" i="7"/>
  <c r="S171" i="7"/>
  <c r="Q171" i="7"/>
  <c r="O171" i="7"/>
  <c r="M171" i="7"/>
  <c r="K171" i="7"/>
  <c r="I171" i="7"/>
  <c r="G171" i="7"/>
  <c r="E171" i="7"/>
  <c r="AQ170" i="7"/>
  <c r="AO170" i="7"/>
  <c r="AM170" i="7"/>
  <c r="AK170" i="7"/>
  <c r="AI170" i="7"/>
  <c r="AG170" i="7"/>
  <c r="AE170" i="7"/>
  <c r="AC170" i="7"/>
  <c r="AA170" i="7"/>
  <c r="Y170" i="7"/>
  <c r="W170" i="7"/>
  <c r="U170" i="7"/>
  <c r="S170" i="7"/>
  <c r="Q170" i="7"/>
  <c r="O170" i="7"/>
  <c r="M170" i="7"/>
  <c r="K170" i="7"/>
  <c r="I170" i="7"/>
  <c r="G170" i="7"/>
  <c r="E170" i="7"/>
  <c r="AQ169" i="7"/>
  <c r="AO169" i="7"/>
  <c r="AM169" i="7"/>
  <c r="AK169" i="7"/>
  <c r="AI169" i="7"/>
  <c r="AG169" i="7"/>
  <c r="AE169" i="7"/>
  <c r="AC169" i="7"/>
  <c r="AA169" i="7"/>
  <c r="Y169" i="7"/>
  <c r="W169" i="7"/>
  <c r="U169" i="7"/>
  <c r="S169" i="7"/>
  <c r="Q169" i="7"/>
  <c r="O169" i="7"/>
  <c r="M169" i="7"/>
  <c r="K169" i="7"/>
  <c r="I169" i="7"/>
  <c r="G169" i="7"/>
  <c r="E169" i="7"/>
  <c r="AQ168" i="7"/>
  <c r="AO168" i="7"/>
  <c r="AM168" i="7"/>
  <c r="AK168" i="7"/>
  <c r="AI168" i="7"/>
  <c r="AG168" i="7"/>
  <c r="AE168" i="7"/>
  <c r="AC168" i="7"/>
  <c r="AA168" i="7"/>
  <c r="Y168" i="7"/>
  <c r="W168" i="7"/>
  <c r="U168" i="7"/>
  <c r="S168" i="7"/>
  <c r="Q168" i="7"/>
  <c r="O168" i="7"/>
  <c r="M168" i="7"/>
  <c r="K168" i="7"/>
  <c r="I168" i="7"/>
  <c r="G168" i="7"/>
  <c r="E168" i="7"/>
  <c r="AQ167" i="7"/>
  <c r="AO167" i="7"/>
  <c r="AM167" i="7"/>
  <c r="AK167" i="7"/>
  <c r="AI167" i="7"/>
  <c r="AG167" i="7"/>
  <c r="AE167" i="7"/>
  <c r="AC167" i="7"/>
  <c r="AA167" i="7"/>
  <c r="Y167" i="7"/>
  <c r="W167" i="7"/>
  <c r="U167" i="7"/>
  <c r="S167" i="7"/>
  <c r="Q167" i="7"/>
  <c r="O167" i="7"/>
  <c r="M167" i="7"/>
  <c r="K167" i="7"/>
  <c r="I167" i="7"/>
  <c r="G167" i="7"/>
  <c r="E167" i="7"/>
  <c r="AQ166" i="7"/>
  <c r="AO166" i="7"/>
  <c r="AM166" i="7"/>
  <c r="AK166" i="7"/>
  <c r="AI166" i="7"/>
  <c r="AG166" i="7"/>
  <c r="AE166" i="7"/>
  <c r="AC166" i="7"/>
  <c r="AA166" i="7"/>
  <c r="Y166" i="7"/>
  <c r="W166" i="7"/>
  <c r="U166" i="7"/>
  <c r="S166" i="7"/>
  <c r="Q166" i="7"/>
  <c r="O166" i="7"/>
  <c r="M166" i="7"/>
  <c r="K166" i="7"/>
  <c r="I166" i="7"/>
  <c r="G166" i="7"/>
  <c r="E166" i="7"/>
  <c r="AQ165" i="7"/>
  <c r="AO165" i="7"/>
  <c r="AM165" i="7"/>
  <c r="AK165" i="7"/>
  <c r="AI165" i="7"/>
  <c r="AG165" i="7"/>
  <c r="AE165" i="7"/>
  <c r="AC165" i="7"/>
  <c r="AA165" i="7"/>
  <c r="Y165" i="7"/>
  <c r="W165" i="7"/>
  <c r="U165" i="7"/>
  <c r="S165" i="7"/>
  <c r="Q165" i="7"/>
  <c r="O165" i="7"/>
  <c r="M165" i="7"/>
  <c r="K165" i="7"/>
  <c r="I165" i="7"/>
  <c r="G165" i="7"/>
  <c r="E165" i="7"/>
  <c r="AQ164" i="7"/>
  <c r="AO164" i="7"/>
  <c r="AM164" i="7"/>
  <c r="AK164" i="7"/>
  <c r="AI164" i="7"/>
  <c r="AG164" i="7"/>
  <c r="AE164" i="7"/>
  <c r="AC164" i="7"/>
  <c r="AA164" i="7"/>
  <c r="Y164" i="7"/>
  <c r="W164" i="7"/>
  <c r="U164" i="7"/>
  <c r="S164" i="7"/>
  <c r="Q164" i="7"/>
  <c r="O164" i="7"/>
  <c r="M164" i="7"/>
  <c r="K164" i="7"/>
  <c r="I164" i="7"/>
  <c r="G164" i="7"/>
  <c r="E164" i="7"/>
  <c r="AQ163" i="7"/>
  <c r="AO163" i="7"/>
  <c r="AM163" i="7"/>
  <c r="AK163" i="7"/>
  <c r="AI163" i="7"/>
  <c r="AG163" i="7"/>
  <c r="AE163" i="7"/>
  <c r="AC163" i="7"/>
  <c r="AA163" i="7"/>
  <c r="Y163" i="7"/>
  <c r="W163" i="7"/>
  <c r="U163" i="7"/>
  <c r="S163" i="7"/>
  <c r="Q163" i="7"/>
  <c r="O163" i="7"/>
  <c r="M163" i="7"/>
  <c r="K163" i="7"/>
  <c r="I163" i="7"/>
  <c r="G163" i="7"/>
  <c r="E163" i="7"/>
  <c r="AQ162" i="7"/>
  <c r="AO162" i="7"/>
  <c r="AM162" i="7"/>
  <c r="AK162" i="7"/>
  <c r="AI162" i="7"/>
  <c r="AG162" i="7"/>
  <c r="AE162" i="7"/>
  <c r="AC162" i="7"/>
  <c r="AA162" i="7"/>
  <c r="Y162" i="7"/>
  <c r="W162" i="7"/>
  <c r="U162" i="7"/>
  <c r="S162" i="7"/>
  <c r="Q162" i="7"/>
  <c r="O162" i="7"/>
  <c r="M162" i="7"/>
  <c r="K162" i="7"/>
  <c r="I162" i="7"/>
  <c r="G162" i="7"/>
  <c r="E162" i="7"/>
  <c r="AQ161" i="7"/>
  <c r="AO161" i="7"/>
  <c r="AM161" i="7"/>
  <c r="AK161" i="7"/>
  <c r="AI161" i="7"/>
  <c r="AG161" i="7"/>
  <c r="AE161" i="7"/>
  <c r="AC161" i="7"/>
  <c r="AA161" i="7"/>
  <c r="Y161" i="7"/>
  <c r="W161" i="7"/>
  <c r="U161" i="7"/>
  <c r="S161" i="7"/>
  <c r="Q161" i="7"/>
  <c r="O161" i="7"/>
  <c r="M161" i="7"/>
  <c r="K161" i="7"/>
  <c r="I161" i="7"/>
  <c r="G161" i="7"/>
  <c r="E161" i="7"/>
  <c r="AQ160" i="7"/>
  <c r="AO160" i="7"/>
  <c r="AM160" i="7"/>
  <c r="AK160" i="7"/>
  <c r="AI160" i="7"/>
  <c r="AG160" i="7"/>
  <c r="AE160" i="7"/>
  <c r="AC160" i="7"/>
  <c r="AA160" i="7"/>
  <c r="Y160" i="7"/>
  <c r="W160" i="7"/>
  <c r="U160" i="7"/>
  <c r="S160" i="7"/>
  <c r="Q160" i="7"/>
  <c r="O160" i="7"/>
  <c r="M160" i="7"/>
  <c r="K160" i="7"/>
  <c r="I160" i="7"/>
  <c r="G160" i="7"/>
  <c r="E160" i="7"/>
  <c r="AQ159" i="7"/>
  <c r="AO159" i="7"/>
  <c r="AM159" i="7"/>
  <c r="AK159" i="7"/>
  <c r="AI159" i="7"/>
  <c r="AG159" i="7"/>
  <c r="AE159" i="7"/>
  <c r="AC159" i="7"/>
  <c r="AA159" i="7"/>
  <c r="Y159" i="7"/>
  <c r="W159" i="7"/>
  <c r="U159" i="7"/>
  <c r="S159" i="7"/>
  <c r="Q159" i="7"/>
  <c r="O159" i="7"/>
  <c r="M159" i="7"/>
  <c r="K159" i="7"/>
  <c r="I159" i="7"/>
  <c r="G159" i="7"/>
  <c r="E159" i="7"/>
  <c r="AQ158" i="7"/>
  <c r="AO158" i="7"/>
  <c r="AM158" i="7"/>
  <c r="AK158" i="7"/>
  <c r="AI158" i="7"/>
  <c r="AG158" i="7"/>
  <c r="AE158" i="7"/>
  <c r="AC158" i="7"/>
  <c r="AA158" i="7"/>
  <c r="Y158" i="7"/>
  <c r="W158" i="7"/>
  <c r="U158" i="7"/>
  <c r="S158" i="7"/>
  <c r="Q158" i="7"/>
  <c r="O158" i="7"/>
  <c r="M158" i="7"/>
  <c r="K158" i="7"/>
  <c r="I158" i="7"/>
  <c r="G158" i="7"/>
  <c r="E158" i="7"/>
  <c r="AQ157" i="7"/>
  <c r="AO157" i="7"/>
  <c r="AM157" i="7"/>
  <c r="AK157" i="7"/>
  <c r="AI157" i="7"/>
  <c r="AG157" i="7"/>
  <c r="AE157" i="7"/>
  <c r="AC157" i="7"/>
  <c r="AA157" i="7"/>
  <c r="Y157" i="7"/>
  <c r="W157" i="7"/>
  <c r="U157" i="7"/>
  <c r="S157" i="7"/>
  <c r="Q157" i="7"/>
  <c r="O157" i="7"/>
  <c r="M157" i="7"/>
  <c r="K157" i="7"/>
  <c r="I157" i="7"/>
  <c r="G157" i="7"/>
  <c r="E157" i="7"/>
  <c r="AQ156" i="7"/>
  <c r="AO156" i="7"/>
  <c r="AM156" i="7"/>
  <c r="AK156" i="7"/>
  <c r="AI156" i="7"/>
  <c r="AG156" i="7"/>
  <c r="AE156" i="7"/>
  <c r="AC156" i="7"/>
  <c r="AA156" i="7"/>
  <c r="Y156" i="7"/>
  <c r="W156" i="7"/>
  <c r="U156" i="7"/>
  <c r="S156" i="7"/>
  <c r="Q156" i="7"/>
  <c r="O156" i="7"/>
  <c r="M156" i="7"/>
  <c r="K156" i="7"/>
  <c r="I156" i="7"/>
  <c r="G156" i="7"/>
  <c r="E156" i="7"/>
  <c r="AQ155" i="7"/>
  <c r="AO155" i="7"/>
  <c r="AM155" i="7"/>
  <c r="AK155" i="7"/>
  <c r="AI155" i="7"/>
  <c r="AG155" i="7"/>
  <c r="AE155" i="7"/>
  <c r="AC155" i="7"/>
  <c r="AA155" i="7"/>
  <c r="Y155" i="7"/>
  <c r="W155" i="7"/>
  <c r="U155" i="7"/>
  <c r="S155" i="7"/>
  <c r="Q155" i="7"/>
  <c r="O155" i="7"/>
  <c r="M155" i="7"/>
  <c r="K155" i="7"/>
  <c r="I155" i="7"/>
  <c r="G155" i="7"/>
  <c r="E155" i="7"/>
  <c r="AQ154" i="7"/>
  <c r="AO154" i="7"/>
  <c r="AM154" i="7"/>
  <c r="AK154" i="7"/>
  <c r="AI154" i="7"/>
  <c r="AG154" i="7"/>
  <c r="AE154" i="7"/>
  <c r="AC154" i="7"/>
  <c r="AA154" i="7"/>
  <c r="Y154" i="7"/>
  <c r="W154" i="7"/>
  <c r="U154" i="7"/>
  <c r="S154" i="7"/>
  <c r="Q154" i="7"/>
  <c r="O154" i="7"/>
  <c r="M154" i="7"/>
  <c r="K154" i="7"/>
  <c r="I154" i="7"/>
  <c r="G154" i="7"/>
  <c r="E154" i="7"/>
  <c r="AQ153" i="7"/>
  <c r="AO153" i="7"/>
  <c r="AM153" i="7"/>
  <c r="AK153" i="7"/>
  <c r="AI153" i="7"/>
  <c r="AG153" i="7"/>
  <c r="AE153" i="7"/>
  <c r="AC153" i="7"/>
  <c r="AA153" i="7"/>
  <c r="Y153" i="7"/>
  <c r="W153" i="7"/>
  <c r="U153" i="7"/>
  <c r="S153" i="7"/>
  <c r="Q153" i="7"/>
  <c r="O153" i="7"/>
  <c r="M153" i="7"/>
  <c r="K153" i="7"/>
  <c r="I153" i="7"/>
  <c r="G153" i="7"/>
  <c r="E153" i="7"/>
  <c r="AQ152" i="7"/>
  <c r="AO152" i="7"/>
  <c r="AM152" i="7"/>
  <c r="AK152" i="7"/>
  <c r="AI152" i="7"/>
  <c r="AG152" i="7"/>
  <c r="AE152" i="7"/>
  <c r="AC152" i="7"/>
  <c r="AA152" i="7"/>
  <c r="Y152" i="7"/>
  <c r="W152" i="7"/>
  <c r="U152" i="7"/>
  <c r="S152" i="7"/>
  <c r="Q152" i="7"/>
  <c r="O152" i="7"/>
  <c r="M152" i="7"/>
  <c r="K152" i="7"/>
  <c r="I152" i="7"/>
  <c r="G152" i="7"/>
  <c r="E152" i="7"/>
  <c r="AQ151" i="7"/>
  <c r="AO151" i="7"/>
  <c r="AM151" i="7"/>
  <c r="AK151" i="7"/>
  <c r="AI151" i="7"/>
  <c r="AG151" i="7"/>
  <c r="AE151" i="7"/>
  <c r="AC151" i="7"/>
  <c r="AA151" i="7"/>
  <c r="Y151" i="7"/>
  <c r="W151" i="7"/>
  <c r="U151" i="7"/>
  <c r="S151" i="7"/>
  <c r="Q151" i="7"/>
  <c r="O151" i="7"/>
  <c r="M151" i="7"/>
  <c r="K151" i="7"/>
  <c r="I151" i="7"/>
  <c r="G151" i="7"/>
  <c r="E151" i="7"/>
  <c r="AQ150" i="7"/>
  <c r="AO150" i="7"/>
  <c r="AM150" i="7"/>
  <c r="AK150" i="7"/>
  <c r="AI150" i="7"/>
  <c r="AG150" i="7"/>
  <c r="AE150" i="7"/>
  <c r="AC150" i="7"/>
  <c r="AA150" i="7"/>
  <c r="Y150" i="7"/>
  <c r="W150" i="7"/>
  <c r="U150" i="7"/>
  <c r="S150" i="7"/>
  <c r="Q150" i="7"/>
  <c r="O150" i="7"/>
  <c r="M150" i="7"/>
  <c r="K150" i="7"/>
  <c r="I150" i="7"/>
  <c r="G150" i="7"/>
  <c r="E150" i="7"/>
  <c r="AQ149" i="7"/>
  <c r="AO149" i="7"/>
  <c r="AM149" i="7"/>
  <c r="AK149" i="7"/>
  <c r="AI149" i="7"/>
  <c r="AG149" i="7"/>
  <c r="AE149" i="7"/>
  <c r="AC149" i="7"/>
  <c r="AA149" i="7"/>
  <c r="Y149" i="7"/>
  <c r="W149" i="7"/>
  <c r="U149" i="7"/>
  <c r="S149" i="7"/>
  <c r="Q149" i="7"/>
  <c r="O149" i="7"/>
  <c r="M149" i="7"/>
  <c r="K149" i="7"/>
  <c r="I149" i="7"/>
  <c r="G149" i="7"/>
  <c r="E149" i="7"/>
  <c r="AQ148" i="7"/>
  <c r="AO148" i="7"/>
  <c r="AM148" i="7"/>
  <c r="AK148" i="7"/>
  <c r="AI148" i="7"/>
  <c r="AG148" i="7"/>
  <c r="AE148" i="7"/>
  <c r="AC148" i="7"/>
  <c r="AA148" i="7"/>
  <c r="Y148" i="7"/>
  <c r="W148" i="7"/>
  <c r="U148" i="7"/>
  <c r="S148" i="7"/>
  <c r="Q148" i="7"/>
  <c r="O148" i="7"/>
  <c r="M148" i="7"/>
  <c r="K148" i="7"/>
  <c r="I148" i="7"/>
  <c r="G148" i="7"/>
  <c r="E148" i="7"/>
  <c r="AQ147" i="7"/>
  <c r="AO147" i="7"/>
  <c r="AM147" i="7"/>
  <c r="AK147" i="7"/>
  <c r="AI147" i="7"/>
  <c r="AG147" i="7"/>
  <c r="AE147" i="7"/>
  <c r="AC147" i="7"/>
  <c r="AA147" i="7"/>
  <c r="Y147" i="7"/>
  <c r="W147" i="7"/>
  <c r="U147" i="7"/>
  <c r="S147" i="7"/>
  <c r="Q147" i="7"/>
  <c r="O147" i="7"/>
  <c r="M147" i="7"/>
  <c r="K147" i="7"/>
  <c r="I147" i="7"/>
  <c r="G147" i="7"/>
  <c r="E147" i="7"/>
  <c r="AQ146" i="7"/>
  <c r="AO146" i="7"/>
  <c r="AM146" i="7"/>
  <c r="AK146" i="7"/>
  <c r="AI146" i="7"/>
  <c r="AG146" i="7"/>
  <c r="AE146" i="7"/>
  <c r="AC146" i="7"/>
  <c r="AA146" i="7"/>
  <c r="Y146" i="7"/>
  <c r="W146" i="7"/>
  <c r="U146" i="7"/>
  <c r="S146" i="7"/>
  <c r="Q146" i="7"/>
  <c r="O146" i="7"/>
  <c r="M146" i="7"/>
  <c r="K146" i="7"/>
  <c r="I146" i="7"/>
  <c r="G146" i="7"/>
  <c r="E146" i="7"/>
  <c r="AQ145" i="7"/>
  <c r="AO145" i="7"/>
  <c r="AM145" i="7"/>
  <c r="AK145" i="7"/>
  <c r="AI145" i="7"/>
  <c r="AG145" i="7"/>
  <c r="AE145" i="7"/>
  <c r="AC145" i="7"/>
  <c r="AA145" i="7"/>
  <c r="Y145" i="7"/>
  <c r="W145" i="7"/>
  <c r="U145" i="7"/>
  <c r="S145" i="7"/>
  <c r="Q145" i="7"/>
  <c r="O145" i="7"/>
  <c r="M145" i="7"/>
  <c r="K145" i="7"/>
  <c r="I145" i="7"/>
  <c r="G145" i="7"/>
  <c r="E145" i="7"/>
  <c r="AQ144" i="7"/>
  <c r="AO144" i="7"/>
  <c r="AM144" i="7"/>
  <c r="AK144" i="7"/>
  <c r="AI144" i="7"/>
  <c r="AG144" i="7"/>
  <c r="AE144" i="7"/>
  <c r="AC144" i="7"/>
  <c r="AA144" i="7"/>
  <c r="Y144" i="7"/>
  <c r="W144" i="7"/>
  <c r="U144" i="7"/>
  <c r="S144" i="7"/>
  <c r="Q144" i="7"/>
  <c r="O144" i="7"/>
  <c r="M144" i="7"/>
  <c r="K144" i="7"/>
  <c r="I144" i="7"/>
  <c r="G144" i="7"/>
  <c r="E144" i="7"/>
  <c r="AQ143" i="7"/>
  <c r="AO143" i="7"/>
  <c r="AM143" i="7"/>
  <c r="AK143" i="7"/>
  <c r="AI143" i="7"/>
  <c r="AG143" i="7"/>
  <c r="AE143" i="7"/>
  <c r="AC143" i="7"/>
  <c r="AA143" i="7"/>
  <c r="Y143" i="7"/>
  <c r="W143" i="7"/>
  <c r="U143" i="7"/>
  <c r="S143" i="7"/>
  <c r="Q143" i="7"/>
  <c r="O143" i="7"/>
  <c r="M143" i="7"/>
  <c r="K143" i="7"/>
  <c r="I143" i="7"/>
  <c r="G143" i="7"/>
  <c r="E143" i="7"/>
  <c r="AQ142" i="7"/>
  <c r="AO142" i="7"/>
  <c r="AM142" i="7"/>
  <c r="AK142" i="7"/>
  <c r="AI142" i="7"/>
  <c r="AG142" i="7"/>
  <c r="AE142" i="7"/>
  <c r="AC142" i="7"/>
  <c r="AA142" i="7"/>
  <c r="Y142" i="7"/>
  <c r="W142" i="7"/>
  <c r="U142" i="7"/>
  <c r="S142" i="7"/>
  <c r="Q142" i="7"/>
  <c r="O142" i="7"/>
  <c r="M142" i="7"/>
  <c r="K142" i="7"/>
  <c r="I142" i="7"/>
  <c r="G142" i="7"/>
  <c r="E142" i="7"/>
  <c r="AQ141" i="7"/>
  <c r="AO141" i="7"/>
  <c r="AM141" i="7"/>
  <c r="AK141" i="7"/>
  <c r="AI141" i="7"/>
  <c r="AG141" i="7"/>
  <c r="AE141" i="7"/>
  <c r="AC141" i="7"/>
  <c r="AA141" i="7"/>
  <c r="Y141" i="7"/>
  <c r="W141" i="7"/>
  <c r="U141" i="7"/>
  <c r="S141" i="7"/>
  <c r="Q141" i="7"/>
  <c r="O141" i="7"/>
  <c r="M141" i="7"/>
  <c r="K141" i="7"/>
  <c r="I141" i="7"/>
  <c r="G141" i="7"/>
  <c r="E141" i="7"/>
  <c r="AQ140" i="7"/>
  <c r="AO140" i="7"/>
  <c r="AM140" i="7"/>
  <c r="AK140" i="7"/>
  <c r="AI140" i="7"/>
  <c r="AG140" i="7"/>
  <c r="AE140" i="7"/>
  <c r="AC140" i="7"/>
  <c r="AA140" i="7"/>
  <c r="Y140" i="7"/>
  <c r="W140" i="7"/>
  <c r="U140" i="7"/>
  <c r="S140" i="7"/>
  <c r="Q140" i="7"/>
  <c r="O140" i="7"/>
  <c r="M140" i="7"/>
  <c r="K140" i="7"/>
  <c r="I140" i="7"/>
  <c r="G140" i="7"/>
  <c r="E140" i="7"/>
  <c r="AQ139" i="7"/>
  <c r="AO139" i="7"/>
  <c r="AM139" i="7"/>
  <c r="AK139" i="7"/>
  <c r="AI139" i="7"/>
  <c r="AG139" i="7"/>
  <c r="AE139" i="7"/>
  <c r="AC139" i="7"/>
  <c r="AA139" i="7"/>
  <c r="Y139" i="7"/>
  <c r="W139" i="7"/>
  <c r="U139" i="7"/>
  <c r="S139" i="7"/>
  <c r="Q139" i="7"/>
  <c r="O139" i="7"/>
  <c r="M139" i="7"/>
  <c r="K139" i="7"/>
  <c r="I139" i="7"/>
  <c r="G139" i="7"/>
  <c r="E139" i="7"/>
  <c r="AQ138" i="7"/>
  <c r="AO138" i="7"/>
  <c r="AM138" i="7"/>
  <c r="AK138" i="7"/>
  <c r="AI138" i="7"/>
  <c r="AG138" i="7"/>
  <c r="AE138" i="7"/>
  <c r="AC138" i="7"/>
  <c r="AA138" i="7"/>
  <c r="Y138" i="7"/>
  <c r="W138" i="7"/>
  <c r="U138" i="7"/>
  <c r="S138" i="7"/>
  <c r="Q138" i="7"/>
  <c r="O138" i="7"/>
  <c r="M138" i="7"/>
  <c r="K138" i="7"/>
  <c r="I138" i="7"/>
  <c r="G138" i="7"/>
  <c r="E138" i="7"/>
  <c r="AQ137" i="7"/>
  <c r="AO137" i="7"/>
  <c r="AM137" i="7"/>
  <c r="AK137" i="7"/>
  <c r="AI137" i="7"/>
  <c r="AG137" i="7"/>
  <c r="AE137" i="7"/>
  <c r="AC137" i="7"/>
  <c r="AA137" i="7"/>
  <c r="Y137" i="7"/>
  <c r="W137" i="7"/>
  <c r="U137" i="7"/>
  <c r="S137" i="7"/>
  <c r="Q137" i="7"/>
  <c r="O137" i="7"/>
  <c r="M137" i="7"/>
  <c r="K137" i="7"/>
  <c r="I137" i="7"/>
  <c r="G137" i="7"/>
  <c r="E137" i="7"/>
  <c r="AQ136" i="7"/>
  <c r="AO136" i="7"/>
  <c r="AM136" i="7"/>
  <c r="AK136" i="7"/>
  <c r="AI136" i="7"/>
  <c r="AG136" i="7"/>
  <c r="AE136" i="7"/>
  <c r="AC136" i="7"/>
  <c r="AA136" i="7"/>
  <c r="Y136" i="7"/>
  <c r="W136" i="7"/>
  <c r="U136" i="7"/>
  <c r="S136" i="7"/>
  <c r="Q136" i="7"/>
  <c r="O136" i="7"/>
  <c r="M136" i="7"/>
  <c r="K136" i="7"/>
  <c r="I136" i="7"/>
  <c r="G136" i="7"/>
  <c r="E136" i="7"/>
  <c r="AQ135" i="7"/>
  <c r="AO135" i="7"/>
  <c r="AM135" i="7"/>
  <c r="AK135" i="7"/>
  <c r="AI135" i="7"/>
  <c r="AG135" i="7"/>
  <c r="AE135" i="7"/>
  <c r="AC135" i="7"/>
  <c r="AA135" i="7"/>
  <c r="Y135" i="7"/>
  <c r="W135" i="7"/>
  <c r="U135" i="7"/>
  <c r="S135" i="7"/>
  <c r="Q135" i="7"/>
  <c r="O135" i="7"/>
  <c r="M135" i="7"/>
  <c r="K135" i="7"/>
  <c r="I135" i="7"/>
  <c r="G135" i="7"/>
  <c r="E135" i="7"/>
  <c r="AQ134" i="7"/>
  <c r="AO134" i="7"/>
  <c r="AM134" i="7"/>
  <c r="AK134" i="7"/>
  <c r="AI134" i="7"/>
  <c r="AG134" i="7"/>
  <c r="AE134" i="7"/>
  <c r="AC134" i="7"/>
  <c r="AA134" i="7"/>
  <c r="Y134" i="7"/>
  <c r="W134" i="7"/>
  <c r="U134" i="7"/>
  <c r="S134" i="7"/>
  <c r="Q134" i="7"/>
  <c r="O134" i="7"/>
  <c r="M134" i="7"/>
  <c r="K134" i="7"/>
  <c r="I134" i="7"/>
  <c r="G134" i="7"/>
  <c r="E134" i="7"/>
  <c r="AQ133" i="7"/>
  <c r="AO133" i="7"/>
  <c r="AM133" i="7"/>
  <c r="AK133" i="7"/>
  <c r="AI133" i="7"/>
  <c r="AG133" i="7"/>
  <c r="AE133" i="7"/>
  <c r="AC133" i="7"/>
  <c r="AA133" i="7"/>
  <c r="Y133" i="7"/>
  <c r="W133" i="7"/>
  <c r="U133" i="7"/>
  <c r="S133" i="7"/>
  <c r="Q133" i="7"/>
  <c r="O133" i="7"/>
  <c r="M133" i="7"/>
  <c r="K133" i="7"/>
  <c r="I133" i="7"/>
  <c r="G133" i="7"/>
  <c r="E133" i="7"/>
  <c r="AQ132" i="7"/>
  <c r="AO132" i="7"/>
  <c r="AM132" i="7"/>
  <c r="AK132" i="7"/>
  <c r="AI132" i="7"/>
  <c r="AG132" i="7"/>
  <c r="AE132" i="7"/>
  <c r="AC132" i="7"/>
  <c r="AA132" i="7"/>
  <c r="Y132" i="7"/>
  <c r="W132" i="7"/>
  <c r="U132" i="7"/>
  <c r="S132" i="7"/>
  <c r="Q132" i="7"/>
  <c r="O132" i="7"/>
  <c r="M132" i="7"/>
  <c r="K132" i="7"/>
  <c r="I132" i="7"/>
  <c r="G132" i="7"/>
  <c r="E132" i="7"/>
  <c r="AQ131" i="7"/>
  <c r="AO131" i="7"/>
  <c r="AM131" i="7"/>
  <c r="AK131" i="7"/>
  <c r="AI131" i="7"/>
  <c r="AG131" i="7"/>
  <c r="AE131" i="7"/>
  <c r="AC131" i="7"/>
  <c r="AA131" i="7"/>
  <c r="Y131" i="7"/>
  <c r="W131" i="7"/>
  <c r="U131" i="7"/>
  <c r="S131" i="7"/>
  <c r="Q131" i="7"/>
  <c r="O131" i="7"/>
  <c r="M131" i="7"/>
  <c r="K131" i="7"/>
  <c r="I131" i="7"/>
  <c r="G131" i="7"/>
  <c r="E131" i="7"/>
  <c r="AQ130" i="7"/>
  <c r="AO130" i="7"/>
  <c r="AM130" i="7"/>
  <c r="AK130" i="7"/>
  <c r="AI130" i="7"/>
  <c r="AG130" i="7"/>
  <c r="AE130" i="7"/>
  <c r="AC130" i="7"/>
  <c r="AA130" i="7"/>
  <c r="Y130" i="7"/>
  <c r="W130" i="7"/>
  <c r="U130" i="7"/>
  <c r="S130" i="7"/>
  <c r="Q130" i="7"/>
  <c r="O130" i="7"/>
  <c r="M130" i="7"/>
  <c r="K130" i="7"/>
  <c r="I130" i="7"/>
  <c r="G130" i="7"/>
  <c r="E130" i="7"/>
  <c r="AQ129" i="7"/>
  <c r="AO129" i="7"/>
  <c r="AM129" i="7"/>
  <c r="AK129" i="7"/>
  <c r="AI129" i="7"/>
  <c r="AG129" i="7"/>
  <c r="AE129" i="7"/>
  <c r="AC129" i="7"/>
  <c r="AA129" i="7"/>
  <c r="Y129" i="7"/>
  <c r="W129" i="7"/>
  <c r="U129" i="7"/>
  <c r="S129" i="7"/>
  <c r="Q129" i="7"/>
  <c r="O129" i="7"/>
  <c r="M129" i="7"/>
  <c r="K129" i="7"/>
  <c r="I129" i="7"/>
  <c r="G129" i="7"/>
  <c r="E129" i="7"/>
  <c r="AQ128" i="7"/>
  <c r="AO128" i="7"/>
  <c r="AM128" i="7"/>
  <c r="AK128" i="7"/>
  <c r="AI128" i="7"/>
  <c r="AG128" i="7"/>
  <c r="AE128" i="7"/>
  <c r="AC128" i="7"/>
  <c r="AA128" i="7"/>
  <c r="Y128" i="7"/>
  <c r="W128" i="7"/>
  <c r="U128" i="7"/>
  <c r="S128" i="7"/>
  <c r="Q128" i="7"/>
  <c r="O128" i="7"/>
  <c r="M128" i="7"/>
  <c r="K128" i="7"/>
  <c r="I128" i="7"/>
  <c r="G128" i="7"/>
  <c r="E128" i="7"/>
  <c r="AQ127" i="7"/>
  <c r="AO127" i="7"/>
  <c r="AM127" i="7"/>
  <c r="AK127" i="7"/>
  <c r="AI127" i="7"/>
  <c r="AG127" i="7"/>
  <c r="AE127" i="7"/>
  <c r="AC127" i="7"/>
  <c r="AA127" i="7"/>
  <c r="Y127" i="7"/>
  <c r="W127" i="7"/>
  <c r="U127" i="7"/>
  <c r="S127" i="7"/>
  <c r="Q127" i="7"/>
  <c r="O127" i="7"/>
  <c r="M127" i="7"/>
  <c r="K127" i="7"/>
  <c r="I127" i="7"/>
  <c r="G127" i="7"/>
  <c r="E127" i="7"/>
  <c r="AQ126" i="7"/>
  <c r="AO126" i="7"/>
  <c r="AM126" i="7"/>
  <c r="AK126" i="7"/>
  <c r="AI126" i="7"/>
  <c r="AG126" i="7"/>
  <c r="AE126" i="7"/>
  <c r="AC126" i="7"/>
  <c r="AA126" i="7"/>
  <c r="Y126" i="7"/>
  <c r="W126" i="7"/>
  <c r="U126" i="7"/>
  <c r="S126" i="7"/>
  <c r="Q126" i="7"/>
  <c r="O126" i="7"/>
  <c r="M126" i="7"/>
  <c r="K126" i="7"/>
  <c r="I126" i="7"/>
  <c r="G126" i="7"/>
  <c r="E126" i="7"/>
  <c r="AQ125" i="7"/>
  <c r="AO125" i="7"/>
  <c r="AM125" i="7"/>
  <c r="AK125" i="7"/>
  <c r="AI125" i="7"/>
  <c r="AG125" i="7"/>
  <c r="AE125" i="7"/>
  <c r="AC125" i="7"/>
  <c r="AA125" i="7"/>
  <c r="Y125" i="7"/>
  <c r="W125" i="7"/>
  <c r="U125" i="7"/>
  <c r="S125" i="7"/>
  <c r="Q125" i="7"/>
  <c r="O125" i="7"/>
  <c r="M125" i="7"/>
  <c r="K125" i="7"/>
  <c r="I125" i="7"/>
  <c r="G125" i="7"/>
  <c r="E125" i="7"/>
  <c r="AQ124" i="7"/>
  <c r="AO124" i="7"/>
  <c r="AM124" i="7"/>
  <c r="AK124" i="7"/>
  <c r="AI124" i="7"/>
  <c r="AG124" i="7"/>
  <c r="AE124" i="7"/>
  <c r="AC124" i="7"/>
  <c r="AA124" i="7"/>
  <c r="Y124" i="7"/>
  <c r="W124" i="7"/>
  <c r="U124" i="7"/>
  <c r="S124" i="7"/>
  <c r="Q124" i="7"/>
  <c r="O124" i="7"/>
  <c r="M124" i="7"/>
  <c r="K124" i="7"/>
  <c r="I124" i="7"/>
  <c r="G124" i="7"/>
  <c r="E124" i="7"/>
  <c r="AQ123" i="7"/>
  <c r="AO123" i="7"/>
  <c r="AM123" i="7"/>
  <c r="AK123" i="7"/>
  <c r="AI123" i="7"/>
  <c r="AG123" i="7"/>
  <c r="AE123" i="7"/>
  <c r="AC123" i="7"/>
  <c r="AA123" i="7"/>
  <c r="Y123" i="7"/>
  <c r="W123" i="7"/>
  <c r="U123" i="7"/>
  <c r="S123" i="7"/>
  <c r="Q123" i="7"/>
  <c r="O123" i="7"/>
  <c r="M123" i="7"/>
  <c r="K123" i="7"/>
  <c r="I123" i="7"/>
  <c r="G123" i="7"/>
  <c r="E123" i="7"/>
  <c r="AQ122" i="7"/>
  <c r="AO122" i="7"/>
  <c r="AM122" i="7"/>
  <c r="AK122" i="7"/>
  <c r="AI122" i="7"/>
  <c r="AG122" i="7"/>
  <c r="AE122" i="7"/>
  <c r="AC122" i="7"/>
  <c r="AA122" i="7"/>
  <c r="Y122" i="7"/>
  <c r="W122" i="7"/>
  <c r="U122" i="7"/>
  <c r="S122" i="7"/>
  <c r="Q122" i="7"/>
  <c r="O122" i="7"/>
  <c r="M122" i="7"/>
  <c r="K122" i="7"/>
  <c r="I122" i="7"/>
  <c r="G122" i="7"/>
  <c r="E122" i="7"/>
  <c r="AQ121" i="7"/>
  <c r="AO121" i="7"/>
  <c r="AM121" i="7"/>
  <c r="AK121" i="7"/>
  <c r="AI121" i="7"/>
  <c r="AG121" i="7"/>
  <c r="AE121" i="7"/>
  <c r="AC121" i="7"/>
  <c r="AA121" i="7"/>
  <c r="Y121" i="7"/>
  <c r="W121" i="7"/>
  <c r="U121" i="7"/>
  <c r="S121" i="7"/>
  <c r="Q121" i="7"/>
  <c r="O121" i="7"/>
  <c r="M121" i="7"/>
  <c r="K121" i="7"/>
  <c r="I121" i="7"/>
  <c r="G121" i="7"/>
  <c r="E121" i="7"/>
  <c r="AQ120" i="7"/>
  <c r="AO120" i="7"/>
  <c r="AM120" i="7"/>
  <c r="AK120" i="7"/>
  <c r="AI120" i="7"/>
  <c r="AG120" i="7"/>
  <c r="AE120" i="7"/>
  <c r="AC120" i="7"/>
  <c r="AA120" i="7"/>
  <c r="Y120" i="7"/>
  <c r="W120" i="7"/>
  <c r="U120" i="7"/>
  <c r="S120" i="7"/>
  <c r="Q120" i="7"/>
  <c r="O120" i="7"/>
  <c r="M120" i="7"/>
  <c r="K120" i="7"/>
  <c r="I120" i="7"/>
  <c r="G120" i="7"/>
  <c r="E120" i="7"/>
  <c r="AQ119" i="7"/>
  <c r="AO119" i="7"/>
  <c r="AM119" i="7"/>
  <c r="AK119" i="7"/>
  <c r="AI119" i="7"/>
  <c r="AG119" i="7"/>
  <c r="AE119" i="7"/>
  <c r="AC119" i="7"/>
  <c r="AA119" i="7"/>
  <c r="Y119" i="7"/>
  <c r="W119" i="7"/>
  <c r="U119" i="7"/>
  <c r="S119" i="7"/>
  <c r="Q119" i="7"/>
  <c r="O119" i="7"/>
  <c r="M119" i="7"/>
  <c r="K119" i="7"/>
  <c r="I119" i="7"/>
  <c r="G119" i="7"/>
  <c r="E119" i="7"/>
  <c r="AQ118" i="7"/>
  <c r="AO118" i="7"/>
  <c r="AM118" i="7"/>
  <c r="AK118" i="7"/>
  <c r="AI118" i="7"/>
  <c r="AG118" i="7"/>
  <c r="AE118" i="7"/>
  <c r="AC118" i="7"/>
  <c r="AA118" i="7"/>
  <c r="Y118" i="7"/>
  <c r="W118" i="7"/>
  <c r="U118" i="7"/>
  <c r="S118" i="7"/>
  <c r="Q118" i="7"/>
  <c r="O118" i="7"/>
  <c r="M118" i="7"/>
  <c r="K118" i="7"/>
  <c r="I118" i="7"/>
  <c r="G118" i="7"/>
  <c r="E118" i="7"/>
  <c r="AQ117" i="7"/>
  <c r="AO117" i="7"/>
  <c r="AM117" i="7"/>
  <c r="AK117" i="7"/>
  <c r="AI117" i="7"/>
  <c r="AG117" i="7"/>
  <c r="AE117" i="7"/>
  <c r="AC117" i="7"/>
  <c r="AA117" i="7"/>
  <c r="Y117" i="7"/>
  <c r="W117" i="7"/>
  <c r="U117" i="7"/>
  <c r="S117" i="7"/>
  <c r="Q117" i="7"/>
  <c r="O117" i="7"/>
  <c r="M117" i="7"/>
  <c r="K117" i="7"/>
  <c r="I117" i="7"/>
  <c r="G117" i="7"/>
  <c r="E117" i="7"/>
  <c r="AQ116" i="7"/>
  <c r="AO116" i="7"/>
  <c r="AM116" i="7"/>
  <c r="AK116" i="7"/>
  <c r="AI116" i="7"/>
  <c r="AG116" i="7"/>
  <c r="AE116" i="7"/>
  <c r="AC116" i="7"/>
  <c r="AA116" i="7"/>
  <c r="Y116" i="7"/>
  <c r="W116" i="7"/>
  <c r="U116" i="7"/>
  <c r="S116" i="7"/>
  <c r="Q116" i="7"/>
  <c r="O116" i="7"/>
  <c r="M116" i="7"/>
  <c r="K116" i="7"/>
  <c r="I116" i="7"/>
  <c r="G116" i="7"/>
  <c r="E116" i="7"/>
  <c r="AQ115" i="7"/>
  <c r="AO115" i="7"/>
  <c r="AM115" i="7"/>
  <c r="AK115" i="7"/>
  <c r="AI115" i="7"/>
  <c r="AG115" i="7"/>
  <c r="AE115" i="7"/>
  <c r="AC115" i="7"/>
  <c r="AA115" i="7"/>
  <c r="Y115" i="7"/>
  <c r="W115" i="7"/>
  <c r="U115" i="7"/>
  <c r="S115" i="7"/>
  <c r="Q115" i="7"/>
  <c r="O115" i="7"/>
  <c r="M115" i="7"/>
  <c r="K115" i="7"/>
  <c r="I115" i="7"/>
  <c r="G115" i="7"/>
  <c r="E115" i="7"/>
  <c r="AQ114" i="7"/>
  <c r="AO114" i="7"/>
  <c r="AM114" i="7"/>
  <c r="AK114" i="7"/>
  <c r="AI114" i="7"/>
  <c r="AG114" i="7"/>
  <c r="AE114" i="7"/>
  <c r="AC114" i="7"/>
  <c r="AA114" i="7"/>
  <c r="Y114" i="7"/>
  <c r="W114" i="7"/>
  <c r="U114" i="7"/>
  <c r="S114" i="7"/>
  <c r="Q114" i="7"/>
  <c r="O114" i="7"/>
  <c r="M114" i="7"/>
  <c r="K114" i="7"/>
  <c r="I114" i="7"/>
  <c r="G114" i="7"/>
  <c r="E114" i="7"/>
  <c r="AQ113" i="7"/>
  <c r="AO113" i="7"/>
  <c r="AM113" i="7"/>
  <c r="AK113" i="7"/>
  <c r="AI113" i="7"/>
  <c r="AG113" i="7"/>
  <c r="AE113" i="7"/>
  <c r="AC113" i="7"/>
  <c r="AA113" i="7"/>
  <c r="Y113" i="7"/>
  <c r="W113" i="7"/>
  <c r="U113" i="7"/>
  <c r="S113" i="7"/>
  <c r="Q113" i="7"/>
  <c r="O113" i="7"/>
  <c r="M113" i="7"/>
  <c r="K113" i="7"/>
  <c r="I113" i="7"/>
  <c r="G113" i="7"/>
  <c r="E113" i="7"/>
  <c r="AQ112" i="7"/>
  <c r="AO112" i="7"/>
  <c r="AM112" i="7"/>
  <c r="AK112" i="7"/>
  <c r="AI112" i="7"/>
  <c r="AG112" i="7"/>
  <c r="AE112" i="7"/>
  <c r="AC112" i="7"/>
  <c r="AA112" i="7"/>
  <c r="Y112" i="7"/>
  <c r="W112" i="7"/>
  <c r="U112" i="7"/>
  <c r="S112" i="7"/>
  <c r="Q112" i="7"/>
  <c r="O112" i="7"/>
  <c r="M112" i="7"/>
  <c r="K112" i="7"/>
  <c r="I112" i="7"/>
  <c r="G112" i="7"/>
  <c r="E112" i="7"/>
  <c r="AQ111" i="7"/>
  <c r="AO111" i="7"/>
  <c r="AM111" i="7"/>
  <c r="AK111" i="7"/>
  <c r="AI111" i="7"/>
  <c r="AG111" i="7"/>
  <c r="AE111" i="7"/>
  <c r="AC111" i="7"/>
  <c r="AA111" i="7"/>
  <c r="Y111" i="7"/>
  <c r="W111" i="7"/>
  <c r="U111" i="7"/>
  <c r="S111" i="7"/>
  <c r="Q111" i="7"/>
  <c r="O111" i="7"/>
  <c r="M111" i="7"/>
  <c r="K111" i="7"/>
  <c r="I111" i="7"/>
  <c r="G111" i="7"/>
  <c r="E111" i="7"/>
  <c r="AQ110" i="7"/>
  <c r="AO110" i="7"/>
  <c r="AM110" i="7"/>
  <c r="AK110" i="7"/>
  <c r="AI110" i="7"/>
  <c r="AG110" i="7"/>
  <c r="AE110" i="7"/>
  <c r="AC110" i="7"/>
  <c r="AA110" i="7"/>
  <c r="Y110" i="7"/>
  <c r="W110" i="7"/>
  <c r="U110" i="7"/>
  <c r="S110" i="7"/>
  <c r="Q110" i="7"/>
  <c r="O110" i="7"/>
  <c r="M110" i="7"/>
  <c r="K110" i="7"/>
  <c r="I110" i="7"/>
  <c r="G110" i="7"/>
  <c r="E110" i="7"/>
  <c r="AQ109" i="7"/>
  <c r="AO109" i="7"/>
  <c r="AM109" i="7"/>
  <c r="AK109" i="7"/>
  <c r="AI109" i="7"/>
  <c r="AG109" i="7"/>
  <c r="AE109" i="7"/>
  <c r="AC109" i="7"/>
  <c r="AA109" i="7"/>
  <c r="Y109" i="7"/>
  <c r="W109" i="7"/>
  <c r="U109" i="7"/>
  <c r="S109" i="7"/>
  <c r="Q109" i="7"/>
  <c r="O109" i="7"/>
  <c r="M109" i="7"/>
  <c r="K109" i="7"/>
  <c r="I109" i="7"/>
  <c r="G109" i="7"/>
  <c r="E109" i="7"/>
  <c r="AQ108" i="7"/>
  <c r="AO108" i="7"/>
  <c r="AM108" i="7"/>
  <c r="AK108" i="7"/>
  <c r="AI108" i="7"/>
  <c r="AG108" i="7"/>
  <c r="AE108" i="7"/>
  <c r="AC108" i="7"/>
  <c r="AA108" i="7"/>
  <c r="Y108" i="7"/>
  <c r="W108" i="7"/>
  <c r="U108" i="7"/>
  <c r="S108" i="7"/>
  <c r="Q108" i="7"/>
  <c r="O108" i="7"/>
  <c r="M108" i="7"/>
  <c r="K108" i="7"/>
  <c r="I108" i="7"/>
  <c r="G108" i="7"/>
  <c r="E108" i="7"/>
  <c r="AQ107" i="7"/>
  <c r="AO107" i="7"/>
  <c r="AM107" i="7"/>
  <c r="AK107" i="7"/>
  <c r="AI107" i="7"/>
  <c r="AG107" i="7"/>
  <c r="AE107" i="7"/>
  <c r="AC107" i="7"/>
  <c r="AA107" i="7"/>
  <c r="Y107" i="7"/>
  <c r="W107" i="7"/>
  <c r="U107" i="7"/>
  <c r="S107" i="7"/>
  <c r="Q107" i="7"/>
  <c r="O107" i="7"/>
  <c r="M107" i="7"/>
  <c r="K107" i="7"/>
  <c r="I107" i="7"/>
  <c r="G107" i="7"/>
  <c r="E107" i="7"/>
  <c r="AQ106" i="7"/>
  <c r="AO106" i="7"/>
  <c r="AM106" i="7"/>
  <c r="AK106" i="7"/>
  <c r="AI106" i="7"/>
  <c r="AG106" i="7"/>
  <c r="AE106" i="7"/>
  <c r="AC106" i="7"/>
  <c r="AA106" i="7"/>
  <c r="Y106" i="7"/>
  <c r="W106" i="7"/>
  <c r="U106" i="7"/>
  <c r="S106" i="7"/>
  <c r="Q106" i="7"/>
  <c r="O106" i="7"/>
  <c r="M106" i="7"/>
  <c r="K106" i="7"/>
  <c r="I106" i="7"/>
  <c r="G106" i="7"/>
  <c r="E106" i="7"/>
  <c r="AQ105" i="7"/>
  <c r="AO105" i="7"/>
  <c r="AM105" i="7"/>
  <c r="AK105" i="7"/>
  <c r="AI105" i="7"/>
  <c r="AG105" i="7"/>
  <c r="AE105" i="7"/>
  <c r="AC105" i="7"/>
  <c r="AA105" i="7"/>
  <c r="Y105" i="7"/>
  <c r="W105" i="7"/>
  <c r="U105" i="7"/>
  <c r="S105" i="7"/>
  <c r="Q105" i="7"/>
  <c r="O105" i="7"/>
  <c r="M105" i="7"/>
  <c r="K105" i="7"/>
  <c r="I105" i="7"/>
  <c r="G105" i="7"/>
  <c r="E105" i="7"/>
  <c r="AQ104" i="7"/>
  <c r="AO104" i="7"/>
  <c r="AM104" i="7"/>
  <c r="AK104" i="7"/>
  <c r="AI104" i="7"/>
  <c r="AG104" i="7"/>
  <c r="AE104" i="7"/>
  <c r="AC104" i="7"/>
  <c r="AA104" i="7"/>
  <c r="Y104" i="7"/>
  <c r="W104" i="7"/>
  <c r="U104" i="7"/>
  <c r="S104" i="7"/>
  <c r="Q104" i="7"/>
  <c r="O104" i="7"/>
  <c r="M104" i="7"/>
  <c r="K104" i="7"/>
  <c r="I104" i="7"/>
  <c r="G104" i="7"/>
  <c r="E104" i="7"/>
  <c r="AQ103" i="7"/>
  <c r="AO103" i="7"/>
  <c r="AM103" i="7"/>
  <c r="AK103" i="7"/>
  <c r="AI103" i="7"/>
  <c r="AG103" i="7"/>
  <c r="AE103" i="7"/>
  <c r="AC103" i="7"/>
  <c r="AA103" i="7"/>
  <c r="Y103" i="7"/>
  <c r="W103" i="7"/>
  <c r="U103" i="7"/>
  <c r="S103" i="7"/>
  <c r="Q103" i="7"/>
  <c r="O103" i="7"/>
  <c r="M103" i="7"/>
  <c r="K103" i="7"/>
  <c r="I103" i="7"/>
  <c r="G103" i="7"/>
  <c r="E103" i="7"/>
  <c r="AQ102" i="7"/>
  <c r="AO102" i="7"/>
  <c r="AM102" i="7"/>
  <c r="AK102" i="7"/>
  <c r="AI102" i="7"/>
  <c r="AG102" i="7"/>
  <c r="AE102" i="7"/>
  <c r="AC102" i="7"/>
  <c r="AA102" i="7"/>
  <c r="Y102" i="7"/>
  <c r="W102" i="7"/>
  <c r="U102" i="7"/>
  <c r="S102" i="7"/>
  <c r="Q102" i="7"/>
  <c r="O102" i="7"/>
  <c r="M102" i="7"/>
  <c r="K102" i="7"/>
  <c r="I102" i="7"/>
  <c r="G102" i="7"/>
  <c r="E102" i="7"/>
  <c r="AQ101" i="7"/>
  <c r="AO101" i="7"/>
  <c r="AM101" i="7"/>
  <c r="AK101" i="7"/>
  <c r="AI101" i="7"/>
  <c r="AG101" i="7"/>
  <c r="AE101" i="7"/>
  <c r="AC101" i="7"/>
  <c r="AA101" i="7"/>
  <c r="Y101" i="7"/>
  <c r="W101" i="7"/>
  <c r="U101" i="7"/>
  <c r="S101" i="7"/>
  <c r="Q101" i="7"/>
  <c r="O101" i="7"/>
  <c r="M101" i="7"/>
  <c r="K101" i="7"/>
  <c r="I101" i="7"/>
  <c r="G101" i="7"/>
  <c r="E101" i="7"/>
  <c r="AQ100" i="7"/>
  <c r="AO100" i="7"/>
  <c r="AM100" i="7"/>
  <c r="AK100" i="7"/>
  <c r="AI100" i="7"/>
  <c r="AG100" i="7"/>
  <c r="AE100" i="7"/>
  <c r="AC100" i="7"/>
  <c r="AA100" i="7"/>
  <c r="Y100" i="7"/>
  <c r="W100" i="7"/>
  <c r="U100" i="7"/>
  <c r="S100" i="7"/>
  <c r="Q100" i="7"/>
  <c r="O100" i="7"/>
  <c r="M100" i="7"/>
  <c r="K100" i="7"/>
  <c r="I100" i="7"/>
  <c r="G100" i="7"/>
  <c r="E100" i="7"/>
  <c r="AQ99" i="7"/>
  <c r="AO99" i="7"/>
  <c r="AM99" i="7"/>
  <c r="AK99" i="7"/>
  <c r="AI99" i="7"/>
  <c r="AG99" i="7"/>
  <c r="AE99" i="7"/>
  <c r="AC99" i="7"/>
  <c r="AA99" i="7"/>
  <c r="Y99" i="7"/>
  <c r="W99" i="7"/>
  <c r="U99" i="7"/>
  <c r="S99" i="7"/>
  <c r="Q99" i="7"/>
  <c r="O99" i="7"/>
  <c r="M99" i="7"/>
  <c r="K99" i="7"/>
  <c r="I99" i="7"/>
  <c r="G99" i="7"/>
  <c r="E99" i="7"/>
  <c r="AQ98" i="7"/>
  <c r="AO98" i="7"/>
  <c r="AM98" i="7"/>
  <c r="AK98" i="7"/>
  <c r="AI98" i="7"/>
  <c r="AG98" i="7"/>
  <c r="AE98" i="7"/>
  <c r="AC98" i="7"/>
  <c r="AA98" i="7"/>
  <c r="Y98" i="7"/>
  <c r="W98" i="7"/>
  <c r="U98" i="7"/>
  <c r="S98" i="7"/>
  <c r="Q98" i="7"/>
  <c r="O98" i="7"/>
  <c r="M98" i="7"/>
  <c r="K98" i="7"/>
  <c r="I98" i="7"/>
  <c r="G98" i="7"/>
  <c r="E98" i="7"/>
  <c r="AQ97" i="7"/>
  <c r="AO97" i="7"/>
  <c r="AM97" i="7"/>
  <c r="AK97" i="7"/>
  <c r="AI97" i="7"/>
  <c r="AG97" i="7"/>
  <c r="AE97" i="7"/>
  <c r="AC97" i="7"/>
  <c r="AA97" i="7"/>
  <c r="Y97" i="7"/>
  <c r="W97" i="7"/>
  <c r="U97" i="7"/>
  <c r="S97" i="7"/>
  <c r="Q97" i="7"/>
  <c r="O97" i="7"/>
  <c r="M97" i="7"/>
  <c r="K97" i="7"/>
  <c r="I97" i="7"/>
  <c r="G97" i="7"/>
  <c r="E97" i="7"/>
  <c r="AQ96" i="7"/>
  <c r="AO96" i="7"/>
  <c r="AM96" i="7"/>
  <c r="AK96" i="7"/>
  <c r="AI96" i="7"/>
  <c r="AG96" i="7"/>
  <c r="AE96" i="7"/>
  <c r="AC96" i="7"/>
  <c r="AA96" i="7"/>
  <c r="Y96" i="7"/>
  <c r="W96" i="7"/>
  <c r="U96" i="7"/>
  <c r="S96" i="7"/>
  <c r="Q96" i="7"/>
  <c r="O96" i="7"/>
  <c r="M96" i="7"/>
  <c r="K96" i="7"/>
  <c r="I96" i="7"/>
  <c r="G96" i="7"/>
  <c r="E96" i="7"/>
  <c r="AQ95" i="7"/>
  <c r="AO95" i="7"/>
  <c r="AM95" i="7"/>
  <c r="AK95" i="7"/>
  <c r="AI95" i="7"/>
  <c r="AG95" i="7"/>
  <c r="AE95" i="7"/>
  <c r="AC95" i="7"/>
  <c r="AA95" i="7"/>
  <c r="Y95" i="7"/>
  <c r="W95" i="7"/>
  <c r="U95" i="7"/>
  <c r="S95" i="7"/>
  <c r="Q95" i="7"/>
  <c r="O95" i="7"/>
  <c r="M95" i="7"/>
  <c r="K95" i="7"/>
  <c r="I95" i="7"/>
  <c r="G95" i="7"/>
  <c r="E95" i="7"/>
  <c r="AQ94" i="7"/>
  <c r="AO94" i="7"/>
  <c r="AM94" i="7"/>
  <c r="AK94" i="7"/>
  <c r="AI94" i="7"/>
  <c r="AG94" i="7"/>
  <c r="AE94" i="7"/>
  <c r="AC94" i="7"/>
  <c r="AA94" i="7"/>
  <c r="Y94" i="7"/>
  <c r="W94" i="7"/>
  <c r="U94" i="7"/>
  <c r="S94" i="7"/>
  <c r="Q94" i="7"/>
  <c r="O94" i="7"/>
  <c r="M94" i="7"/>
  <c r="K94" i="7"/>
  <c r="I94" i="7"/>
  <c r="G94" i="7"/>
  <c r="E94" i="7"/>
  <c r="AQ93" i="7"/>
  <c r="AO93" i="7"/>
  <c r="AM93" i="7"/>
  <c r="AK93" i="7"/>
  <c r="AI93" i="7"/>
  <c r="AG93" i="7"/>
  <c r="AE93" i="7"/>
  <c r="AC93" i="7"/>
  <c r="AA93" i="7"/>
  <c r="Y93" i="7"/>
  <c r="W93" i="7"/>
  <c r="U93" i="7"/>
  <c r="S93" i="7"/>
  <c r="Q93" i="7"/>
  <c r="O93" i="7"/>
  <c r="M93" i="7"/>
  <c r="K93" i="7"/>
  <c r="I93" i="7"/>
  <c r="G93" i="7"/>
  <c r="E93" i="7"/>
  <c r="AQ92" i="7"/>
  <c r="AO92" i="7"/>
  <c r="AM92" i="7"/>
  <c r="AK92" i="7"/>
  <c r="AI92" i="7"/>
  <c r="AG92" i="7"/>
  <c r="AE92" i="7"/>
  <c r="AC92" i="7"/>
  <c r="AA92" i="7"/>
  <c r="Y92" i="7"/>
  <c r="W92" i="7"/>
  <c r="U92" i="7"/>
  <c r="S92" i="7"/>
  <c r="Q92" i="7"/>
  <c r="O92" i="7"/>
  <c r="M92" i="7"/>
  <c r="K92" i="7"/>
  <c r="I92" i="7"/>
  <c r="G92" i="7"/>
  <c r="E92" i="7"/>
  <c r="AQ91" i="7"/>
  <c r="AO91" i="7"/>
  <c r="AM91" i="7"/>
  <c r="AK91" i="7"/>
  <c r="AI91" i="7"/>
  <c r="AG91" i="7"/>
  <c r="AE91" i="7"/>
  <c r="AC91" i="7"/>
  <c r="AA91" i="7"/>
  <c r="Y91" i="7"/>
  <c r="W91" i="7"/>
  <c r="U91" i="7"/>
  <c r="S91" i="7"/>
  <c r="Q91" i="7"/>
  <c r="O91" i="7"/>
  <c r="M91" i="7"/>
  <c r="K91" i="7"/>
  <c r="I91" i="7"/>
  <c r="G91" i="7"/>
  <c r="E91" i="7"/>
  <c r="AQ90" i="7"/>
  <c r="AO90" i="7"/>
  <c r="AM90" i="7"/>
  <c r="AK90" i="7"/>
  <c r="AI90" i="7"/>
  <c r="AG90" i="7"/>
  <c r="AE90" i="7"/>
  <c r="AC90" i="7"/>
  <c r="AA90" i="7"/>
  <c r="Y90" i="7"/>
  <c r="W90" i="7"/>
  <c r="U90" i="7"/>
  <c r="S90" i="7"/>
  <c r="Q90" i="7"/>
  <c r="O90" i="7"/>
  <c r="M90" i="7"/>
  <c r="K90" i="7"/>
  <c r="I90" i="7"/>
  <c r="G90" i="7"/>
  <c r="E90" i="7"/>
  <c r="AQ89" i="7"/>
  <c r="AO89" i="7"/>
  <c r="AM89" i="7"/>
  <c r="AK89" i="7"/>
  <c r="AI89" i="7"/>
  <c r="AG89" i="7"/>
  <c r="AE89" i="7"/>
  <c r="AC89" i="7"/>
  <c r="AA89" i="7"/>
  <c r="Y89" i="7"/>
  <c r="W89" i="7"/>
  <c r="U89" i="7"/>
  <c r="S89" i="7"/>
  <c r="Q89" i="7"/>
  <c r="O89" i="7"/>
  <c r="M89" i="7"/>
  <c r="K89" i="7"/>
  <c r="I89" i="7"/>
  <c r="G89" i="7"/>
  <c r="E89" i="7"/>
  <c r="AQ88" i="7"/>
  <c r="AO88" i="7"/>
  <c r="AM88" i="7"/>
  <c r="AK88" i="7"/>
  <c r="AI88" i="7"/>
  <c r="AG88" i="7"/>
  <c r="AE88" i="7"/>
  <c r="AC88" i="7"/>
  <c r="AA88" i="7"/>
  <c r="Y88" i="7"/>
  <c r="W88" i="7"/>
  <c r="U88" i="7"/>
  <c r="S88" i="7"/>
  <c r="Q88" i="7"/>
  <c r="O88" i="7"/>
  <c r="M88" i="7"/>
  <c r="K88" i="7"/>
  <c r="I88" i="7"/>
  <c r="G88" i="7"/>
  <c r="E88" i="7"/>
  <c r="AQ87" i="7"/>
  <c r="AO87" i="7"/>
  <c r="AM87" i="7"/>
  <c r="AK87" i="7"/>
  <c r="AI87" i="7"/>
  <c r="AG87" i="7"/>
  <c r="AE87" i="7"/>
  <c r="AC87" i="7"/>
  <c r="AA87" i="7"/>
  <c r="Y87" i="7"/>
  <c r="W87" i="7"/>
  <c r="U87" i="7"/>
  <c r="S87" i="7"/>
  <c r="Q87" i="7"/>
  <c r="O87" i="7"/>
  <c r="M87" i="7"/>
  <c r="K87" i="7"/>
  <c r="I87" i="7"/>
  <c r="G87" i="7"/>
  <c r="E87" i="7"/>
  <c r="AQ86" i="7"/>
  <c r="AO86" i="7"/>
  <c r="AM86" i="7"/>
  <c r="AK86" i="7"/>
  <c r="AI86" i="7"/>
  <c r="AG86" i="7"/>
  <c r="AE86" i="7"/>
  <c r="AC86" i="7"/>
  <c r="AA86" i="7"/>
  <c r="Y86" i="7"/>
  <c r="W86" i="7"/>
  <c r="U86" i="7"/>
  <c r="S86" i="7"/>
  <c r="Q86" i="7"/>
  <c r="O86" i="7"/>
  <c r="M86" i="7"/>
  <c r="K86" i="7"/>
  <c r="I86" i="7"/>
  <c r="G86" i="7"/>
  <c r="E86" i="7"/>
  <c r="AQ85" i="7"/>
  <c r="AO85" i="7"/>
  <c r="AM85" i="7"/>
  <c r="AK85" i="7"/>
  <c r="AI85" i="7"/>
  <c r="AG85" i="7"/>
  <c r="AE85" i="7"/>
  <c r="AC85" i="7"/>
  <c r="AA85" i="7"/>
  <c r="Y85" i="7"/>
  <c r="W85" i="7"/>
  <c r="U85" i="7"/>
  <c r="S85" i="7"/>
  <c r="Q85" i="7"/>
  <c r="O85" i="7"/>
  <c r="M85" i="7"/>
  <c r="K85" i="7"/>
  <c r="I85" i="7"/>
  <c r="G85" i="7"/>
  <c r="E85" i="7"/>
  <c r="AQ84" i="7"/>
  <c r="AO84" i="7"/>
  <c r="AM84" i="7"/>
  <c r="AK84" i="7"/>
  <c r="AI84" i="7"/>
  <c r="AG84" i="7"/>
  <c r="AE84" i="7"/>
  <c r="AC84" i="7"/>
  <c r="AA84" i="7"/>
  <c r="Y84" i="7"/>
  <c r="W84" i="7"/>
  <c r="U84" i="7"/>
  <c r="S84" i="7"/>
  <c r="Q84" i="7"/>
  <c r="O84" i="7"/>
  <c r="M84" i="7"/>
  <c r="K84" i="7"/>
  <c r="I84" i="7"/>
  <c r="G84" i="7"/>
  <c r="E84" i="7"/>
  <c r="AQ83" i="7"/>
  <c r="AO83" i="7"/>
  <c r="AM83" i="7"/>
  <c r="AK83" i="7"/>
  <c r="AI83" i="7"/>
  <c r="AG83" i="7"/>
  <c r="AE83" i="7"/>
  <c r="AC83" i="7"/>
  <c r="AA83" i="7"/>
  <c r="Y83" i="7"/>
  <c r="W83" i="7"/>
  <c r="U83" i="7"/>
  <c r="S83" i="7"/>
  <c r="Q83" i="7"/>
  <c r="O83" i="7"/>
  <c r="M83" i="7"/>
  <c r="K83" i="7"/>
  <c r="I83" i="7"/>
  <c r="G83" i="7"/>
  <c r="E83" i="7"/>
  <c r="AQ82" i="7"/>
  <c r="AO82" i="7"/>
  <c r="AM82" i="7"/>
  <c r="AK82" i="7"/>
  <c r="AI82" i="7"/>
  <c r="AG82" i="7"/>
  <c r="AE82" i="7"/>
  <c r="AC82" i="7"/>
  <c r="AA82" i="7"/>
  <c r="Y82" i="7"/>
  <c r="W82" i="7"/>
  <c r="U82" i="7"/>
  <c r="S82" i="7"/>
  <c r="Q82" i="7"/>
  <c r="O82" i="7"/>
  <c r="M82" i="7"/>
  <c r="K82" i="7"/>
  <c r="I82" i="7"/>
  <c r="G82" i="7"/>
  <c r="E82" i="7"/>
  <c r="AQ81" i="7"/>
  <c r="AO81" i="7"/>
  <c r="AM81" i="7"/>
  <c r="AK81" i="7"/>
  <c r="AI81" i="7"/>
  <c r="AG81" i="7"/>
  <c r="AE81" i="7"/>
  <c r="AC81" i="7"/>
  <c r="AA81" i="7"/>
  <c r="Y81" i="7"/>
  <c r="W81" i="7"/>
  <c r="U81" i="7"/>
  <c r="S81" i="7"/>
  <c r="Q81" i="7"/>
  <c r="O81" i="7"/>
  <c r="M81" i="7"/>
  <c r="K81" i="7"/>
  <c r="I81" i="7"/>
  <c r="G81" i="7"/>
  <c r="E81" i="7"/>
  <c r="AQ80" i="7"/>
  <c r="AO80" i="7"/>
  <c r="AM80" i="7"/>
  <c r="AK80" i="7"/>
  <c r="AI80" i="7"/>
  <c r="AG80" i="7"/>
  <c r="AE80" i="7"/>
  <c r="AC80" i="7"/>
  <c r="AA80" i="7"/>
  <c r="Y80" i="7"/>
  <c r="W80" i="7"/>
  <c r="U80" i="7"/>
  <c r="S80" i="7"/>
  <c r="Q80" i="7"/>
  <c r="O80" i="7"/>
  <c r="M80" i="7"/>
  <c r="K80" i="7"/>
  <c r="I80" i="7"/>
  <c r="G80" i="7"/>
  <c r="E80" i="7"/>
  <c r="AQ79" i="7"/>
  <c r="AO79" i="7"/>
  <c r="AM79" i="7"/>
  <c r="AK79" i="7"/>
  <c r="AI79" i="7"/>
  <c r="AG79" i="7"/>
  <c r="AE79" i="7"/>
  <c r="AC79" i="7"/>
  <c r="AA79" i="7"/>
  <c r="Y79" i="7"/>
  <c r="W79" i="7"/>
  <c r="U79" i="7"/>
  <c r="S79" i="7"/>
  <c r="Q79" i="7"/>
  <c r="O79" i="7"/>
  <c r="M79" i="7"/>
  <c r="K79" i="7"/>
  <c r="I79" i="7"/>
  <c r="G79" i="7"/>
  <c r="E79" i="7"/>
  <c r="AQ78" i="7"/>
  <c r="AO78" i="7"/>
  <c r="AM78" i="7"/>
  <c r="AK78" i="7"/>
  <c r="AI78" i="7"/>
  <c r="AG78" i="7"/>
  <c r="AE78" i="7"/>
  <c r="AC78" i="7"/>
  <c r="AA78" i="7"/>
  <c r="Y78" i="7"/>
  <c r="W78" i="7"/>
  <c r="U78" i="7"/>
  <c r="S78" i="7"/>
  <c r="Q78" i="7"/>
  <c r="O78" i="7"/>
  <c r="M78" i="7"/>
  <c r="K78" i="7"/>
  <c r="I78" i="7"/>
  <c r="G78" i="7"/>
  <c r="E78" i="7"/>
  <c r="AQ77" i="7"/>
  <c r="AO77" i="7"/>
  <c r="AM77" i="7"/>
  <c r="AK77" i="7"/>
  <c r="AI77" i="7"/>
  <c r="AG77" i="7"/>
  <c r="AE77" i="7"/>
  <c r="AC77" i="7"/>
  <c r="AA77" i="7"/>
  <c r="Y77" i="7"/>
  <c r="W77" i="7"/>
  <c r="U77" i="7"/>
  <c r="S77" i="7"/>
  <c r="Q77" i="7"/>
  <c r="O77" i="7"/>
  <c r="M77" i="7"/>
  <c r="K77" i="7"/>
  <c r="I77" i="7"/>
  <c r="G77" i="7"/>
  <c r="E77" i="7"/>
  <c r="AQ76" i="7"/>
  <c r="AO76" i="7"/>
  <c r="AM76" i="7"/>
  <c r="AK76" i="7"/>
  <c r="AI76" i="7"/>
  <c r="AG76" i="7"/>
  <c r="AE76" i="7"/>
  <c r="AC76" i="7"/>
  <c r="AA76" i="7"/>
  <c r="Y76" i="7"/>
  <c r="W76" i="7"/>
  <c r="U76" i="7"/>
  <c r="S76" i="7"/>
  <c r="Q76" i="7"/>
  <c r="O76" i="7"/>
  <c r="M76" i="7"/>
  <c r="K76" i="7"/>
  <c r="I76" i="7"/>
  <c r="G76" i="7"/>
  <c r="E76" i="7"/>
  <c r="AQ75" i="7"/>
  <c r="AO75" i="7"/>
  <c r="AM75" i="7"/>
  <c r="AK75" i="7"/>
  <c r="AI75" i="7"/>
  <c r="AG75" i="7"/>
  <c r="AE75" i="7"/>
  <c r="AC75" i="7"/>
  <c r="AA75" i="7"/>
  <c r="Y75" i="7"/>
  <c r="W75" i="7"/>
  <c r="U75" i="7"/>
  <c r="S75" i="7"/>
  <c r="Q75" i="7"/>
  <c r="O75" i="7"/>
  <c r="M75" i="7"/>
  <c r="K75" i="7"/>
  <c r="I75" i="7"/>
  <c r="G75" i="7"/>
  <c r="E75" i="7"/>
  <c r="AQ74" i="7"/>
  <c r="AO74" i="7"/>
  <c r="AM74" i="7"/>
  <c r="AK74" i="7"/>
  <c r="AI74" i="7"/>
  <c r="AG74" i="7"/>
  <c r="AE74" i="7"/>
  <c r="AC74" i="7"/>
  <c r="AA74" i="7"/>
  <c r="Y74" i="7"/>
  <c r="W74" i="7"/>
  <c r="U74" i="7"/>
  <c r="S74" i="7"/>
  <c r="Q74" i="7"/>
  <c r="O74" i="7"/>
  <c r="M74" i="7"/>
  <c r="K74" i="7"/>
  <c r="I74" i="7"/>
  <c r="G74" i="7"/>
  <c r="E74" i="7"/>
  <c r="AQ73" i="7"/>
  <c r="AO73" i="7"/>
  <c r="AM73" i="7"/>
  <c r="AK73" i="7"/>
  <c r="AI73" i="7"/>
  <c r="AG73" i="7"/>
  <c r="AE73" i="7"/>
  <c r="AC73" i="7"/>
  <c r="AA73" i="7"/>
  <c r="Y73" i="7"/>
  <c r="W73" i="7"/>
  <c r="U73" i="7"/>
  <c r="S73" i="7"/>
  <c r="Q73" i="7"/>
  <c r="O73" i="7"/>
  <c r="M73" i="7"/>
  <c r="K73" i="7"/>
  <c r="I73" i="7"/>
  <c r="G73" i="7"/>
  <c r="E73" i="7"/>
  <c r="AQ72" i="7"/>
  <c r="AO72" i="7"/>
  <c r="AM72" i="7"/>
  <c r="AK72" i="7"/>
  <c r="AI72" i="7"/>
  <c r="AG72" i="7"/>
  <c r="AE72" i="7"/>
  <c r="AC72" i="7"/>
  <c r="AA72" i="7"/>
  <c r="Y72" i="7"/>
  <c r="W72" i="7"/>
  <c r="U72" i="7"/>
  <c r="S72" i="7"/>
  <c r="Q72" i="7"/>
  <c r="O72" i="7"/>
  <c r="M72" i="7"/>
  <c r="K72" i="7"/>
  <c r="I72" i="7"/>
  <c r="G72" i="7"/>
  <c r="E72" i="7"/>
  <c r="AQ71" i="7"/>
  <c r="AO71" i="7"/>
  <c r="AM71" i="7"/>
  <c r="AK71" i="7"/>
  <c r="AI71" i="7"/>
  <c r="AG71" i="7"/>
  <c r="AE71" i="7"/>
  <c r="AC71" i="7"/>
  <c r="AA71" i="7"/>
  <c r="Y71" i="7"/>
  <c r="W71" i="7"/>
  <c r="U71" i="7"/>
  <c r="S71" i="7"/>
  <c r="Q71" i="7"/>
  <c r="O71" i="7"/>
  <c r="M71" i="7"/>
  <c r="K71" i="7"/>
  <c r="I71" i="7"/>
  <c r="G71" i="7"/>
  <c r="E71" i="7"/>
  <c r="AQ70" i="7"/>
  <c r="AO70" i="7"/>
  <c r="AM70" i="7"/>
  <c r="AK70" i="7"/>
  <c r="AI70" i="7"/>
  <c r="AG70" i="7"/>
  <c r="AE70" i="7"/>
  <c r="AC70" i="7"/>
  <c r="AA70" i="7"/>
  <c r="Y70" i="7"/>
  <c r="W70" i="7"/>
  <c r="U70" i="7"/>
  <c r="S70" i="7"/>
  <c r="Q70" i="7"/>
  <c r="O70" i="7"/>
  <c r="M70" i="7"/>
  <c r="K70" i="7"/>
  <c r="I70" i="7"/>
  <c r="G70" i="7"/>
  <c r="E70" i="7"/>
  <c r="AQ69" i="7"/>
  <c r="AO69" i="7"/>
  <c r="AM69" i="7"/>
  <c r="AK69" i="7"/>
  <c r="AI69" i="7"/>
  <c r="AG69" i="7"/>
  <c r="AE69" i="7"/>
  <c r="AC69" i="7"/>
  <c r="AA69" i="7"/>
  <c r="Y69" i="7"/>
  <c r="W69" i="7"/>
  <c r="U69" i="7"/>
  <c r="S69" i="7"/>
  <c r="Q69" i="7"/>
  <c r="O69" i="7"/>
  <c r="M69" i="7"/>
  <c r="K69" i="7"/>
  <c r="I69" i="7"/>
  <c r="G69" i="7"/>
  <c r="E69" i="7"/>
  <c r="AQ68" i="7"/>
  <c r="AO68" i="7"/>
  <c r="AM68" i="7"/>
  <c r="AK68" i="7"/>
  <c r="AI68" i="7"/>
  <c r="AG68" i="7"/>
  <c r="AE68" i="7"/>
  <c r="AC68" i="7"/>
  <c r="AA68" i="7"/>
  <c r="Y68" i="7"/>
  <c r="W68" i="7"/>
  <c r="U68" i="7"/>
  <c r="S68" i="7"/>
  <c r="Q68" i="7"/>
  <c r="O68" i="7"/>
  <c r="M68" i="7"/>
  <c r="K68" i="7"/>
  <c r="I68" i="7"/>
  <c r="G68" i="7"/>
  <c r="E68" i="7"/>
  <c r="AQ67" i="7"/>
  <c r="AO67" i="7"/>
  <c r="AM67" i="7"/>
  <c r="AK67" i="7"/>
  <c r="AI67" i="7"/>
  <c r="AG67" i="7"/>
  <c r="AE67" i="7"/>
  <c r="AC67" i="7"/>
  <c r="AA67" i="7"/>
  <c r="Y67" i="7"/>
  <c r="W67" i="7"/>
  <c r="U67" i="7"/>
  <c r="S67" i="7"/>
  <c r="Q67" i="7"/>
  <c r="O67" i="7"/>
  <c r="M67" i="7"/>
  <c r="K67" i="7"/>
  <c r="I67" i="7"/>
  <c r="G67" i="7"/>
  <c r="E67" i="7"/>
  <c r="AQ66" i="7"/>
  <c r="AO66" i="7"/>
  <c r="AM66" i="7"/>
  <c r="AK66" i="7"/>
  <c r="AI66" i="7"/>
  <c r="AG66" i="7"/>
  <c r="AE66" i="7"/>
  <c r="AC66" i="7"/>
  <c r="AA66" i="7"/>
  <c r="Y66" i="7"/>
  <c r="W66" i="7"/>
  <c r="U66" i="7"/>
  <c r="S66" i="7"/>
  <c r="Q66" i="7"/>
  <c r="O66" i="7"/>
  <c r="M66" i="7"/>
  <c r="K66" i="7"/>
  <c r="I66" i="7"/>
  <c r="G66" i="7"/>
  <c r="E66" i="7"/>
  <c r="AQ65" i="7"/>
  <c r="AO65" i="7"/>
  <c r="AM65" i="7"/>
  <c r="AK65" i="7"/>
  <c r="AI65" i="7"/>
  <c r="AG65" i="7"/>
  <c r="AE65" i="7"/>
  <c r="AC65" i="7"/>
  <c r="AA65" i="7"/>
  <c r="Y65" i="7"/>
  <c r="W65" i="7"/>
  <c r="U65" i="7"/>
  <c r="S65" i="7"/>
  <c r="Q65" i="7"/>
  <c r="O65" i="7"/>
  <c r="M65" i="7"/>
  <c r="K65" i="7"/>
  <c r="I65" i="7"/>
  <c r="G65" i="7"/>
  <c r="E65" i="7"/>
  <c r="AQ64" i="7"/>
  <c r="AO64" i="7"/>
  <c r="AM64" i="7"/>
  <c r="AK64" i="7"/>
  <c r="AI64" i="7"/>
  <c r="AG64" i="7"/>
  <c r="AE64" i="7"/>
  <c r="AC64" i="7"/>
  <c r="AA64" i="7"/>
  <c r="Y64" i="7"/>
  <c r="W64" i="7"/>
  <c r="U64" i="7"/>
  <c r="S64" i="7"/>
  <c r="Q64" i="7"/>
  <c r="O64" i="7"/>
  <c r="M64" i="7"/>
  <c r="K64" i="7"/>
  <c r="I64" i="7"/>
  <c r="G64" i="7"/>
  <c r="E64" i="7"/>
  <c r="AQ63" i="7"/>
  <c r="AO63" i="7"/>
  <c r="AM63" i="7"/>
  <c r="AK63" i="7"/>
  <c r="AI63" i="7"/>
  <c r="AG63" i="7"/>
  <c r="AE63" i="7"/>
  <c r="AC63" i="7"/>
  <c r="AA63" i="7"/>
  <c r="Y63" i="7"/>
  <c r="W63" i="7"/>
  <c r="U63" i="7"/>
  <c r="S63" i="7"/>
  <c r="Q63" i="7"/>
  <c r="O63" i="7"/>
  <c r="M63" i="7"/>
  <c r="K63" i="7"/>
  <c r="I63" i="7"/>
  <c r="G63" i="7"/>
  <c r="E63" i="7"/>
  <c r="AQ62" i="7"/>
  <c r="AO62" i="7"/>
  <c r="AM62" i="7"/>
  <c r="AK62" i="7"/>
  <c r="AI62" i="7"/>
  <c r="AG62" i="7"/>
  <c r="AE62" i="7"/>
  <c r="AC62" i="7"/>
  <c r="AA62" i="7"/>
  <c r="Y62" i="7"/>
  <c r="W62" i="7"/>
  <c r="U62" i="7"/>
  <c r="S62" i="7"/>
  <c r="Q62" i="7"/>
  <c r="O62" i="7"/>
  <c r="M62" i="7"/>
  <c r="K62" i="7"/>
  <c r="I62" i="7"/>
  <c r="G62" i="7"/>
  <c r="E62" i="7"/>
  <c r="AQ61" i="7"/>
  <c r="AO61" i="7"/>
  <c r="AM61" i="7"/>
  <c r="AK61" i="7"/>
  <c r="AI61" i="7"/>
  <c r="AG61" i="7"/>
  <c r="AE61" i="7"/>
  <c r="AC61" i="7"/>
  <c r="AA61" i="7"/>
  <c r="Y61" i="7"/>
  <c r="W61" i="7"/>
  <c r="U61" i="7"/>
  <c r="S61" i="7"/>
  <c r="Q61" i="7"/>
  <c r="O61" i="7"/>
  <c r="M61" i="7"/>
  <c r="K61" i="7"/>
  <c r="I61" i="7"/>
  <c r="G61" i="7"/>
  <c r="E61" i="7"/>
  <c r="AQ60" i="7"/>
  <c r="AO60" i="7"/>
  <c r="AM60" i="7"/>
  <c r="AK60" i="7"/>
  <c r="AI60" i="7"/>
  <c r="AG60" i="7"/>
  <c r="AE60" i="7"/>
  <c r="AC60" i="7"/>
  <c r="AA60" i="7"/>
  <c r="Y60" i="7"/>
  <c r="W60" i="7"/>
  <c r="U60" i="7"/>
  <c r="S60" i="7"/>
  <c r="Q60" i="7"/>
  <c r="O60" i="7"/>
  <c r="M60" i="7"/>
  <c r="K60" i="7"/>
  <c r="I60" i="7"/>
  <c r="G60" i="7"/>
  <c r="E60" i="7"/>
  <c r="AQ59" i="7"/>
  <c r="AO59" i="7"/>
  <c r="AM59" i="7"/>
  <c r="AK59" i="7"/>
  <c r="AI59" i="7"/>
  <c r="AG59" i="7"/>
  <c r="AE59" i="7"/>
  <c r="AC59" i="7"/>
  <c r="AA59" i="7"/>
  <c r="Y59" i="7"/>
  <c r="W59" i="7"/>
  <c r="U59" i="7"/>
  <c r="S59" i="7"/>
  <c r="Q59" i="7"/>
  <c r="O59" i="7"/>
  <c r="M59" i="7"/>
  <c r="K59" i="7"/>
  <c r="I59" i="7"/>
  <c r="G59" i="7"/>
  <c r="E59" i="7"/>
  <c r="AQ58" i="7"/>
  <c r="AO58" i="7"/>
  <c r="AM58" i="7"/>
  <c r="AK58" i="7"/>
  <c r="AI58" i="7"/>
  <c r="AG58" i="7"/>
  <c r="AE58" i="7"/>
  <c r="AC58" i="7"/>
  <c r="AA58" i="7"/>
  <c r="Y58" i="7"/>
  <c r="W58" i="7"/>
  <c r="U58" i="7"/>
  <c r="S58" i="7"/>
  <c r="Q58" i="7"/>
  <c r="O58" i="7"/>
  <c r="M58" i="7"/>
  <c r="K58" i="7"/>
  <c r="I58" i="7"/>
  <c r="G58" i="7"/>
  <c r="E58" i="7"/>
  <c r="AQ57" i="7"/>
  <c r="AO57" i="7"/>
  <c r="AM57" i="7"/>
  <c r="AK57" i="7"/>
  <c r="AI57" i="7"/>
  <c r="AG57" i="7"/>
  <c r="AE57" i="7"/>
  <c r="AC57" i="7"/>
  <c r="AA57" i="7"/>
  <c r="Y57" i="7"/>
  <c r="W57" i="7"/>
  <c r="U57" i="7"/>
  <c r="S57" i="7"/>
  <c r="Q57" i="7"/>
  <c r="O57" i="7"/>
  <c r="M57" i="7"/>
  <c r="K57" i="7"/>
  <c r="I57" i="7"/>
  <c r="G57" i="7"/>
  <c r="E57" i="7"/>
  <c r="AQ56" i="7"/>
  <c r="AO56" i="7"/>
  <c r="AM56" i="7"/>
  <c r="AK56" i="7"/>
  <c r="AI56" i="7"/>
  <c r="AG56" i="7"/>
  <c r="AE56" i="7"/>
  <c r="AC56" i="7"/>
  <c r="AA56" i="7"/>
  <c r="Y56" i="7"/>
  <c r="W56" i="7"/>
  <c r="U56" i="7"/>
  <c r="S56" i="7"/>
  <c r="Q56" i="7"/>
  <c r="O56" i="7"/>
  <c r="M56" i="7"/>
  <c r="K56" i="7"/>
  <c r="I56" i="7"/>
  <c r="G56" i="7"/>
  <c r="E56" i="7"/>
  <c r="AQ55" i="7"/>
  <c r="AO55" i="7"/>
  <c r="AM55" i="7"/>
  <c r="AK55" i="7"/>
  <c r="AI55" i="7"/>
  <c r="AG55" i="7"/>
  <c r="AE55" i="7"/>
  <c r="AC55" i="7"/>
  <c r="AA55" i="7"/>
  <c r="Y55" i="7"/>
  <c r="W55" i="7"/>
  <c r="U55" i="7"/>
  <c r="S55" i="7"/>
  <c r="Q55" i="7"/>
  <c r="O55" i="7"/>
  <c r="M55" i="7"/>
  <c r="K55" i="7"/>
  <c r="I55" i="7"/>
  <c r="G55" i="7"/>
  <c r="E55" i="7"/>
  <c r="AQ54" i="7"/>
  <c r="AO54" i="7"/>
  <c r="AM54" i="7"/>
  <c r="AK54" i="7"/>
  <c r="AI54" i="7"/>
  <c r="AG54" i="7"/>
  <c r="AE54" i="7"/>
  <c r="AC54" i="7"/>
  <c r="AA54" i="7"/>
  <c r="Y54" i="7"/>
  <c r="W54" i="7"/>
  <c r="U54" i="7"/>
  <c r="S54" i="7"/>
  <c r="Q54" i="7"/>
  <c r="O54" i="7"/>
  <c r="M54" i="7"/>
  <c r="K54" i="7"/>
  <c r="I54" i="7"/>
  <c r="G54" i="7"/>
  <c r="E54" i="7"/>
  <c r="AQ53" i="7"/>
  <c r="AO53" i="7"/>
  <c r="AM53" i="7"/>
  <c r="AK53" i="7"/>
  <c r="AI53" i="7"/>
  <c r="AG53" i="7"/>
  <c r="AE53" i="7"/>
  <c r="AC53" i="7"/>
  <c r="AA53" i="7"/>
  <c r="Y53" i="7"/>
  <c r="W53" i="7"/>
  <c r="U53" i="7"/>
  <c r="S53" i="7"/>
  <c r="Q53" i="7"/>
  <c r="O53" i="7"/>
  <c r="M53" i="7"/>
  <c r="K53" i="7"/>
  <c r="I53" i="7"/>
  <c r="G53" i="7"/>
  <c r="E53" i="7"/>
  <c r="AQ52" i="7"/>
  <c r="AO52" i="7"/>
  <c r="AM52" i="7"/>
  <c r="AK52" i="7"/>
  <c r="AI52" i="7"/>
  <c r="AG52" i="7"/>
  <c r="AE52" i="7"/>
  <c r="AC52" i="7"/>
  <c r="AA52" i="7"/>
  <c r="Y52" i="7"/>
  <c r="W52" i="7"/>
  <c r="U52" i="7"/>
  <c r="S52" i="7"/>
  <c r="Q52" i="7"/>
  <c r="O52" i="7"/>
  <c r="M52" i="7"/>
  <c r="K52" i="7"/>
  <c r="I52" i="7"/>
  <c r="G52" i="7"/>
  <c r="E52" i="7"/>
  <c r="AQ51" i="7"/>
  <c r="AO51" i="7"/>
  <c r="AM51" i="7"/>
  <c r="AK51" i="7"/>
  <c r="AI51" i="7"/>
  <c r="AG51" i="7"/>
  <c r="AE51" i="7"/>
  <c r="AC51" i="7"/>
  <c r="AA51" i="7"/>
  <c r="Y51" i="7"/>
  <c r="W51" i="7"/>
  <c r="U51" i="7"/>
  <c r="S51" i="7"/>
  <c r="Q51" i="7"/>
  <c r="O51" i="7"/>
  <c r="M51" i="7"/>
  <c r="K51" i="7"/>
  <c r="I51" i="7"/>
  <c r="G51" i="7"/>
  <c r="E51" i="7"/>
  <c r="AQ50" i="7"/>
  <c r="AO50" i="7"/>
  <c r="AM50" i="7"/>
  <c r="AK50" i="7"/>
  <c r="AI50" i="7"/>
  <c r="AG50" i="7"/>
  <c r="AE50" i="7"/>
  <c r="AC50" i="7"/>
  <c r="AA50" i="7"/>
  <c r="Y50" i="7"/>
  <c r="W50" i="7"/>
  <c r="U50" i="7"/>
  <c r="S50" i="7"/>
  <c r="Q50" i="7"/>
  <c r="O50" i="7"/>
  <c r="M50" i="7"/>
  <c r="K50" i="7"/>
  <c r="I50" i="7"/>
  <c r="G50" i="7"/>
  <c r="E50" i="7"/>
  <c r="AQ49" i="7"/>
  <c r="AO49" i="7"/>
  <c r="AM49" i="7"/>
  <c r="AK49" i="7"/>
  <c r="AI49" i="7"/>
  <c r="AG49" i="7"/>
  <c r="AE49" i="7"/>
  <c r="AC49" i="7"/>
  <c r="AA49" i="7"/>
  <c r="Y49" i="7"/>
  <c r="W49" i="7"/>
  <c r="U49" i="7"/>
  <c r="S49" i="7"/>
  <c r="Q49" i="7"/>
  <c r="O49" i="7"/>
  <c r="M49" i="7"/>
  <c r="K49" i="7"/>
  <c r="I49" i="7"/>
  <c r="G49" i="7"/>
  <c r="E49" i="7"/>
  <c r="AQ48" i="7"/>
  <c r="AO48" i="7"/>
  <c r="AM48" i="7"/>
  <c r="AK48" i="7"/>
  <c r="AI48" i="7"/>
  <c r="AG48" i="7"/>
  <c r="AE48" i="7"/>
  <c r="AC48" i="7"/>
  <c r="AA48" i="7"/>
  <c r="Y48" i="7"/>
  <c r="W48" i="7"/>
  <c r="U48" i="7"/>
  <c r="S48" i="7"/>
  <c r="Q48" i="7"/>
  <c r="O48" i="7"/>
  <c r="M48" i="7"/>
  <c r="K48" i="7"/>
  <c r="I48" i="7"/>
  <c r="G48" i="7"/>
  <c r="E48" i="7"/>
  <c r="AQ47" i="7"/>
  <c r="AO47" i="7"/>
  <c r="AM47" i="7"/>
  <c r="AK47" i="7"/>
  <c r="AI47" i="7"/>
  <c r="AG47" i="7"/>
  <c r="AE47" i="7"/>
  <c r="AC47" i="7"/>
  <c r="AA47" i="7"/>
  <c r="Y47" i="7"/>
  <c r="W47" i="7"/>
  <c r="U47" i="7"/>
  <c r="Q47" i="7"/>
  <c r="O47" i="7"/>
  <c r="M47" i="7"/>
  <c r="K47" i="7"/>
  <c r="I47" i="7"/>
  <c r="G47" i="7"/>
  <c r="E47" i="7"/>
  <c r="AQ46" i="7"/>
  <c r="AO46" i="7"/>
  <c r="AM46" i="7"/>
  <c r="AK46" i="7"/>
  <c r="AI46" i="7"/>
  <c r="AG46" i="7"/>
  <c r="AE46" i="7"/>
  <c r="AC46" i="7"/>
  <c r="AA46" i="7"/>
  <c r="Y46" i="7"/>
  <c r="W46" i="7"/>
  <c r="U46" i="7"/>
  <c r="Q46" i="7"/>
  <c r="O46" i="7"/>
  <c r="M46" i="7"/>
  <c r="K46" i="7"/>
  <c r="I46" i="7"/>
  <c r="G46" i="7"/>
  <c r="E46" i="7"/>
  <c r="AQ45" i="7"/>
  <c r="AO45" i="7"/>
  <c r="AM45" i="7"/>
  <c r="AK45" i="7"/>
  <c r="AI45" i="7"/>
  <c r="AG45" i="7"/>
  <c r="AE45" i="7"/>
  <c r="AC45" i="7"/>
  <c r="AA45" i="7"/>
  <c r="Y45" i="7"/>
  <c r="W45" i="7"/>
  <c r="U45" i="7"/>
  <c r="Q45" i="7"/>
  <c r="O45" i="7"/>
  <c r="M45" i="7"/>
  <c r="K45" i="7"/>
  <c r="I45" i="7"/>
  <c r="G45" i="7"/>
  <c r="E45" i="7"/>
  <c r="AQ44" i="7"/>
  <c r="AO44" i="7"/>
  <c r="AM44" i="7"/>
  <c r="AK44" i="7"/>
  <c r="AI44" i="7"/>
  <c r="AG44" i="7"/>
  <c r="AE44" i="7"/>
  <c r="AC44" i="7"/>
  <c r="AA44" i="7"/>
  <c r="Y44" i="7"/>
  <c r="W44" i="7"/>
  <c r="U44" i="7"/>
  <c r="Q44" i="7"/>
  <c r="O44" i="7"/>
  <c r="M44" i="7"/>
  <c r="K44" i="7"/>
  <c r="I44" i="7"/>
  <c r="G44" i="7"/>
  <c r="E44" i="7"/>
  <c r="AO43" i="7"/>
  <c r="AM43" i="7"/>
  <c r="AK43" i="7"/>
  <c r="AI43" i="7"/>
  <c r="AG43" i="7"/>
  <c r="AE43" i="7"/>
  <c r="AC43" i="7"/>
  <c r="AA43" i="7"/>
  <c r="Y43" i="7"/>
  <c r="W43" i="7"/>
  <c r="U43" i="7"/>
  <c r="Q43" i="7"/>
  <c r="O43" i="7"/>
  <c r="M43" i="7"/>
  <c r="K43" i="7"/>
  <c r="I43" i="7"/>
  <c r="G43" i="7"/>
  <c r="E43" i="7"/>
  <c r="AO42" i="7"/>
  <c r="AM42" i="7"/>
  <c r="AK42" i="7"/>
  <c r="AI42" i="7"/>
  <c r="AG42" i="7"/>
  <c r="AE42" i="7"/>
  <c r="AC42" i="7"/>
  <c r="AA42" i="7"/>
  <c r="Y42" i="7"/>
  <c r="W42" i="7"/>
  <c r="U42" i="7"/>
  <c r="Q42" i="7"/>
  <c r="O42" i="7"/>
  <c r="M42" i="7"/>
  <c r="K42" i="7"/>
  <c r="I42" i="7"/>
  <c r="G42" i="7"/>
  <c r="E42" i="7"/>
  <c r="AQ41" i="7"/>
  <c r="AO41" i="7"/>
  <c r="AM41" i="7"/>
  <c r="AK41" i="7"/>
  <c r="AI41" i="7"/>
  <c r="AG41" i="7"/>
  <c r="AE41" i="7"/>
  <c r="AC41" i="7"/>
  <c r="AA41" i="7"/>
  <c r="Y41" i="7"/>
  <c r="W41" i="7"/>
  <c r="U41" i="7"/>
  <c r="Q41" i="7"/>
  <c r="O41" i="7"/>
  <c r="M41" i="7"/>
  <c r="K41" i="7"/>
  <c r="I41" i="7"/>
  <c r="G41" i="7"/>
  <c r="E41" i="7"/>
  <c r="AQ40" i="7"/>
  <c r="AO40" i="7"/>
  <c r="AM40" i="7"/>
  <c r="AK40" i="7"/>
  <c r="AI40" i="7"/>
  <c r="AG40" i="7"/>
  <c r="AE40" i="7"/>
  <c r="AC40" i="7"/>
  <c r="AA40" i="7"/>
  <c r="Y40" i="7"/>
  <c r="W40" i="7"/>
  <c r="U40" i="7"/>
  <c r="Q40" i="7"/>
  <c r="O40" i="7"/>
  <c r="M40" i="7"/>
  <c r="K40" i="7"/>
  <c r="I40" i="7"/>
  <c r="G40" i="7"/>
  <c r="AP39" i="7"/>
  <c r="AP42" i="7" s="1"/>
  <c r="AQ42" i="7" s="1"/>
  <c r="AO39" i="7"/>
  <c r="AD39" i="7"/>
  <c r="AB39" i="7"/>
  <c r="Z39" i="7"/>
  <c r="X39" i="7"/>
  <c r="V39" i="7"/>
  <c r="T39" i="7"/>
  <c r="R39" i="7"/>
  <c r="P39" i="7"/>
  <c r="M39" i="7"/>
  <c r="K39" i="7"/>
  <c r="D39" i="7"/>
  <c r="B39" i="7"/>
  <c r="AM39" i="7" s="1"/>
  <c r="AQ38" i="7"/>
  <c r="AO38" i="7"/>
  <c r="AM38" i="7"/>
  <c r="AK38" i="7"/>
  <c r="AI38" i="7"/>
  <c r="AG38" i="7"/>
  <c r="AE38" i="7"/>
  <c r="AC38" i="7"/>
  <c r="AA38" i="7"/>
  <c r="Y38" i="7"/>
  <c r="W38" i="7"/>
  <c r="U38" i="7"/>
  <c r="S38" i="7"/>
  <c r="Q38" i="7"/>
  <c r="O38" i="7"/>
  <c r="M38" i="7"/>
  <c r="K38" i="7"/>
  <c r="I38" i="7"/>
  <c r="G38" i="7"/>
  <c r="E38" i="7"/>
  <c r="AQ37" i="7"/>
  <c r="AO37" i="7"/>
  <c r="AM37" i="7"/>
  <c r="AK37" i="7"/>
  <c r="AI37" i="7"/>
  <c r="AG37" i="7"/>
  <c r="AE37" i="7"/>
  <c r="AC37" i="7"/>
  <c r="AA37" i="7"/>
  <c r="Y37" i="7"/>
  <c r="W37" i="7"/>
  <c r="U37" i="7"/>
  <c r="S37" i="7"/>
  <c r="Q37" i="7"/>
  <c r="O37" i="7"/>
  <c r="M37" i="7"/>
  <c r="K37" i="7"/>
  <c r="I37" i="7"/>
  <c r="G37" i="7"/>
  <c r="E37" i="7"/>
  <c r="AQ36" i="7"/>
  <c r="AO36" i="7"/>
  <c r="AM36" i="7"/>
  <c r="AK36" i="7"/>
  <c r="AI36" i="7"/>
  <c r="AG36" i="7"/>
  <c r="AE36" i="7"/>
  <c r="AC36" i="7"/>
  <c r="AA36" i="7"/>
  <c r="Y36" i="7"/>
  <c r="W36" i="7"/>
  <c r="U36" i="7"/>
  <c r="S36" i="7"/>
  <c r="Q36" i="7"/>
  <c r="O36" i="7"/>
  <c r="M36" i="7"/>
  <c r="K36" i="7"/>
  <c r="I36" i="7"/>
  <c r="G36" i="7"/>
  <c r="E36" i="7"/>
  <c r="AQ35" i="7"/>
  <c r="AO35" i="7"/>
  <c r="AM35" i="7"/>
  <c r="AK35" i="7"/>
  <c r="AI35" i="7"/>
  <c r="AG35" i="7"/>
  <c r="AE35" i="7"/>
  <c r="AC35" i="7"/>
  <c r="AA35" i="7"/>
  <c r="Y35" i="7"/>
  <c r="W35" i="7"/>
  <c r="U35" i="7"/>
  <c r="S35" i="7"/>
  <c r="Q35" i="7"/>
  <c r="O35" i="7"/>
  <c r="M35" i="7"/>
  <c r="K35" i="7"/>
  <c r="I35" i="7"/>
  <c r="G35" i="7"/>
  <c r="E35" i="7"/>
  <c r="AQ34" i="7"/>
  <c r="AO34" i="7"/>
  <c r="AM34" i="7"/>
  <c r="AK34" i="7"/>
  <c r="AI34" i="7"/>
  <c r="AG34" i="7"/>
  <c r="AE34" i="7"/>
  <c r="AC34" i="7"/>
  <c r="AA34" i="7"/>
  <c r="Y34" i="7"/>
  <c r="W34" i="7"/>
  <c r="U34" i="7"/>
  <c r="S34" i="7"/>
  <c r="Q34" i="7"/>
  <c r="O34" i="7"/>
  <c r="M34" i="7"/>
  <c r="K34" i="7"/>
  <c r="I34" i="7"/>
  <c r="G34" i="7"/>
  <c r="E34" i="7"/>
  <c r="AQ33" i="7"/>
  <c r="AO33" i="7"/>
  <c r="AM33" i="7"/>
  <c r="AK33" i="7"/>
  <c r="AI33" i="7"/>
  <c r="AG33" i="7"/>
  <c r="AE33" i="7"/>
  <c r="AC33" i="7"/>
  <c r="AA33" i="7"/>
  <c r="Y33" i="7"/>
  <c r="W33" i="7"/>
  <c r="U33" i="7"/>
  <c r="S33" i="7"/>
  <c r="Q33" i="7"/>
  <c r="O33" i="7"/>
  <c r="M33" i="7"/>
  <c r="K33" i="7"/>
  <c r="I33" i="7"/>
  <c r="G33" i="7"/>
  <c r="E33" i="7"/>
  <c r="AQ32" i="7"/>
  <c r="AO32" i="7"/>
  <c r="AM32" i="7"/>
  <c r="AK32" i="7"/>
  <c r="AI32" i="7"/>
  <c r="AG32" i="7"/>
  <c r="AE32" i="7"/>
  <c r="AC32" i="7"/>
  <c r="AA32" i="7"/>
  <c r="Y32" i="7"/>
  <c r="W32" i="7"/>
  <c r="U32" i="7"/>
  <c r="S32" i="7"/>
  <c r="Q32" i="7"/>
  <c r="O32" i="7"/>
  <c r="M32" i="7"/>
  <c r="K32" i="7"/>
  <c r="I32" i="7"/>
  <c r="G32" i="7"/>
  <c r="E32" i="7"/>
  <c r="AQ31" i="7"/>
  <c r="AO31" i="7"/>
  <c r="AM31" i="7"/>
  <c r="AK31" i="7"/>
  <c r="AI31" i="7"/>
  <c r="AG31" i="7"/>
  <c r="AE31" i="7"/>
  <c r="AC31" i="7"/>
  <c r="AA31" i="7"/>
  <c r="Y31" i="7"/>
  <c r="W31" i="7"/>
  <c r="U31" i="7"/>
  <c r="S31" i="7"/>
  <c r="Q31" i="7"/>
  <c r="O31" i="7"/>
  <c r="M31" i="7"/>
  <c r="K31" i="7"/>
  <c r="I31" i="7"/>
  <c r="G31" i="7"/>
  <c r="E31" i="7"/>
  <c r="AQ30" i="7"/>
  <c r="AO30" i="7"/>
  <c r="AM30" i="7"/>
  <c r="AK30" i="7"/>
  <c r="AI30" i="7"/>
  <c r="AG30" i="7"/>
  <c r="AE30" i="7"/>
  <c r="AC30" i="7"/>
  <c r="AA30" i="7"/>
  <c r="Y30" i="7"/>
  <c r="W30" i="7"/>
  <c r="U30" i="7"/>
  <c r="S30" i="7"/>
  <c r="Q30" i="7"/>
  <c r="O30" i="7"/>
  <c r="M30" i="7"/>
  <c r="K30" i="7"/>
  <c r="I30" i="7"/>
  <c r="G30" i="7"/>
  <c r="E30" i="7"/>
  <c r="AQ29" i="7"/>
  <c r="AO29" i="7"/>
  <c r="AM29" i="7"/>
  <c r="AK29" i="7"/>
  <c r="AI29" i="7"/>
  <c r="AG29" i="7"/>
  <c r="AE29" i="7"/>
  <c r="AC29" i="7"/>
  <c r="AA29" i="7"/>
  <c r="Y29" i="7"/>
  <c r="W29" i="7"/>
  <c r="U29" i="7"/>
  <c r="S29" i="7"/>
  <c r="Q29" i="7"/>
  <c r="O29" i="7"/>
  <c r="M29" i="7"/>
  <c r="K29" i="7"/>
  <c r="I29" i="7"/>
  <c r="G29" i="7"/>
  <c r="E29" i="7"/>
  <c r="AQ28" i="7"/>
  <c r="AO28" i="7"/>
  <c r="AM28" i="7"/>
  <c r="AK28" i="7"/>
  <c r="AI28" i="7"/>
  <c r="AG28" i="7"/>
  <c r="AE28" i="7"/>
  <c r="AC28" i="7"/>
  <c r="AA28" i="7"/>
  <c r="Y28" i="7"/>
  <c r="W28" i="7"/>
  <c r="U28" i="7"/>
  <c r="S28" i="7"/>
  <c r="Q28" i="7"/>
  <c r="O28" i="7"/>
  <c r="M28" i="7"/>
  <c r="K28" i="7"/>
  <c r="I28" i="7"/>
  <c r="G28" i="7"/>
  <c r="E28" i="7"/>
  <c r="AQ27" i="7"/>
  <c r="AO27" i="7"/>
  <c r="AM27" i="7"/>
  <c r="AK27" i="7"/>
  <c r="AI27" i="7"/>
  <c r="AG27" i="7"/>
  <c r="AE27" i="7"/>
  <c r="AC27" i="7"/>
  <c r="AA27" i="7"/>
  <c r="Y27" i="7"/>
  <c r="W27" i="7"/>
  <c r="U27" i="7"/>
  <c r="S27" i="7"/>
  <c r="Q27" i="7"/>
  <c r="O27" i="7"/>
  <c r="M27" i="7"/>
  <c r="K27" i="7"/>
  <c r="I27" i="7"/>
  <c r="G27" i="7"/>
  <c r="E27" i="7"/>
  <c r="AQ26" i="7"/>
  <c r="AO26" i="7"/>
  <c r="AM26" i="7"/>
  <c r="AK26" i="7"/>
  <c r="AI26" i="7"/>
  <c r="AG26" i="7"/>
  <c r="AE26" i="7"/>
  <c r="AC26" i="7"/>
  <c r="AA26" i="7"/>
  <c r="Y26" i="7"/>
  <c r="W26" i="7"/>
  <c r="U26" i="7"/>
  <c r="S26" i="7"/>
  <c r="Q26" i="7"/>
  <c r="O26" i="7"/>
  <c r="M26" i="7"/>
  <c r="K26" i="7"/>
  <c r="I26" i="7"/>
  <c r="G26" i="7"/>
  <c r="E26" i="7"/>
  <c r="AQ25" i="7"/>
  <c r="AO25" i="7"/>
  <c r="AM25" i="7"/>
  <c r="AK25" i="7"/>
  <c r="AI25" i="7"/>
  <c r="AG25" i="7"/>
  <c r="AE25" i="7"/>
  <c r="AC25" i="7"/>
  <c r="AA25" i="7"/>
  <c r="Y25" i="7"/>
  <c r="W25" i="7"/>
  <c r="U25" i="7"/>
  <c r="S25" i="7"/>
  <c r="Q25" i="7"/>
  <c r="O25" i="7"/>
  <c r="M25" i="7"/>
  <c r="K25" i="7"/>
  <c r="I25" i="7"/>
  <c r="G25" i="7"/>
  <c r="E25" i="7"/>
  <c r="AQ24" i="7"/>
  <c r="AO24" i="7"/>
  <c r="AM24" i="7"/>
  <c r="AK24" i="7"/>
  <c r="AI24" i="7"/>
  <c r="AG24" i="7"/>
  <c r="AE24" i="7"/>
  <c r="AC24" i="7"/>
  <c r="AA24" i="7"/>
  <c r="Y24" i="7"/>
  <c r="W24" i="7"/>
  <c r="U24" i="7"/>
  <c r="S24" i="7"/>
  <c r="Q24" i="7"/>
  <c r="O24" i="7"/>
  <c r="M24" i="7"/>
  <c r="K24" i="7"/>
  <c r="I24" i="7"/>
  <c r="G24" i="7"/>
  <c r="E24" i="7"/>
  <c r="AQ23" i="7"/>
  <c r="AO23" i="7"/>
  <c r="AM23" i="7"/>
  <c r="AK23" i="7"/>
  <c r="AI23" i="7"/>
  <c r="AG23" i="7"/>
  <c r="AE23" i="7"/>
  <c r="AC23" i="7"/>
  <c r="AA23" i="7"/>
  <c r="Y23" i="7"/>
  <c r="W23" i="7"/>
  <c r="U23" i="7"/>
  <c r="S23" i="7"/>
  <c r="Q23" i="7"/>
  <c r="O23" i="7"/>
  <c r="M23" i="7"/>
  <c r="K23" i="7"/>
  <c r="I23" i="7"/>
  <c r="G23" i="7"/>
  <c r="E23" i="7"/>
  <c r="AQ22" i="7"/>
  <c r="AO22" i="7"/>
  <c r="AM22" i="7"/>
  <c r="AK22" i="7"/>
  <c r="AI22" i="7"/>
  <c r="AG22" i="7"/>
  <c r="AE22" i="7"/>
  <c r="AC22" i="7"/>
  <c r="AA22" i="7"/>
  <c r="Y22" i="7"/>
  <c r="W22" i="7"/>
  <c r="U22" i="7"/>
  <c r="S22" i="7"/>
  <c r="Q22" i="7"/>
  <c r="O22" i="7"/>
  <c r="M22" i="7"/>
  <c r="K22" i="7"/>
  <c r="I22" i="7"/>
  <c r="G22" i="7"/>
  <c r="E22" i="7"/>
  <c r="AQ21" i="7"/>
  <c r="AO21" i="7"/>
  <c r="AM21" i="7"/>
  <c r="AK21" i="7"/>
  <c r="AI21" i="7"/>
  <c r="AG21" i="7"/>
  <c r="AE21" i="7"/>
  <c r="AC21" i="7"/>
  <c r="AA21" i="7"/>
  <c r="Y21" i="7"/>
  <c r="W21" i="7"/>
  <c r="U21" i="7"/>
  <c r="S21" i="7"/>
  <c r="Q21" i="7"/>
  <c r="O21" i="7"/>
  <c r="M21" i="7"/>
  <c r="K21" i="7"/>
  <c r="I21" i="7"/>
  <c r="G21" i="7"/>
  <c r="E21" i="7"/>
  <c r="AQ20" i="7"/>
  <c r="AO20" i="7"/>
  <c r="AM20" i="7"/>
  <c r="AK20" i="7"/>
  <c r="AI20" i="7"/>
  <c r="AG20" i="7"/>
  <c r="AE20" i="7"/>
  <c r="AC20" i="7"/>
  <c r="AA20" i="7"/>
  <c r="Y20" i="7"/>
  <c r="W20" i="7"/>
  <c r="U20" i="7"/>
  <c r="S20" i="7"/>
  <c r="Q20" i="7"/>
  <c r="O20" i="7"/>
  <c r="M20" i="7"/>
  <c r="K20" i="7"/>
  <c r="I20" i="7"/>
  <c r="G20" i="7"/>
  <c r="E20" i="7"/>
  <c r="AQ19" i="7"/>
  <c r="AO19" i="7"/>
  <c r="AM19" i="7"/>
  <c r="AK19" i="7"/>
  <c r="AI19" i="7"/>
  <c r="AG19" i="7"/>
  <c r="AE19" i="7"/>
  <c r="AC19" i="7"/>
  <c r="AA19" i="7"/>
  <c r="Y19" i="7"/>
  <c r="W19" i="7"/>
  <c r="U19" i="7"/>
  <c r="S19" i="7"/>
  <c r="Q19" i="7"/>
  <c r="O19" i="7"/>
  <c r="M19" i="7"/>
  <c r="K19" i="7"/>
  <c r="I19" i="7"/>
  <c r="G19" i="7"/>
  <c r="E19" i="7"/>
  <c r="AQ18" i="7"/>
  <c r="AO18" i="7"/>
  <c r="AM18" i="7"/>
  <c r="AK18" i="7"/>
  <c r="AI18" i="7"/>
  <c r="AG18" i="7"/>
  <c r="AE18" i="7"/>
  <c r="AC18" i="7"/>
  <c r="AA18" i="7"/>
  <c r="Y18" i="7"/>
  <c r="W18" i="7"/>
  <c r="U18" i="7"/>
  <c r="S18" i="7"/>
  <c r="Q18" i="7"/>
  <c r="O18" i="7"/>
  <c r="M18" i="7"/>
  <c r="K18" i="7"/>
  <c r="I18" i="7"/>
  <c r="G18" i="7"/>
  <c r="E18" i="7"/>
  <c r="AQ17" i="7"/>
  <c r="AO17" i="7"/>
  <c r="AM17" i="7"/>
  <c r="AK17" i="7"/>
  <c r="AI17" i="7"/>
  <c r="AG17" i="7"/>
  <c r="AE17" i="7"/>
  <c r="AC17" i="7"/>
  <c r="AA17" i="7"/>
  <c r="Y17" i="7"/>
  <c r="W17" i="7"/>
  <c r="U17" i="7"/>
  <c r="S17" i="7"/>
  <c r="Q17" i="7"/>
  <c r="O17" i="7"/>
  <c r="M17" i="7"/>
  <c r="K17" i="7"/>
  <c r="I17" i="7"/>
  <c r="G17" i="7"/>
  <c r="E17" i="7"/>
  <c r="AQ16" i="7"/>
  <c r="AO16" i="7"/>
  <c r="AM16" i="7"/>
  <c r="AK16" i="7"/>
  <c r="AI16" i="7"/>
  <c r="AG16" i="7"/>
  <c r="AE16" i="7"/>
  <c r="AC16" i="7"/>
  <c r="AA16" i="7"/>
  <c r="Y16" i="7"/>
  <c r="W16" i="7"/>
  <c r="U16" i="7"/>
  <c r="S16" i="7"/>
  <c r="Q16" i="7"/>
  <c r="O16" i="7"/>
  <c r="M16" i="7"/>
  <c r="K16" i="7"/>
  <c r="I16" i="7"/>
  <c r="G16" i="7"/>
  <c r="E16" i="7"/>
  <c r="AQ15" i="7"/>
  <c r="AO15" i="7"/>
  <c r="AM15" i="7"/>
  <c r="AK15" i="7"/>
  <c r="AI15" i="7"/>
  <c r="AG15" i="7"/>
  <c r="AE15" i="7"/>
  <c r="AC15" i="7"/>
  <c r="AA15" i="7"/>
  <c r="Y15" i="7"/>
  <c r="W15" i="7"/>
  <c r="U15" i="7"/>
  <c r="S15" i="7"/>
  <c r="Q15" i="7"/>
  <c r="O15" i="7"/>
  <c r="M15" i="7"/>
  <c r="K15" i="7"/>
  <c r="I15" i="7"/>
  <c r="G15" i="7"/>
  <c r="E15" i="7"/>
  <c r="AQ14" i="7"/>
  <c r="AO14" i="7"/>
  <c r="AM14" i="7"/>
  <c r="AK14" i="7"/>
  <c r="AI14" i="7"/>
  <c r="AG14" i="7"/>
  <c r="AE14" i="7"/>
  <c r="AC14" i="7"/>
  <c r="AA14" i="7"/>
  <c r="Y14" i="7"/>
  <c r="W14" i="7"/>
  <c r="U14" i="7"/>
  <c r="S14" i="7"/>
  <c r="Q14" i="7"/>
  <c r="O14" i="7"/>
  <c r="M14" i="7"/>
  <c r="K14" i="7"/>
  <c r="I14" i="7"/>
  <c r="G14" i="7"/>
  <c r="E14" i="7"/>
  <c r="AQ13" i="7"/>
  <c r="AO13" i="7"/>
  <c r="AM13" i="7"/>
  <c r="AK13" i="7"/>
  <c r="AI13" i="7"/>
  <c r="AG13" i="7"/>
  <c r="AE13" i="7"/>
  <c r="AC13" i="7"/>
  <c r="AA13" i="7"/>
  <c r="Y13" i="7"/>
  <c r="W13" i="7"/>
  <c r="U13" i="7"/>
  <c r="S13" i="7"/>
  <c r="Q13" i="7"/>
  <c r="O13" i="7"/>
  <c r="M13" i="7"/>
  <c r="K13" i="7"/>
  <c r="I13" i="7"/>
  <c r="G13" i="7"/>
  <c r="E13" i="7"/>
  <c r="AQ12" i="7"/>
  <c r="AO12" i="7"/>
  <c r="AM12" i="7"/>
  <c r="AM6" i="7" s="1"/>
  <c r="AK12" i="7"/>
  <c r="AI12" i="7"/>
  <c r="AG12" i="7"/>
  <c r="AE12" i="7"/>
  <c r="AC12" i="7"/>
  <c r="AA12" i="7"/>
  <c r="Y12" i="7"/>
  <c r="W12" i="7"/>
  <c r="U12" i="7"/>
  <c r="S12" i="7"/>
  <c r="Q12" i="7"/>
  <c r="O12" i="7"/>
  <c r="M12" i="7"/>
  <c r="K12" i="7"/>
  <c r="I12" i="7"/>
  <c r="G12" i="7"/>
  <c r="E12" i="7"/>
  <c r="AQ10" i="7"/>
  <c r="AO10" i="7"/>
  <c r="AM10" i="7"/>
  <c r="AK10" i="7"/>
  <c r="AI10" i="7"/>
  <c r="AG10" i="7"/>
  <c r="AE10" i="7"/>
  <c r="AC10" i="7"/>
  <c r="AA10" i="7"/>
  <c r="Y10" i="7"/>
  <c r="W10" i="7"/>
  <c r="U10" i="7"/>
  <c r="S10" i="7"/>
  <c r="Q10" i="7"/>
  <c r="O10" i="7"/>
  <c r="M10" i="7"/>
  <c r="K10" i="7"/>
  <c r="I10" i="7"/>
  <c r="G10" i="7"/>
  <c r="E10" i="7"/>
  <c r="AE1" i="7"/>
  <c r="AE3" i="7" s="1"/>
  <c r="S1" i="7"/>
  <c r="S2" i="7" s="1"/>
  <c r="AM4" i="7" l="1"/>
  <c r="AM2" i="7"/>
  <c r="O39" i="7"/>
  <c r="AQ39" i="7"/>
  <c r="U1" i="7"/>
  <c r="U3" i="7" s="1"/>
  <c r="S3" i="7"/>
  <c r="S6" i="7" s="1"/>
  <c r="W1" i="7"/>
  <c r="W2" i="7" s="1"/>
  <c r="AM1" i="7"/>
  <c r="AE2" i="7"/>
  <c r="AE5" i="7" s="1"/>
  <c r="AM3" i="7"/>
  <c r="AM5" i="7"/>
  <c r="Q39" i="7"/>
  <c r="AG39" i="7"/>
  <c r="Y1" i="7"/>
  <c r="Y2" i="7" s="1"/>
  <c r="AO1" i="7"/>
  <c r="AO2" i="7" s="1"/>
  <c r="AG2" i="7"/>
  <c r="AG4" i="7"/>
  <c r="E39" i="7"/>
  <c r="AI39" i="7"/>
  <c r="K1" i="7"/>
  <c r="K3" i="7" s="1"/>
  <c r="AA1" i="7"/>
  <c r="AA2" i="7" s="1"/>
  <c r="G39" i="7"/>
  <c r="AK39" i="7"/>
  <c r="M1" i="7"/>
  <c r="M3" i="7" s="1"/>
  <c r="AC1" i="7"/>
  <c r="AC2" i="7" s="1"/>
  <c r="I39" i="7"/>
  <c r="I1" i="7" s="1"/>
  <c r="U2" i="7" l="1"/>
  <c r="U4" i="7" s="1"/>
  <c r="AE4" i="7"/>
  <c r="AO3" i="7"/>
  <c r="AO5" i="7" s="1"/>
  <c r="M2" i="7"/>
  <c r="M6" i="7" s="1"/>
  <c r="K2" i="7"/>
  <c r="K5" i="7" s="1"/>
  <c r="S4" i="7"/>
  <c r="G1" i="7"/>
  <c r="G2" i="7" s="1"/>
  <c r="S5" i="7"/>
  <c r="AC3" i="7"/>
  <c r="AC6" i="7" s="1"/>
  <c r="AA3" i="7"/>
  <c r="AA6" i="7" s="1"/>
  <c r="Y3" i="7"/>
  <c r="Y6" i="7" s="1"/>
  <c r="W3" i="7"/>
  <c r="W4" i="7" s="1"/>
  <c r="I2" i="7"/>
  <c r="I3" i="7"/>
  <c r="AG1" i="7"/>
  <c r="AG3" i="7"/>
  <c r="AG5" i="7"/>
  <c r="AQ43" i="7"/>
  <c r="AQ1" i="7"/>
  <c r="AQ2" i="7" s="1"/>
  <c r="AG6" i="7"/>
  <c r="Q1" i="7"/>
  <c r="Q2" i="7" s="1"/>
  <c r="O1" i="7"/>
  <c r="O2" i="7" s="1"/>
  <c r="AE6" i="7"/>
  <c r="E40" i="7"/>
  <c r="E1" i="7" s="1"/>
  <c r="E2" i="7" s="1"/>
  <c r="AI6" i="7"/>
  <c r="AI4" i="7"/>
  <c r="AI2" i="7"/>
  <c r="AI3" i="7"/>
  <c r="AI1" i="7"/>
  <c r="AI5" i="7"/>
  <c r="AK1" i="7"/>
  <c r="AK2" i="7" s="1"/>
  <c r="U5" i="7" l="1"/>
  <c r="U6" i="7"/>
  <c r="M4" i="7"/>
  <c r="M5" i="7"/>
  <c r="AO6" i="7"/>
  <c r="AO4" i="7"/>
  <c r="W6" i="7"/>
  <c r="Y5" i="7"/>
  <c r="Y4" i="7"/>
  <c r="K4" i="7"/>
  <c r="K6" i="7"/>
  <c r="W5" i="7"/>
  <c r="G3" i="7"/>
  <c r="G4" i="7" s="1"/>
  <c r="O3" i="7"/>
  <c r="O5" i="7" s="1"/>
  <c r="I6" i="7"/>
  <c r="AK3" i="7"/>
  <c r="AK6" i="7" s="1"/>
  <c r="I5" i="7"/>
  <c r="Q3" i="7"/>
  <c r="Q6" i="7" s="1"/>
  <c r="AQ3" i="7"/>
  <c r="AQ6" i="7" s="1"/>
  <c r="I4" i="7"/>
  <c r="E3" i="7"/>
  <c r="E5" i="7" s="1"/>
  <c r="AA4" i="7"/>
  <c r="AC4" i="7"/>
  <c r="AA5" i="7"/>
  <c r="AC5" i="7"/>
  <c r="G6" i="7" l="1"/>
  <c r="AK4" i="7"/>
  <c r="G5" i="7"/>
  <c r="AK5" i="7"/>
  <c r="O6" i="7"/>
  <c r="O4" i="7"/>
  <c r="E4" i="7"/>
  <c r="Q5" i="7"/>
  <c r="E6" i="7"/>
  <c r="Q4" i="7"/>
  <c r="AQ5" i="7"/>
  <c r="AQ4" i="7"/>
  <c r="D42" i="2" l="1"/>
  <c r="B42" i="2"/>
  <c r="D44" i="2"/>
  <c r="D26" i="2"/>
  <c r="D51" i="2" s="1"/>
  <c r="D75" i="2" s="1"/>
  <c r="E21" i="2" l="1"/>
  <c r="F9" i="3" l="1"/>
  <c r="E9" i="3"/>
  <c r="D9" i="3"/>
  <c r="C9" i="3"/>
  <c r="B9" i="3"/>
  <c r="B5" i="3"/>
  <c r="AQ39" i="6" l="1"/>
  <c r="AQ38" i="6"/>
  <c r="AP38" i="6"/>
  <c r="AP36" i="6"/>
  <c r="AJ36" i="6"/>
  <c r="AB36" i="6"/>
  <c r="Z36" i="6"/>
  <c r="V36" i="6"/>
  <c r="T36" i="6"/>
  <c r="R36" i="6"/>
  <c r="P36" i="6"/>
  <c r="N36" i="6"/>
  <c r="D36" i="6"/>
  <c r="B36" i="6"/>
  <c r="AM36" i="6" s="1"/>
  <c r="AQ300" i="6"/>
  <c r="AO300" i="6"/>
  <c r="AM300" i="6"/>
  <c r="AK300" i="6"/>
  <c r="AI300" i="6"/>
  <c r="AG300" i="6"/>
  <c r="AE300" i="6"/>
  <c r="AC300" i="6"/>
  <c r="AA300" i="6"/>
  <c r="Y300" i="6"/>
  <c r="W300" i="6"/>
  <c r="U300" i="6"/>
  <c r="S300" i="6"/>
  <c r="Q300" i="6"/>
  <c r="O300" i="6"/>
  <c r="M300" i="6"/>
  <c r="K300" i="6"/>
  <c r="I300" i="6"/>
  <c r="G300" i="6"/>
  <c r="E300" i="6"/>
  <c r="AQ299" i="6"/>
  <c r="AO299" i="6"/>
  <c r="AM299" i="6"/>
  <c r="AK299" i="6"/>
  <c r="AI299" i="6"/>
  <c r="AG299" i="6"/>
  <c r="AE299" i="6"/>
  <c r="AC299" i="6"/>
  <c r="AA299" i="6"/>
  <c r="Y299" i="6"/>
  <c r="W299" i="6"/>
  <c r="U299" i="6"/>
  <c r="S299" i="6"/>
  <c r="Q299" i="6"/>
  <c r="O299" i="6"/>
  <c r="M299" i="6"/>
  <c r="K299" i="6"/>
  <c r="I299" i="6"/>
  <c r="G299" i="6"/>
  <c r="E299" i="6"/>
  <c r="AQ298" i="6"/>
  <c r="AO298" i="6"/>
  <c r="AM298" i="6"/>
  <c r="AK298" i="6"/>
  <c r="AI298" i="6"/>
  <c r="AG298" i="6"/>
  <c r="AE298" i="6"/>
  <c r="AC298" i="6"/>
  <c r="AA298" i="6"/>
  <c r="Y298" i="6"/>
  <c r="W298" i="6"/>
  <c r="U298" i="6"/>
  <c r="S298" i="6"/>
  <c r="Q298" i="6"/>
  <c r="O298" i="6"/>
  <c r="M298" i="6"/>
  <c r="K298" i="6"/>
  <c r="I298" i="6"/>
  <c r="G298" i="6"/>
  <c r="E298" i="6"/>
  <c r="AQ297" i="6"/>
  <c r="AO297" i="6"/>
  <c r="AM297" i="6"/>
  <c r="AK297" i="6"/>
  <c r="AI297" i="6"/>
  <c r="AG297" i="6"/>
  <c r="AE297" i="6"/>
  <c r="AC297" i="6"/>
  <c r="AA297" i="6"/>
  <c r="Y297" i="6"/>
  <c r="W297" i="6"/>
  <c r="U297" i="6"/>
  <c r="S297" i="6"/>
  <c r="Q297" i="6"/>
  <c r="O297" i="6"/>
  <c r="M297" i="6"/>
  <c r="K297" i="6"/>
  <c r="I297" i="6"/>
  <c r="G297" i="6"/>
  <c r="E297" i="6"/>
  <c r="AQ296" i="6"/>
  <c r="AO296" i="6"/>
  <c r="AM296" i="6"/>
  <c r="AK296" i="6"/>
  <c r="AI296" i="6"/>
  <c r="AG296" i="6"/>
  <c r="AE296" i="6"/>
  <c r="AC296" i="6"/>
  <c r="AA296" i="6"/>
  <c r="Y296" i="6"/>
  <c r="W296" i="6"/>
  <c r="U296" i="6"/>
  <c r="S296" i="6"/>
  <c r="Q296" i="6"/>
  <c r="O296" i="6"/>
  <c r="M296" i="6"/>
  <c r="K296" i="6"/>
  <c r="I296" i="6"/>
  <c r="G296" i="6"/>
  <c r="E296" i="6"/>
  <c r="AQ295" i="6"/>
  <c r="AO295" i="6"/>
  <c r="AM295" i="6"/>
  <c r="AK295" i="6"/>
  <c r="AI295" i="6"/>
  <c r="AG295" i="6"/>
  <c r="AE295" i="6"/>
  <c r="AC295" i="6"/>
  <c r="AA295" i="6"/>
  <c r="Y295" i="6"/>
  <c r="W295" i="6"/>
  <c r="U295" i="6"/>
  <c r="S295" i="6"/>
  <c r="Q295" i="6"/>
  <c r="O295" i="6"/>
  <c r="M295" i="6"/>
  <c r="K295" i="6"/>
  <c r="I295" i="6"/>
  <c r="G295" i="6"/>
  <c r="E295" i="6"/>
  <c r="AQ294" i="6"/>
  <c r="AO294" i="6"/>
  <c r="AM294" i="6"/>
  <c r="AK294" i="6"/>
  <c r="AI294" i="6"/>
  <c r="AG294" i="6"/>
  <c r="AE294" i="6"/>
  <c r="AC294" i="6"/>
  <c r="AA294" i="6"/>
  <c r="Y294" i="6"/>
  <c r="W294" i="6"/>
  <c r="U294" i="6"/>
  <c r="S294" i="6"/>
  <c r="Q294" i="6"/>
  <c r="O294" i="6"/>
  <c r="M294" i="6"/>
  <c r="K294" i="6"/>
  <c r="I294" i="6"/>
  <c r="G294" i="6"/>
  <c r="E294" i="6"/>
  <c r="AQ293" i="6"/>
  <c r="AO293" i="6"/>
  <c r="AM293" i="6"/>
  <c r="AK293" i="6"/>
  <c r="AI293" i="6"/>
  <c r="AG293" i="6"/>
  <c r="AE293" i="6"/>
  <c r="AC293" i="6"/>
  <c r="AA293" i="6"/>
  <c r="Y293" i="6"/>
  <c r="W293" i="6"/>
  <c r="U293" i="6"/>
  <c r="S293" i="6"/>
  <c r="Q293" i="6"/>
  <c r="O293" i="6"/>
  <c r="M293" i="6"/>
  <c r="K293" i="6"/>
  <c r="I293" i="6"/>
  <c r="G293" i="6"/>
  <c r="E293" i="6"/>
  <c r="AQ292" i="6"/>
  <c r="AO292" i="6"/>
  <c r="AM292" i="6"/>
  <c r="AK292" i="6"/>
  <c r="AI292" i="6"/>
  <c r="AG292" i="6"/>
  <c r="AE292" i="6"/>
  <c r="AC292" i="6"/>
  <c r="AA292" i="6"/>
  <c r="Y292" i="6"/>
  <c r="W292" i="6"/>
  <c r="U292" i="6"/>
  <c r="S292" i="6"/>
  <c r="Q292" i="6"/>
  <c r="O292" i="6"/>
  <c r="M292" i="6"/>
  <c r="K292" i="6"/>
  <c r="I292" i="6"/>
  <c r="G292" i="6"/>
  <c r="E292" i="6"/>
  <c r="AQ291" i="6"/>
  <c r="AO291" i="6"/>
  <c r="AM291" i="6"/>
  <c r="AK291" i="6"/>
  <c r="AI291" i="6"/>
  <c r="AG291" i="6"/>
  <c r="AE291" i="6"/>
  <c r="AC291" i="6"/>
  <c r="AA291" i="6"/>
  <c r="Y291" i="6"/>
  <c r="W291" i="6"/>
  <c r="U291" i="6"/>
  <c r="S291" i="6"/>
  <c r="Q291" i="6"/>
  <c r="O291" i="6"/>
  <c r="M291" i="6"/>
  <c r="K291" i="6"/>
  <c r="I291" i="6"/>
  <c r="G291" i="6"/>
  <c r="E291" i="6"/>
  <c r="AQ290" i="6"/>
  <c r="AO290" i="6"/>
  <c r="AM290" i="6"/>
  <c r="AK290" i="6"/>
  <c r="AI290" i="6"/>
  <c r="AG290" i="6"/>
  <c r="AE290" i="6"/>
  <c r="AC290" i="6"/>
  <c r="AA290" i="6"/>
  <c r="Y290" i="6"/>
  <c r="W290" i="6"/>
  <c r="U290" i="6"/>
  <c r="S290" i="6"/>
  <c r="Q290" i="6"/>
  <c r="O290" i="6"/>
  <c r="M290" i="6"/>
  <c r="K290" i="6"/>
  <c r="I290" i="6"/>
  <c r="G290" i="6"/>
  <c r="E290" i="6"/>
  <c r="AQ289" i="6"/>
  <c r="AO289" i="6"/>
  <c r="AM289" i="6"/>
  <c r="AK289" i="6"/>
  <c r="AI289" i="6"/>
  <c r="AG289" i="6"/>
  <c r="AE289" i="6"/>
  <c r="AC289" i="6"/>
  <c r="AA289" i="6"/>
  <c r="Y289" i="6"/>
  <c r="W289" i="6"/>
  <c r="U289" i="6"/>
  <c r="S289" i="6"/>
  <c r="Q289" i="6"/>
  <c r="O289" i="6"/>
  <c r="M289" i="6"/>
  <c r="K289" i="6"/>
  <c r="I289" i="6"/>
  <c r="G289" i="6"/>
  <c r="E289" i="6"/>
  <c r="AQ288" i="6"/>
  <c r="AO288" i="6"/>
  <c r="AM288" i="6"/>
  <c r="AK288" i="6"/>
  <c r="AI288" i="6"/>
  <c r="AG288" i="6"/>
  <c r="AE288" i="6"/>
  <c r="AC288" i="6"/>
  <c r="AA288" i="6"/>
  <c r="Y288" i="6"/>
  <c r="W288" i="6"/>
  <c r="U288" i="6"/>
  <c r="S288" i="6"/>
  <c r="Q288" i="6"/>
  <c r="O288" i="6"/>
  <c r="M288" i="6"/>
  <c r="K288" i="6"/>
  <c r="I288" i="6"/>
  <c r="G288" i="6"/>
  <c r="E288" i="6"/>
  <c r="AQ287" i="6"/>
  <c r="AO287" i="6"/>
  <c r="AM287" i="6"/>
  <c r="AK287" i="6"/>
  <c r="AI287" i="6"/>
  <c r="AG287" i="6"/>
  <c r="AE287" i="6"/>
  <c r="AC287" i="6"/>
  <c r="AA287" i="6"/>
  <c r="Y287" i="6"/>
  <c r="W287" i="6"/>
  <c r="U287" i="6"/>
  <c r="S287" i="6"/>
  <c r="Q287" i="6"/>
  <c r="O287" i="6"/>
  <c r="M287" i="6"/>
  <c r="K287" i="6"/>
  <c r="I287" i="6"/>
  <c r="G287" i="6"/>
  <c r="E287" i="6"/>
  <c r="AQ286" i="6"/>
  <c r="AO286" i="6"/>
  <c r="AM286" i="6"/>
  <c r="AK286" i="6"/>
  <c r="AI286" i="6"/>
  <c r="AG286" i="6"/>
  <c r="AE286" i="6"/>
  <c r="AC286" i="6"/>
  <c r="AA286" i="6"/>
  <c r="Y286" i="6"/>
  <c r="W286" i="6"/>
  <c r="U286" i="6"/>
  <c r="S286" i="6"/>
  <c r="Q286" i="6"/>
  <c r="O286" i="6"/>
  <c r="M286" i="6"/>
  <c r="K286" i="6"/>
  <c r="I286" i="6"/>
  <c r="G286" i="6"/>
  <c r="E286" i="6"/>
  <c r="AQ285" i="6"/>
  <c r="AO285" i="6"/>
  <c r="AM285" i="6"/>
  <c r="AK285" i="6"/>
  <c r="AI285" i="6"/>
  <c r="AG285" i="6"/>
  <c r="AE285" i="6"/>
  <c r="AC285" i="6"/>
  <c r="AA285" i="6"/>
  <c r="Y285" i="6"/>
  <c r="W285" i="6"/>
  <c r="U285" i="6"/>
  <c r="S285" i="6"/>
  <c r="Q285" i="6"/>
  <c r="O285" i="6"/>
  <c r="M285" i="6"/>
  <c r="K285" i="6"/>
  <c r="I285" i="6"/>
  <c r="G285" i="6"/>
  <c r="E285" i="6"/>
  <c r="AQ284" i="6"/>
  <c r="AO284" i="6"/>
  <c r="AM284" i="6"/>
  <c r="AK284" i="6"/>
  <c r="AI284" i="6"/>
  <c r="AG284" i="6"/>
  <c r="AE284" i="6"/>
  <c r="AC284" i="6"/>
  <c r="AA284" i="6"/>
  <c r="Y284" i="6"/>
  <c r="W284" i="6"/>
  <c r="U284" i="6"/>
  <c r="S284" i="6"/>
  <c r="Q284" i="6"/>
  <c r="O284" i="6"/>
  <c r="M284" i="6"/>
  <c r="K284" i="6"/>
  <c r="I284" i="6"/>
  <c r="G284" i="6"/>
  <c r="E284" i="6"/>
  <c r="AQ283" i="6"/>
  <c r="AO283" i="6"/>
  <c r="AM283" i="6"/>
  <c r="AK283" i="6"/>
  <c r="AI283" i="6"/>
  <c r="AG283" i="6"/>
  <c r="AE283" i="6"/>
  <c r="AC283" i="6"/>
  <c r="AA283" i="6"/>
  <c r="Y283" i="6"/>
  <c r="W283" i="6"/>
  <c r="U283" i="6"/>
  <c r="S283" i="6"/>
  <c r="Q283" i="6"/>
  <c r="O283" i="6"/>
  <c r="M283" i="6"/>
  <c r="K283" i="6"/>
  <c r="I283" i="6"/>
  <c r="G283" i="6"/>
  <c r="E283" i="6"/>
  <c r="AQ282" i="6"/>
  <c r="AO282" i="6"/>
  <c r="AM282" i="6"/>
  <c r="AK282" i="6"/>
  <c r="AI282" i="6"/>
  <c r="AG282" i="6"/>
  <c r="AE282" i="6"/>
  <c r="AC282" i="6"/>
  <c r="AA282" i="6"/>
  <c r="Y282" i="6"/>
  <c r="W282" i="6"/>
  <c r="U282" i="6"/>
  <c r="S282" i="6"/>
  <c r="Q282" i="6"/>
  <c r="O282" i="6"/>
  <c r="M282" i="6"/>
  <c r="K282" i="6"/>
  <c r="I282" i="6"/>
  <c r="G282" i="6"/>
  <c r="E282" i="6"/>
  <c r="AQ281" i="6"/>
  <c r="AO281" i="6"/>
  <c r="AM281" i="6"/>
  <c r="AK281" i="6"/>
  <c r="AI281" i="6"/>
  <c r="AG281" i="6"/>
  <c r="AE281" i="6"/>
  <c r="AC281" i="6"/>
  <c r="AA281" i="6"/>
  <c r="Y281" i="6"/>
  <c r="W281" i="6"/>
  <c r="U281" i="6"/>
  <c r="S281" i="6"/>
  <c r="Q281" i="6"/>
  <c r="O281" i="6"/>
  <c r="M281" i="6"/>
  <c r="K281" i="6"/>
  <c r="I281" i="6"/>
  <c r="G281" i="6"/>
  <c r="E281" i="6"/>
  <c r="AQ280" i="6"/>
  <c r="AO280" i="6"/>
  <c r="AM280" i="6"/>
  <c r="AK280" i="6"/>
  <c r="AI280" i="6"/>
  <c r="AG280" i="6"/>
  <c r="AE280" i="6"/>
  <c r="AC280" i="6"/>
  <c r="AA280" i="6"/>
  <c r="Y280" i="6"/>
  <c r="W280" i="6"/>
  <c r="U280" i="6"/>
  <c r="S280" i="6"/>
  <c r="Q280" i="6"/>
  <c r="O280" i="6"/>
  <c r="M280" i="6"/>
  <c r="K280" i="6"/>
  <c r="I280" i="6"/>
  <c r="G280" i="6"/>
  <c r="E280" i="6"/>
  <c r="AQ279" i="6"/>
  <c r="AO279" i="6"/>
  <c r="AM279" i="6"/>
  <c r="AK279" i="6"/>
  <c r="AI279" i="6"/>
  <c r="AG279" i="6"/>
  <c r="AE279" i="6"/>
  <c r="AC279" i="6"/>
  <c r="AA279" i="6"/>
  <c r="Y279" i="6"/>
  <c r="W279" i="6"/>
  <c r="U279" i="6"/>
  <c r="S279" i="6"/>
  <c r="Q279" i="6"/>
  <c r="O279" i="6"/>
  <c r="M279" i="6"/>
  <c r="K279" i="6"/>
  <c r="I279" i="6"/>
  <c r="G279" i="6"/>
  <c r="E279" i="6"/>
  <c r="AQ278" i="6"/>
  <c r="AO278" i="6"/>
  <c r="AM278" i="6"/>
  <c r="AK278" i="6"/>
  <c r="AI278" i="6"/>
  <c r="AG278" i="6"/>
  <c r="AE278" i="6"/>
  <c r="AC278" i="6"/>
  <c r="AA278" i="6"/>
  <c r="Y278" i="6"/>
  <c r="W278" i="6"/>
  <c r="U278" i="6"/>
  <c r="S278" i="6"/>
  <c r="Q278" i="6"/>
  <c r="O278" i="6"/>
  <c r="M278" i="6"/>
  <c r="K278" i="6"/>
  <c r="I278" i="6"/>
  <c r="G278" i="6"/>
  <c r="E278" i="6"/>
  <c r="AQ277" i="6"/>
  <c r="AO277" i="6"/>
  <c r="AM277" i="6"/>
  <c r="AK277" i="6"/>
  <c r="AI277" i="6"/>
  <c r="AG277" i="6"/>
  <c r="AE277" i="6"/>
  <c r="AC277" i="6"/>
  <c r="AA277" i="6"/>
  <c r="Y277" i="6"/>
  <c r="W277" i="6"/>
  <c r="U277" i="6"/>
  <c r="S277" i="6"/>
  <c r="Q277" i="6"/>
  <c r="O277" i="6"/>
  <c r="M277" i="6"/>
  <c r="K277" i="6"/>
  <c r="I277" i="6"/>
  <c r="G277" i="6"/>
  <c r="E277" i="6"/>
  <c r="AQ276" i="6"/>
  <c r="AO276" i="6"/>
  <c r="AM276" i="6"/>
  <c r="AK276" i="6"/>
  <c r="AI276" i="6"/>
  <c r="AG276" i="6"/>
  <c r="AE276" i="6"/>
  <c r="AC276" i="6"/>
  <c r="AA276" i="6"/>
  <c r="Y276" i="6"/>
  <c r="W276" i="6"/>
  <c r="U276" i="6"/>
  <c r="S276" i="6"/>
  <c r="Q276" i="6"/>
  <c r="O276" i="6"/>
  <c r="M276" i="6"/>
  <c r="K276" i="6"/>
  <c r="I276" i="6"/>
  <c r="G276" i="6"/>
  <c r="E276" i="6"/>
  <c r="AQ275" i="6"/>
  <c r="AO275" i="6"/>
  <c r="AM275" i="6"/>
  <c r="AK275" i="6"/>
  <c r="AI275" i="6"/>
  <c r="AG275" i="6"/>
  <c r="AE275" i="6"/>
  <c r="AC275" i="6"/>
  <c r="AA275" i="6"/>
  <c r="Y275" i="6"/>
  <c r="W275" i="6"/>
  <c r="U275" i="6"/>
  <c r="S275" i="6"/>
  <c r="Q275" i="6"/>
  <c r="O275" i="6"/>
  <c r="M275" i="6"/>
  <c r="K275" i="6"/>
  <c r="I275" i="6"/>
  <c r="G275" i="6"/>
  <c r="E275" i="6"/>
  <c r="AQ274" i="6"/>
  <c r="AO274" i="6"/>
  <c r="AM274" i="6"/>
  <c r="AK274" i="6"/>
  <c r="AI274" i="6"/>
  <c r="AG274" i="6"/>
  <c r="AE274" i="6"/>
  <c r="AC274" i="6"/>
  <c r="AA274" i="6"/>
  <c r="Y274" i="6"/>
  <c r="W274" i="6"/>
  <c r="U274" i="6"/>
  <c r="S274" i="6"/>
  <c r="Q274" i="6"/>
  <c r="O274" i="6"/>
  <c r="M274" i="6"/>
  <c r="K274" i="6"/>
  <c r="I274" i="6"/>
  <c r="G274" i="6"/>
  <c r="E274" i="6"/>
  <c r="AQ273" i="6"/>
  <c r="AO273" i="6"/>
  <c r="AM273" i="6"/>
  <c r="AK273" i="6"/>
  <c r="AI273" i="6"/>
  <c r="AG273" i="6"/>
  <c r="AE273" i="6"/>
  <c r="AC273" i="6"/>
  <c r="AA273" i="6"/>
  <c r="Y273" i="6"/>
  <c r="W273" i="6"/>
  <c r="U273" i="6"/>
  <c r="S273" i="6"/>
  <c r="Q273" i="6"/>
  <c r="O273" i="6"/>
  <c r="M273" i="6"/>
  <c r="K273" i="6"/>
  <c r="I273" i="6"/>
  <c r="G273" i="6"/>
  <c r="E273" i="6"/>
  <c r="AQ272" i="6"/>
  <c r="AO272" i="6"/>
  <c r="AM272" i="6"/>
  <c r="AK272" i="6"/>
  <c r="AI272" i="6"/>
  <c r="AG272" i="6"/>
  <c r="AE272" i="6"/>
  <c r="AC272" i="6"/>
  <c r="AA272" i="6"/>
  <c r="Y272" i="6"/>
  <c r="W272" i="6"/>
  <c r="U272" i="6"/>
  <c r="S272" i="6"/>
  <c r="Q272" i="6"/>
  <c r="O272" i="6"/>
  <c r="M272" i="6"/>
  <c r="K272" i="6"/>
  <c r="I272" i="6"/>
  <c r="G272" i="6"/>
  <c r="E272" i="6"/>
  <c r="AQ271" i="6"/>
  <c r="AO271" i="6"/>
  <c r="AM271" i="6"/>
  <c r="AK271" i="6"/>
  <c r="AI271" i="6"/>
  <c r="AG271" i="6"/>
  <c r="AE271" i="6"/>
  <c r="AC271" i="6"/>
  <c r="AA271" i="6"/>
  <c r="Y271" i="6"/>
  <c r="W271" i="6"/>
  <c r="U271" i="6"/>
  <c r="S271" i="6"/>
  <c r="Q271" i="6"/>
  <c r="O271" i="6"/>
  <c r="M271" i="6"/>
  <c r="K271" i="6"/>
  <c r="I271" i="6"/>
  <c r="G271" i="6"/>
  <c r="E271" i="6"/>
  <c r="AQ270" i="6"/>
  <c r="AO270" i="6"/>
  <c r="AM270" i="6"/>
  <c r="AK270" i="6"/>
  <c r="AI270" i="6"/>
  <c r="AG270" i="6"/>
  <c r="AE270" i="6"/>
  <c r="AC270" i="6"/>
  <c r="AA270" i="6"/>
  <c r="Y270" i="6"/>
  <c r="W270" i="6"/>
  <c r="U270" i="6"/>
  <c r="S270" i="6"/>
  <c r="Q270" i="6"/>
  <c r="O270" i="6"/>
  <c r="M270" i="6"/>
  <c r="K270" i="6"/>
  <c r="I270" i="6"/>
  <c r="G270" i="6"/>
  <c r="E270" i="6"/>
  <c r="AQ269" i="6"/>
  <c r="AO269" i="6"/>
  <c r="AM269" i="6"/>
  <c r="AK269" i="6"/>
  <c r="AI269" i="6"/>
  <c r="AG269" i="6"/>
  <c r="AE269" i="6"/>
  <c r="AC269" i="6"/>
  <c r="AA269" i="6"/>
  <c r="Y269" i="6"/>
  <c r="W269" i="6"/>
  <c r="U269" i="6"/>
  <c r="S269" i="6"/>
  <c r="Q269" i="6"/>
  <c r="O269" i="6"/>
  <c r="M269" i="6"/>
  <c r="K269" i="6"/>
  <c r="I269" i="6"/>
  <c r="G269" i="6"/>
  <c r="E269" i="6"/>
  <c r="AQ268" i="6"/>
  <c r="AO268" i="6"/>
  <c r="AM268" i="6"/>
  <c r="AK268" i="6"/>
  <c r="AI268" i="6"/>
  <c r="AG268" i="6"/>
  <c r="AE268" i="6"/>
  <c r="AC268" i="6"/>
  <c r="AA268" i="6"/>
  <c r="Y268" i="6"/>
  <c r="W268" i="6"/>
  <c r="U268" i="6"/>
  <c r="S268" i="6"/>
  <c r="Q268" i="6"/>
  <c r="O268" i="6"/>
  <c r="M268" i="6"/>
  <c r="K268" i="6"/>
  <c r="I268" i="6"/>
  <c r="G268" i="6"/>
  <c r="E268" i="6"/>
  <c r="AQ267" i="6"/>
  <c r="AO267" i="6"/>
  <c r="AM267" i="6"/>
  <c r="AK267" i="6"/>
  <c r="AI267" i="6"/>
  <c r="AG267" i="6"/>
  <c r="AE267" i="6"/>
  <c r="AC267" i="6"/>
  <c r="AA267" i="6"/>
  <c r="Y267" i="6"/>
  <c r="W267" i="6"/>
  <c r="U267" i="6"/>
  <c r="S267" i="6"/>
  <c r="Q267" i="6"/>
  <c r="O267" i="6"/>
  <c r="M267" i="6"/>
  <c r="K267" i="6"/>
  <c r="I267" i="6"/>
  <c r="G267" i="6"/>
  <c r="E267" i="6"/>
  <c r="AQ266" i="6"/>
  <c r="AO266" i="6"/>
  <c r="AM266" i="6"/>
  <c r="AK266" i="6"/>
  <c r="AI266" i="6"/>
  <c r="AG266" i="6"/>
  <c r="AE266" i="6"/>
  <c r="AC266" i="6"/>
  <c r="AA266" i="6"/>
  <c r="Y266" i="6"/>
  <c r="W266" i="6"/>
  <c r="U266" i="6"/>
  <c r="S266" i="6"/>
  <c r="Q266" i="6"/>
  <c r="O266" i="6"/>
  <c r="M266" i="6"/>
  <c r="K266" i="6"/>
  <c r="I266" i="6"/>
  <c r="G266" i="6"/>
  <c r="E266" i="6"/>
  <c r="AQ265" i="6"/>
  <c r="AO265" i="6"/>
  <c r="AM265" i="6"/>
  <c r="AK265" i="6"/>
  <c r="AI265" i="6"/>
  <c r="AG265" i="6"/>
  <c r="AE265" i="6"/>
  <c r="AC265" i="6"/>
  <c r="AA265" i="6"/>
  <c r="Y265" i="6"/>
  <c r="W265" i="6"/>
  <c r="U265" i="6"/>
  <c r="S265" i="6"/>
  <c r="Q265" i="6"/>
  <c r="O265" i="6"/>
  <c r="M265" i="6"/>
  <c r="K265" i="6"/>
  <c r="I265" i="6"/>
  <c r="G265" i="6"/>
  <c r="E265" i="6"/>
  <c r="AQ264" i="6"/>
  <c r="AO264" i="6"/>
  <c r="AM264" i="6"/>
  <c r="AK264" i="6"/>
  <c r="AI264" i="6"/>
  <c r="AG264" i="6"/>
  <c r="AE264" i="6"/>
  <c r="AC264" i="6"/>
  <c r="AA264" i="6"/>
  <c r="Y264" i="6"/>
  <c r="W264" i="6"/>
  <c r="U264" i="6"/>
  <c r="S264" i="6"/>
  <c r="Q264" i="6"/>
  <c r="O264" i="6"/>
  <c r="M264" i="6"/>
  <c r="K264" i="6"/>
  <c r="I264" i="6"/>
  <c r="G264" i="6"/>
  <c r="E264" i="6"/>
  <c r="AQ263" i="6"/>
  <c r="AO263" i="6"/>
  <c r="AM263" i="6"/>
  <c r="AK263" i="6"/>
  <c r="AI263" i="6"/>
  <c r="AG263" i="6"/>
  <c r="AE263" i="6"/>
  <c r="AC263" i="6"/>
  <c r="AA263" i="6"/>
  <c r="Y263" i="6"/>
  <c r="W263" i="6"/>
  <c r="U263" i="6"/>
  <c r="S263" i="6"/>
  <c r="Q263" i="6"/>
  <c r="O263" i="6"/>
  <c r="M263" i="6"/>
  <c r="K263" i="6"/>
  <c r="I263" i="6"/>
  <c r="G263" i="6"/>
  <c r="E263" i="6"/>
  <c r="AQ262" i="6"/>
  <c r="AO262" i="6"/>
  <c r="AM262" i="6"/>
  <c r="AK262" i="6"/>
  <c r="AI262" i="6"/>
  <c r="AG262" i="6"/>
  <c r="AE262" i="6"/>
  <c r="AC262" i="6"/>
  <c r="AA262" i="6"/>
  <c r="Y262" i="6"/>
  <c r="W262" i="6"/>
  <c r="U262" i="6"/>
  <c r="S262" i="6"/>
  <c r="Q262" i="6"/>
  <c r="O262" i="6"/>
  <c r="M262" i="6"/>
  <c r="K262" i="6"/>
  <c r="I262" i="6"/>
  <c r="G262" i="6"/>
  <c r="E262" i="6"/>
  <c r="AQ261" i="6"/>
  <c r="AO261" i="6"/>
  <c r="AM261" i="6"/>
  <c r="AK261" i="6"/>
  <c r="AI261" i="6"/>
  <c r="AG261" i="6"/>
  <c r="AE261" i="6"/>
  <c r="AC261" i="6"/>
  <c r="AA261" i="6"/>
  <c r="Y261" i="6"/>
  <c r="W261" i="6"/>
  <c r="U261" i="6"/>
  <c r="S261" i="6"/>
  <c r="Q261" i="6"/>
  <c r="O261" i="6"/>
  <c r="M261" i="6"/>
  <c r="K261" i="6"/>
  <c r="I261" i="6"/>
  <c r="G261" i="6"/>
  <c r="E261" i="6"/>
  <c r="AQ260" i="6"/>
  <c r="AO260" i="6"/>
  <c r="AM260" i="6"/>
  <c r="AK260" i="6"/>
  <c r="AI260" i="6"/>
  <c r="AG260" i="6"/>
  <c r="AE260" i="6"/>
  <c r="AC260" i="6"/>
  <c r="AA260" i="6"/>
  <c r="Y260" i="6"/>
  <c r="W260" i="6"/>
  <c r="U260" i="6"/>
  <c r="S260" i="6"/>
  <c r="Q260" i="6"/>
  <c r="O260" i="6"/>
  <c r="M260" i="6"/>
  <c r="K260" i="6"/>
  <c r="I260" i="6"/>
  <c r="G260" i="6"/>
  <c r="E260" i="6"/>
  <c r="AQ259" i="6"/>
  <c r="AO259" i="6"/>
  <c r="AM259" i="6"/>
  <c r="AK259" i="6"/>
  <c r="AI259" i="6"/>
  <c r="AG259" i="6"/>
  <c r="AE259" i="6"/>
  <c r="AC259" i="6"/>
  <c r="AA259" i="6"/>
  <c r="Y259" i="6"/>
  <c r="W259" i="6"/>
  <c r="U259" i="6"/>
  <c r="S259" i="6"/>
  <c r="Q259" i="6"/>
  <c r="O259" i="6"/>
  <c r="M259" i="6"/>
  <c r="K259" i="6"/>
  <c r="I259" i="6"/>
  <c r="G259" i="6"/>
  <c r="E259" i="6"/>
  <c r="AQ258" i="6"/>
  <c r="AO258" i="6"/>
  <c r="AM258" i="6"/>
  <c r="AK258" i="6"/>
  <c r="AI258" i="6"/>
  <c r="AG258" i="6"/>
  <c r="AE258" i="6"/>
  <c r="AC258" i="6"/>
  <c r="AA258" i="6"/>
  <c r="Y258" i="6"/>
  <c r="W258" i="6"/>
  <c r="U258" i="6"/>
  <c r="S258" i="6"/>
  <c r="Q258" i="6"/>
  <c r="O258" i="6"/>
  <c r="M258" i="6"/>
  <c r="K258" i="6"/>
  <c r="I258" i="6"/>
  <c r="G258" i="6"/>
  <c r="E258" i="6"/>
  <c r="AQ257" i="6"/>
  <c r="AO257" i="6"/>
  <c r="AM257" i="6"/>
  <c r="AK257" i="6"/>
  <c r="AI257" i="6"/>
  <c r="AG257" i="6"/>
  <c r="AE257" i="6"/>
  <c r="AC257" i="6"/>
  <c r="AA257" i="6"/>
  <c r="Y257" i="6"/>
  <c r="W257" i="6"/>
  <c r="U257" i="6"/>
  <c r="S257" i="6"/>
  <c r="Q257" i="6"/>
  <c r="O257" i="6"/>
  <c r="M257" i="6"/>
  <c r="K257" i="6"/>
  <c r="I257" i="6"/>
  <c r="G257" i="6"/>
  <c r="E257" i="6"/>
  <c r="AQ256" i="6"/>
  <c r="AO256" i="6"/>
  <c r="AM256" i="6"/>
  <c r="AK256" i="6"/>
  <c r="AI256" i="6"/>
  <c r="AG256" i="6"/>
  <c r="AE256" i="6"/>
  <c r="AC256" i="6"/>
  <c r="AA256" i="6"/>
  <c r="Y256" i="6"/>
  <c r="W256" i="6"/>
  <c r="U256" i="6"/>
  <c r="S256" i="6"/>
  <c r="Q256" i="6"/>
  <c r="O256" i="6"/>
  <c r="M256" i="6"/>
  <c r="K256" i="6"/>
  <c r="I256" i="6"/>
  <c r="G256" i="6"/>
  <c r="E256" i="6"/>
  <c r="AQ255" i="6"/>
  <c r="AO255" i="6"/>
  <c r="AM255" i="6"/>
  <c r="AK255" i="6"/>
  <c r="AI255" i="6"/>
  <c r="AG255" i="6"/>
  <c r="AE255" i="6"/>
  <c r="AC255" i="6"/>
  <c r="AA255" i="6"/>
  <c r="Y255" i="6"/>
  <c r="W255" i="6"/>
  <c r="U255" i="6"/>
  <c r="S255" i="6"/>
  <c r="Q255" i="6"/>
  <c r="O255" i="6"/>
  <c r="M255" i="6"/>
  <c r="K255" i="6"/>
  <c r="I255" i="6"/>
  <c r="G255" i="6"/>
  <c r="E255" i="6"/>
  <c r="AQ254" i="6"/>
  <c r="AO254" i="6"/>
  <c r="AM254" i="6"/>
  <c r="AK254" i="6"/>
  <c r="AI254" i="6"/>
  <c r="AG254" i="6"/>
  <c r="AE254" i="6"/>
  <c r="AC254" i="6"/>
  <c r="AA254" i="6"/>
  <c r="Y254" i="6"/>
  <c r="W254" i="6"/>
  <c r="U254" i="6"/>
  <c r="S254" i="6"/>
  <c r="Q254" i="6"/>
  <c r="O254" i="6"/>
  <c r="M254" i="6"/>
  <c r="K254" i="6"/>
  <c r="I254" i="6"/>
  <c r="G254" i="6"/>
  <c r="E254" i="6"/>
  <c r="AQ253" i="6"/>
  <c r="AO253" i="6"/>
  <c r="AM253" i="6"/>
  <c r="AK253" i="6"/>
  <c r="AI253" i="6"/>
  <c r="AG253" i="6"/>
  <c r="AE253" i="6"/>
  <c r="AC253" i="6"/>
  <c r="AA253" i="6"/>
  <c r="Y253" i="6"/>
  <c r="W253" i="6"/>
  <c r="U253" i="6"/>
  <c r="S253" i="6"/>
  <c r="Q253" i="6"/>
  <c r="O253" i="6"/>
  <c r="M253" i="6"/>
  <c r="K253" i="6"/>
  <c r="I253" i="6"/>
  <c r="G253" i="6"/>
  <c r="E253" i="6"/>
  <c r="AQ252" i="6"/>
  <c r="AO252" i="6"/>
  <c r="AM252" i="6"/>
  <c r="AK252" i="6"/>
  <c r="AI252" i="6"/>
  <c r="AG252" i="6"/>
  <c r="AE252" i="6"/>
  <c r="AC252" i="6"/>
  <c r="AA252" i="6"/>
  <c r="Y252" i="6"/>
  <c r="W252" i="6"/>
  <c r="U252" i="6"/>
  <c r="S252" i="6"/>
  <c r="Q252" i="6"/>
  <c r="O252" i="6"/>
  <c r="M252" i="6"/>
  <c r="K252" i="6"/>
  <c r="I252" i="6"/>
  <c r="G252" i="6"/>
  <c r="E252" i="6"/>
  <c r="AQ251" i="6"/>
  <c r="AO251" i="6"/>
  <c r="AM251" i="6"/>
  <c r="AK251" i="6"/>
  <c r="AI251" i="6"/>
  <c r="AG251" i="6"/>
  <c r="AE251" i="6"/>
  <c r="AC251" i="6"/>
  <c r="AA251" i="6"/>
  <c r="Y251" i="6"/>
  <c r="W251" i="6"/>
  <c r="U251" i="6"/>
  <c r="S251" i="6"/>
  <c r="Q251" i="6"/>
  <c r="O251" i="6"/>
  <c r="M251" i="6"/>
  <c r="K251" i="6"/>
  <c r="I251" i="6"/>
  <c r="G251" i="6"/>
  <c r="E251" i="6"/>
  <c r="AQ250" i="6"/>
  <c r="AO250" i="6"/>
  <c r="AM250" i="6"/>
  <c r="AK250" i="6"/>
  <c r="AI250" i="6"/>
  <c r="AG250" i="6"/>
  <c r="AE250" i="6"/>
  <c r="AC250" i="6"/>
  <c r="AA250" i="6"/>
  <c r="Y250" i="6"/>
  <c r="W250" i="6"/>
  <c r="U250" i="6"/>
  <c r="S250" i="6"/>
  <c r="Q250" i="6"/>
  <c r="O250" i="6"/>
  <c r="M250" i="6"/>
  <c r="K250" i="6"/>
  <c r="I250" i="6"/>
  <c r="G250" i="6"/>
  <c r="E250" i="6"/>
  <c r="AQ249" i="6"/>
  <c r="AO249" i="6"/>
  <c r="AM249" i="6"/>
  <c r="AK249" i="6"/>
  <c r="AI249" i="6"/>
  <c r="AG249" i="6"/>
  <c r="AE249" i="6"/>
  <c r="AC249" i="6"/>
  <c r="AA249" i="6"/>
  <c r="Y249" i="6"/>
  <c r="W249" i="6"/>
  <c r="U249" i="6"/>
  <c r="S249" i="6"/>
  <c r="Q249" i="6"/>
  <c r="O249" i="6"/>
  <c r="M249" i="6"/>
  <c r="K249" i="6"/>
  <c r="I249" i="6"/>
  <c r="G249" i="6"/>
  <c r="E249" i="6"/>
  <c r="AQ248" i="6"/>
  <c r="AO248" i="6"/>
  <c r="AM248" i="6"/>
  <c r="AK248" i="6"/>
  <c r="AI248" i="6"/>
  <c r="AG248" i="6"/>
  <c r="AE248" i="6"/>
  <c r="AC248" i="6"/>
  <c r="AA248" i="6"/>
  <c r="Y248" i="6"/>
  <c r="W248" i="6"/>
  <c r="U248" i="6"/>
  <c r="S248" i="6"/>
  <c r="Q248" i="6"/>
  <c r="O248" i="6"/>
  <c r="M248" i="6"/>
  <c r="K248" i="6"/>
  <c r="I248" i="6"/>
  <c r="G248" i="6"/>
  <c r="E248" i="6"/>
  <c r="AQ247" i="6"/>
  <c r="AO247" i="6"/>
  <c r="AM247" i="6"/>
  <c r="AK247" i="6"/>
  <c r="AI247" i="6"/>
  <c r="AG247" i="6"/>
  <c r="AE247" i="6"/>
  <c r="AC247" i="6"/>
  <c r="AA247" i="6"/>
  <c r="Y247" i="6"/>
  <c r="W247" i="6"/>
  <c r="U247" i="6"/>
  <c r="S247" i="6"/>
  <c r="Q247" i="6"/>
  <c r="O247" i="6"/>
  <c r="M247" i="6"/>
  <c r="K247" i="6"/>
  <c r="I247" i="6"/>
  <c r="G247" i="6"/>
  <c r="E247" i="6"/>
  <c r="AQ246" i="6"/>
  <c r="AO246" i="6"/>
  <c r="AM246" i="6"/>
  <c r="AK246" i="6"/>
  <c r="AI246" i="6"/>
  <c r="AG246" i="6"/>
  <c r="AE246" i="6"/>
  <c r="AC246" i="6"/>
  <c r="AA246" i="6"/>
  <c r="Y246" i="6"/>
  <c r="W246" i="6"/>
  <c r="U246" i="6"/>
  <c r="S246" i="6"/>
  <c r="Q246" i="6"/>
  <c r="O246" i="6"/>
  <c r="M246" i="6"/>
  <c r="K246" i="6"/>
  <c r="I246" i="6"/>
  <c r="G246" i="6"/>
  <c r="E246" i="6"/>
  <c r="AQ245" i="6"/>
  <c r="AO245" i="6"/>
  <c r="AM245" i="6"/>
  <c r="AK245" i="6"/>
  <c r="AI245" i="6"/>
  <c r="AG245" i="6"/>
  <c r="AE245" i="6"/>
  <c r="AC245" i="6"/>
  <c r="AA245" i="6"/>
  <c r="Y245" i="6"/>
  <c r="W245" i="6"/>
  <c r="U245" i="6"/>
  <c r="S245" i="6"/>
  <c r="Q245" i="6"/>
  <c r="O245" i="6"/>
  <c r="M245" i="6"/>
  <c r="K245" i="6"/>
  <c r="I245" i="6"/>
  <c r="G245" i="6"/>
  <c r="E245" i="6"/>
  <c r="AQ244" i="6"/>
  <c r="AO244" i="6"/>
  <c r="AM244" i="6"/>
  <c r="AK244" i="6"/>
  <c r="AI244" i="6"/>
  <c r="AG244" i="6"/>
  <c r="AE244" i="6"/>
  <c r="AC244" i="6"/>
  <c r="AA244" i="6"/>
  <c r="Y244" i="6"/>
  <c r="W244" i="6"/>
  <c r="U244" i="6"/>
  <c r="S244" i="6"/>
  <c r="Q244" i="6"/>
  <c r="O244" i="6"/>
  <c r="M244" i="6"/>
  <c r="K244" i="6"/>
  <c r="I244" i="6"/>
  <c r="G244" i="6"/>
  <c r="E244" i="6"/>
  <c r="AQ243" i="6"/>
  <c r="AO243" i="6"/>
  <c r="AM243" i="6"/>
  <c r="AK243" i="6"/>
  <c r="AI243" i="6"/>
  <c r="AG243" i="6"/>
  <c r="AE243" i="6"/>
  <c r="AC243" i="6"/>
  <c r="AA243" i="6"/>
  <c r="Y243" i="6"/>
  <c r="W243" i="6"/>
  <c r="U243" i="6"/>
  <c r="S243" i="6"/>
  <c r="Q243" i="6"/>
  <c r="O243" i="6"/>
  <c r="M243" i="6"/>
  <c r="K243" i="6"/>
  <c r="I243" i="6"/>
  <c r="G243" i="6"/>
  <c r="E243" i="6"/>
  <c r="AQ242" i="6"/>
  <c r="AO242" i="6"/>
  <c r="AM242" i="6"/>
  <c r="AK242" i="6"/>
  <c r="AI242" i="6"/>
  <c r="AG242" i="6"/>
  <c r="AE242" i="6"/>
  <c r="AC242" i="6"/>
  <c r="AA242" i="6"/>
  <c r="Y242" i="6"/>
  <c r="W242" i="6"/>
  <c r="U242" i="6"/>
  <c r="S242" i="6"/>
  <c r="Q242" i="6"/>
  <c r="O242" i="6"/>
  <c r="M242" i="6"/>
  <c r="K242" i="6"/>
  <c r="I242" i="6"/>
  <c r="G242" i="6"/>
  <c r="E242" i="6"/>
  <c r="AQ241" i="6"/>
  <c r="AO241" i="6"/>
  <c r="AM241" i="6"/>
  <c r="AK241" i="6"/>
  <c r="AI241" i="6"/>
  <c r="AG241" i="6"/>
  <c r="AE241" i="6"/>
  <c r="AC241" i="6"/>
  <c r="AA241" i="6"/>
  <c r="Y241" i="6"/>
  <c r="W241" i="6"/>
  <c r="U241" i="6"/>
  <c r="S241" i="6"/>
  <c r="Q241" i="6"/>
  <c r="O241" i="6"/>
  <c r="M241" i="6"/>
  <c r="K241" i="6"/>
  <c r="I241" i="6"/>
  <c r="G241" i="6"/>
  <c r="E241" i="6"/>
  <c r="AQ240" i="6"/>
  <c r="AO240" i="6"/>
  <c r="AM240" i="6"/>
  <c r="AK240" i="6"/>
  <c r="AI240" i="6"/>
  <c r="AG240" i="6"/>
  <c r="AE240" i="6"/>
  <c r="AC240" i="6"/>
  <c r="AA240" i="6"/>
  <c r="Y240" i="6"/>
  <c r="W240" i="6"/>
  <c r="U240" i="6"/>
  <c r="S240" i="6"/>
  <c r="Q240" i="6"/>
  <c r="O240" i="6"/>
  <c r="M240" i="6"/>
  <c r="K240" i="6"/>
  <c r="I240" i="6"/>
  <c r="G240" i="6"/>
  <c r="E240" i="6"/>
  <c r="AQ239" i="6"/>
  <c r="AO239" i="6"/>
  <c r="AM239" i="6"/>
  <c r="AK239" i="6"/>
  <c r="AI239" i="6"/>
  <c r="AG239" i="6"/>
  <c r="AE239" i="6"/>
  <c r="AC239" i="6"/>
  <c r="AA239" i="6"/>
  <c r="Y239" i="6"/>
  <c r="W239" i="6"/>
  <c r="U239" i="6"/>
  <c r="S239" i="6"/>
  <c r="Q239" i="6"/>
  <c r="O239" i="6"/>
  <c r="M239" i="6"/>
  <c r="K239" i="6"/>
  <c r="I239" i="6"/>
  <c r="G239" i="6"/>
  <c r="E239" i="6"/>
  <c r="AQ238" i="6"/>
  <c r="AO238" i="6"/>
  <c r="AM238" i="6"/>
  <c r="AK238" i="6"/>
  <c r="AI238" i="6"/>
  <c r="AG238" i="6"/>
  <c r="AE238" i="6"/>
  <c r="AC238" i="6"/>
  <c r="AA238" i="6"/>
  <c r="Y238" i="6"/>
  <c r="W238" i="6"/>
  <c r="U238" i="6"/>
  <c r="S238" i="6"/>
  <c r="Q238" i="6"/>
  <c r="O238" i="6"/>
  <c r="M238" i="6"/>
  <c r="K238" i="6"/>
  <c r="I238" i="6"/>
  <c r="G238" i="6"/>
  <c r="E238" i="6"/>
  <c r="AQ237" i="6"/>
  <c r="AO237" i="6"/>
  <c r="AM237" i="6"/>
  <c r="AK237" i="6"/>
  <c r="AI237" i="6"/>
  <c r="AG237" i="6"/>
  <c r="AE237" i="6"/>
  <c r="AC237" i="6"/>
  <c r="AA237" i="6"/>
  <c r="Y237" i="6"/>
  <c r="W237" i="6"/>
  <c r="U237" i="6"/>
  <c r="S237" i="6"/>
  <c r="Q237" i="6"/>
  <c r="O237" i="6"/>
  <c r="M237" i="6"/>
  <c r="K237" i="6"/>
  <c r="I237" i="6"/>
  <c r="G237" i="6"/>
  <c r="E237" i="6"/>
  <c r="AQ236" i="6"/>
  <c r="AO236" i="6"/>
  <c r="AM236" i="6"/>
  <c r="AK236" i="6"/>
  <c r="AI236" i="6"/>
  <c r="AG236" i="6"/>
  <c r="AE236" i="6"/>
  <c r="AC236" i="6"/>
  <c r="AA236" i="6"/>
  <c r="Y236" i="6"/>
  <c r="W236" i="6"/>
  <c r="U236" i="6"/>
  <c r="S236" i="6"/>
  <c r="Q236" i="6"/>
  <c r="O236" i="6"/>
  <c r="M236" i="6"/>
  <c r="K236" i="6"/>
  <c r="I236" i="6"/>
  <c r="G236" i="6"/>
  <c r="E236" i="6"/>
  <c r="AQ235" i="6"/>
  <c r="AO235" i="6"/>
  <c r="AM235" i="6"/>
  <c r="AK235" i="6"/>
  <c r="AI235" i="6"/>
  <c r="AG235" i="6"/>
  <c r="AE235" i="6"/>
  <c r="AC235" i="6"/>
  <c r="AA235" i="6"/>
  <c r="Y235" i="6"/>
  <c r="W235" i="6"/>
  <c r="U235" i="6"/>
  <c r="S235" i="6"/>
  <c r="Q235" i="6"/>
  <c r="O235" i="6"/>
  <c r="M235" i="6"/>
  <c r="K235" i="6"/>
  <c r="I235" i="6"/>
  <c r="G235" i="6"/>
  <c r="E235" i="6"/>
  <c r="AQ234" i="6"/>
  <c r="AO234" i="6"/>
  <c r="AM234" i="6"/>
  <c r="AK234" i="6"/>
  <c r="AI234" i="6"/>
  <c r="AG234" i="6"/>
  <c r="AE234" i="6"/>
  <c r="AC234" i="6"/>
  <c r="AA234" i="6"/>
  <c r="Y234" i="6"/>
  <c r="W234" i="6"/>
  <c r="U234" i="6"/>
  <c r="S234" i="6"/>
  <c r="Q234" i="6"/>
  <c r="O234" i="6"/>
  <c r="M234" i="6"/>
  <c r="K234" i="6"/>
  <c r="I234" i="6"/>
  <c r="G234" i="6"/>
  <c r="E234" i="6"/>
  <c r="AQ233" i="6"/>
  <c r="AO233" i="6"/>
  <c r="AM233" i="6"/>
  <c r="AK233" i="6"/>
  <c r="AI233" i="6"/>
  <c r="AG233" i="6"/>
  <c r="AE233" i="6"/>
  <c r="AC233" i="6"/>
  <c r="AA233" i="6"/>
  <c r="Y233" i="6"/>
  <c r="W233" i="6"/>
  <c r="U233" i="6"/>
  <c r="S233" i="6"/>
  <c r="Q233" i="6"/>
  <c r="O233" i="6"/>
  <c r="M233" i="6"/>
  <c r="K233" i="6"/>
  <c r="I233" i="6"/>
  <c r="G233" i="6"/>
  <c r="E233" i="6"/>
  <c r="AQ232" i="6"/>
  <c r="AO232" i="6"/>
  <c r="AM232" i="6"/>
  <c r="AK232" i="6"/>
  <c r="AI232" i="6"/>
  <c r="AG232" i="6"/>
  <c r="AE232" i="6"/>
  <c r="AC232" i="6"/>
  <c r="AA232" i="6"/>
  <c r="Y232" i="6"/>
  <c r="W232" i="6"/>
  <c r="U232" i="6"/>
  <c r="S232" i="6"/>
  <c r="Q232" i="6"/>
  <c r="O232" i="6"/>
  <c r="M232" i="6"/>
  <c r="K232" i="6"/>
  <c r="I232" i="6"/>
  <c r="G232" i="6"/>
  <c r="E232" i="6"/>
  <c r="AQ231" i="6"/>
  <c r="AO231" i="6"/>
  <c r="AM231" i="6"/>
  <c r="AK231" i="6"/>
  <c r="AI231" i="6"/>
  <c r="AG231" i="6"/>
  <c r="AE231" i="6"/>
  <c r="AC231" i="6"/>
  <c r="AA231" i="6"/>
  <c r="Y231" i="6"/>
  <c r="W231" i="6"/>
  <c r="U231" i="6"/>
  <c r="S231" i="6"/>
  <c r="Q231" i="6"/>
  <c r="O231" i="6"/>
  <c r="M231" i="6"/>
  <c r="K231" i="6"/>
  <c r="I231" i="6"/>
  <c r="G231" i="6"/>
  <c r="E231" i="6"/>
  <c r="AQ230" i="6"/>
  <c r="AO230" i="6"/>
  <c r="AM230" i="6"/>
  <c r="AK230" i="6"/>
  <c r="AI230" i="6"/>
  <c r="AG230" i="6"/>
  <c r="AE230" i="6"/>
  <c r="AC230" i="6"/>
  <c r="AA230" i="6"/>
  <c r="Y230" i="6"/>
  <c r="W230" i="6"/>
  <c r="U230" i="6"/>
  <c r="S230" i="6"/>
  <c r="Q230" i="6"/>
  <c r="O230" i="6"/>
  <c r="M230" i="6"/>
  <c r="K230" i="6"/>
  <c r="I230" i="6"/>
  <c r="G230" i="6"/>
  <c r="E230" i="6"/>
  <c r="AQ229" i="6"/>
  <c r="AO229" i="6"/>
  <c r="AM229" i="6"/>
  <c r="AK229" i="6"/>
  <c r="AI229" i="6"/>
  <c r="AG229" i="6"/>
  <c r="AE229" i="6"/>
  <c r="AC229" i="6"/>
  <c r="AA229" i="6"/>
  <c r="Y229" i="6"/>
  <c r="W229" i="6"/>
  <c r="U229" i="6"/>
  <c r="S229" i="6"/>
  <c r="Q229" i="6"/>
  <c r="O229" i="6"/>
  <c r="M229" i="6"/>
  <c r="K229" i="6"/>
  <c r="I229" i="6"/>
  <c r="G229" i="6"/>
  <c r="E229" i="6"/>
  <c r="AQ228" i="6"/>
  <c r="AO228" i="6"/>
  <c r="AM228" i="6"/>
  <c r="AK228" i="6"/>
  <c r="AI228" i="6"/>
  <c r="AG228" i="6"/>
  <c r="AE228" i="6"/>
  <c r="AC228" i="6"/>
  <c r="AA228" i="6"/>
  <c r="Y228" i="6"/>
  <c r="W228" i="6"/>
  <c r="U228" i="6"/>
  <c r="S228" i="6"/>
  <c r="Q228" i="6"/>
  <c r="O228" i="6"/>
  <c r="M228" i="6"/>
  <c r="K228" i="6"/>
  <c r="I228" i="6"/>
  <c r="G228" i="6"/>
  <c r="E228" i="6"/>
  <c r="AQ227" i="6"/>
  <c r="AO227" i="6"/>
  <c r="AM227" i="6"/>
  <c r="AK227" i="6"/>
  <c r="AI227" i="6"/>
  <c r="AG227" i="6"/>
  <c r="AE227" i="6"/>
  <c r="AC227" i="6"/>
  <c r="AA227" i="6"/>
  <c r="Y227" i="6"/>
  <c r="W227" i="6"/>
  <c r="U227" i="6"/>
  <c r="S227" i="6"/>
  <c r="Q227" i="6"/>
  <c r="O227" i="6"/>
  <c r="M227" i="6"/>
  <c r="K227" i="6"/>
  <c r="I227" i="6"/>
  <c r="G227" i="6"/>
  <c r="E227" i="6"/>
  <c r="AQ226" i="6"/>
  <c r="AO226" i="6"/>
  <c r="AM226" i="6"/>
  <c r="AK226" i="6"/>
  <c r="AI226" i="6"/>
  <c r="AG226" i="6"/>
  <c r="AE226" i="6"/>
  <c r="AC226" i="6"/>
  <c r="AA226" i="6"/>
  <c r="Y226" i="6"/>
  <c r="W226" i="6"/>
  <c r="U226" i="6"/>
  <c r="S226" i="6"/>
  <c r="Q226" i="6"/>
  <c r="O226" i="6"/>
  <c r="M226" i="6"/>
  <c r="K226" i="6"/>
  <c r="I226" i="6"/>
  <c r="G226" i="6"/>
  <c r="E226" i="6"/>
  <c r="AQ225" i="6"/>
  <c r="AO225" i="6"/>
  <c r="AM225" i="6"/>
  <c r="AK225" i="6"/>
  <c r="AI225" i="6"/>
  <c r="AG225" i="6"/>
  <c r="AE225" i="6"/>
  <c r="AC225" i="6"/>
  <c r="AA225" i="6"/>
  <c r="Y225" i="6"/>
  <c r="W225" i="6"/>
  <c r="U225" i="6"/>
  <c r="S225" i="6"/>
  <c r="Q225" i="6"/>
  <c r="O225" i="6"/>
  <c r="M225" i="6"/>
  <c r="K225" i="6"/>
  <c r="I225" i="6"/>
  <c r="G225" i="6"/>
  <c r="E225" i="6"/>
  <c r="AQ224" i="6"/>
  <c r="AO224" i="6"/>
  <c r="AM224" i="6"/>
  <c r="AK224" i="6"/>
  <c r="AI224" i="6"/>
  <c r="AG224" i="6"/>
  <c r="AE224" i="6"/>
  <c r="AC224" i="6"/>
  <c r="AA224" i="6"/>
  <c r="Y224" i="6"/>
  <c r="W224" i="6"/>
  <c r="U224" i="6"/>
  <c r="S224" i="6"/>
  <c r="Q224" i="6"/>
  <c r="O224" i="6"/>
  <c r="M224" i="6"/>
  <c r="K224" i="6"/>
  <c r="I224" i="6"/>
  <c r="G224" i="6"/>
  <c r="E224" i="6"/>
  <c r="AQ223" i="6"/>
  <c r="AO223" i="6"/>
  <c r="AM223" i="6"/>
  <c r="AK223" i="6"/>
  <c r="AI223" i="6"/>
  <c r="AG223" i="6"/>
  <c r="AE223" i="6"/>
  <c r="AC223" i="6"/>
  <c r="AA223" i="6"/>
  <c r="Y223" i="6"/>
  <c r="W223" i="6"/>
  <c r="U223" i="6"/>
  <c r="S223" i="6"/>
  <c r="Q223" i="6"/>
  <c r="O223" i="6"/>
  <c r="M223" i="6"/>
  <c r="K223" i="6"/>
  <c r="I223" i="6"/>
  <c r="G223" i="6"/>
  <c r="E223" i="6"/>
  <c r="AQ222" i="6"/>
  <c r="AO222" i="6"/>
  <c r="AM222" i="6"/>
  <c r="AK222" i="6"/>
  <c r="AI222" i="6"/>
  <c r="AG222" i="6"/>
  <c r="AE222" i="6"/>
  <c r="AC222" i="6"/>
  <c r="AA222" i="6"/>
  <c r="Y222" i="6"/>
  <c r="W222" i="6"/>
  <c r="U222" i="6"/>
  <c r="S222" i="6"/>
  <c r="Q222" i="6"/>
  <c r="O222" i="6"/>
  <c r="M222" i="6"/>
  <c r="K222" i="6"/>
  <c r="I222" i="6"/>
  <c r="G222" i="6"/>
  <c r="E222" i="6"/>
  <c r="AQ221" i="6"/>
  <c r="AO221" i="6"/>
  <c r="AM221" i="6"/>
  <c r="AK221" i="6"/>
  <c r="AI221" i="6"/>
  <c r="AG221" i="6"/>
  <c r="AE221" i="6"/>
  <c r="AC221" i="6"/>
  <c r="AA221" i="6"/>
  <c r="Y221" i="6"/>
  <c r="W221" i="6"/>
  <c r="U221" i="6"/>
  <c r="S221" i="6"/>
  <c r="Q221" i="6"/>
  <c r="O221" i="6"/>
  <c r="M221" i="6"/>
  <c r="K221" i="6"/>
  <c r="I221" i="6"/>
  <c r="G221" i="6"/>
  <c r="E221" i="6"/>
  <c r="AQ220" i="6"/>
  <c r="AO220" i="6"/>
  <c r="AM220" i="6"/>
  <c r="AK220" i="6"/>
  <c r="AI220" i="6"/>
  <c r="AG220" i="6"/>
  <c r="AE220" i="6"/>
  <c r="AC220" i="6"/>
  <c r="AA220" i="6"/>
  <c r="Y220" i="6"/>
  <c r="W220" i="6"/>
  <c r="U220" i="6"/>
  <c r="S220" i="6"/>
  <c r="Q220" i="6"/>
  <c r="O220" i="6"/>
  <c r="M220" i="6"/>
  <c r="K220" i="6"/>
  <c r="I220" i="6"/>
  <c r="G220" i="6"/>
  <c r="E220" i="6"/>
  <c r="AQ219" i="6"/>
  <c r="AO219" i="6"/>
  <c r="AM219" i="6"/>
  <c r="AK219" i="6"/>
  <c r="AI219" i="6"/>
  <c r="AG219" i="6"/>
  <c r="AE219" i="6"/>
  <c r="AC219" i="6"/>
  <c r="AA219" i="6"/>
  <c r="Y219" i="6"/>
  <c r="W219" i="6"/>
  <c r="U219" i="6"/>
  <c r="S219" i="6"/>
  <c r="Q219" i="6"/>
  <c r="O219" i="6"/>
  <c r="M219" i="6"/>
  <c r="K219" i="6"/>
  <c r="I219" i="6"/>
  <c r="G219" i="6"/>
  <c r="E219" i="6"/>
  <c r="AQ218" i="6"/>
  <c r="AO218" i="6"/>
  <c r="AM218" i="6"/>
  <c r="AK218" i="6"/>
  <c r="AI218" i="6"/>
  <c r="AG218" i="6"/>
  <c r="AE218" i="6"/>
  <c r="AC218" i="6"/>
  <c r="AA218" i="6"/>
  <c r="Y218" i="6"/>
  <c r="W218" i="6"/>
  <c r="U218" i="6"/>
  <c r="S218" i="6"/>
  <c r="Q218" i="6"/>
  <c r="O218" i="6"/>
  <c r="M218" i="6"/>
  <c r="K218" i="6"/>
  <c r="I218" i="6"/>
  <c r="G218" i="6"/>
  <c r="E218" i="6"/>
  <c r="AQ217" i="6"/>
  <c r="AO217" i="6"/>
  <c r="AM217" i="6"/>
  <c r="AK217" i="6"/>
  <c r="AI217" i="6"/>
  <c r="AG217" i="6"/>
  <c r="AE217" i="6"/>
  <c r="AC217" i="6"/>
  <c r="AA217" i="6"/>
  <c r="Y217" i="6"/>
  <c r="W217" i="6"/>
  <c r="U217" i="6"/>
  <c r="S217" i="6"/>
  <c r="Q217" i="6"/>
  <c r="O217" i="6"/>
  <c r="M217" i="6"/>
  <c r="K217" i="6"/>
  <c r="I217" i="6"/>
  <c r="G217" i="6"/>
  <c r="E217" i="6"/>
  <c r="AQ216" i="6"/>
  <c r="AO216" i="6"/>
  <c r="AM216" i="6"/>
  <c r="AK216" i="6"/>
  <c r="AI216" i="6"/>
  <c r="AG216" i="6"/>
  <c r="AE216" i="6"/>
  <c r="AC216" i="6"/>
  <c r="AA216" i="6"/>
  <c r="Y216" i="6"/>
  <c r="W216" i="6"/>
  <c r="U216" i="6"/>
  <c r="S216" i="6"/>
  <c r="Q216" i="6"/>
  <c r="O216" i="6"/>
  <c r="M216" i="6"/>
  <c r="K216" i="6"/>
  <c r="I216" i="6"/>
  <c r="G216" i="6"/>
  <c r="E216" i="6"/>
  <c r="AQ215" i="6"/>
  <c r="AO215" i="6"/>
  <c r="AM215" i="6"/>
  <c r="AK215" i="6"/>
  <c r="AI215" i="6"/>
  <c r="AG215" i="6"/>
  <c r="AE215" i="6"/>
  <c r="AC215" i="6"/>
  <c r="AA215" i="6"/>
  <c r="Y215" i="6"/>
  <c r="W215" i="6"/>
  <c r="U215" i="6"/>
  <c r="S215" i="6"/>
  <c r="Q215" i="6"/>
  <c r="O215" i="6"/>
  <c r="M215" i="6"/>
  <c r="K215" i="6"/>
  <c r="I215" i="6"/>
  <c r="G215" i="6"/>
  <c r="E215" i="6"/>
  <c r="AQ214" i="6"/>
  <c r="AO214" i="6"/>
  <c r="AM214" i="6"/>
  <c r="AK214" i="6"/>
  <c r="AI214" i="6"/>
  <c r="AG214" i="6"/>
  <c r="AE214" i="6"/>
  <c r="AC214" i="6"/>
  <c r="AA214" i="6"/>
  <c r="Y214" i="6"/>
  <c r="W214" i="6"/>
  <c r="U214" i="6"/>
  <c r="S214" i="6"/>
  <c r="Q214" i="6"/>
  <c r="O214" i="6"/>
  <c r="M214" i="6"/>
  <c r="K214" i="6"/>
  <c r="I214" i="6"/>
  <c r="G214" i="6"/>
  <c r="E214" i="6"/>
  <c r="AQ213" i="6"/>
  <c r="AO213" i="6"/>
  <c r="AM213" i="6"/>
  <c r="AK213" i="6"/>
  <c r="AI213" i="6"/>
  <c r="AG213" i="6"/>
  <c r="AE213" i="6"/>
  <c r="AC213" i="6"/>
  <c r="AA213" i="6"/>
  <c r="Y213" i="6"/>
  <c r="W213" i="6"/>
  <c r="U213" i="6"/>
  <c r="S213" i="6"/>
  <c r="Q213" i="6"/>
  <c r="O213" i="6"/>
  <c r="M213" i="6"/>
  <c r="K213" i="6"/>
  <c r="I213" i="6"/>
  <c r="G213" i="6"/>
  <c r="E213" i="6"/>
  <c r="AQ212" i="6"/>
  <c r="AO212" i="6"/>
  <c r="AM212" i="6"/>
  <c r="AK212" i="6"/>
  <c r="AI212" i="6"/>
  <c r="AG212" i="6"/>
  <c r="AE212" i="6"/>
  <c r="AC212" i="6"/>
  <c r="AA212" i="6"/>
  <c r="Y212" i="6"/>
  <c r="W212" i="6"/>
  <c r="U212" i="6"/>
  <c r="S212" i="6"/>
  <c r="Q212" i="6"/>
  <c r="O212" i="6"/>
  <c r="M212" i="6"/>
  <c r="K212" i="6"/>
  <c r="I212" i="6"/>
  <c r="G212" i="6"/>
  <c r="E212" i="6"/>
  <c r="AQ211" i="6"/>
  <c r="AO211" i="6"/>
  <c r="AM211" i="6"/>
  <c r="AK211" i="6"/>
  <c r="AI211" i="6"/>
  <c r="AG211" i="6"/>
  <c r="AE211" i="6"/>
  <c r="AC211" i="6"/>
  <c r="AA211" i="6"/>
  <c r="Y211" i="6"/>
  <c r="W211" i="6"/>
  <c r="U211" i="6"/>
  <c r="S211" i="6"/>
  <c r="Q211" i="6"/>
  <c r="O211" i="6"/>
  <c r="M211" i="6"/>
  <c r="K211" i="6"/>
  <c r="I211" i="6"/>
  <c r="G211" i="6"/>
  <c r="E211" i="6"/>
  <c r="AQ210" i="6"/>
  <c r="AO210" i="6"/>
  <c r="AM210" i="6"/>
  <c r="AK210" i="6"/>
  <c r="AI210" i="6"/>
  <c r="AG210" i="6"/>
  <c r="AE210" i="6"/>
  <c r="AC210" i="6"/>
  <c r="AA210" i="6"/>
  <c r="Y210" i="6"/>
  <c r="W210" i="6"/>
  <c r="U210" i="6"/>
  <c r="S210" i="6"/>
  <c r="Q210" i="6"/>
  <c r="O210" i="6"/>
  <c r="M210" i="6"/>
  <c r="K210" i="6"/>
  <c r="I210" i="6"/>
  <c r="G210" i="6"/>
  <c r="E210" i="6"/>
  <c r="AQ209" i="6"/>
  <c r="AO209" i="6"/>
  <c r="AM209" i="6"/>
  <c r="AK209" i="6"/>
  <c r="AI209" i="6"/>
  <c r="AG209" i="6"/>
  <c r="AE209" i="6"/>
  <c r="AC209" i="6"/>
  <c r="AA209" i="6"/>
  <c r="Y209" i="6"/>
  <c r="W209" i="6"/>
  <c r="U209" i="6"/>
  <c r="S209" i="6"/>
  <c r="Q209" i="6"/>
  <c r="O209" i="6"/>
  <c r="M209" i="6"/>
  <c r="K209" i="6"/>
  <c r="I209" i="6"/>
  <c r="G209" i="6"/>
  <c r="E209" i="6"/>
  <c r="AQ208" i="6"/>
  <c r="AO208" i="6"/>
  <c r="AM208" i="6"/>
  <c r="AK208" i="6"/>
  <c r="AI208" i="6"/>
  <c r="AG208" i="6"/>
  <c r="AE208" i="6"/>
  <c r="AC208" i="6"/>
  <c r="AA208" i="6"/>
  <c r="Y208" i="6"/>
  <c r="W208" i="6"/>
  <c r="U208" i="6"/>
  <c r="S208" i="6"/>
  <c r="Q208" i="6"/>
  <c r="O208" i="6"/>
  <c r="M208" i="6"/>
  <c r="K208" i="6"/>
  <c r="I208" i="6"/>
  <c r="G208" i="6"/>
  <c r="E208" i="6"/>
  <c r="AQ207" i="6"/>
  <c r="AO207" i="6"/>
  <c r="AM207" i="6"/>
  <c r="AK207" i="6"/>
  <c r="AI207" i="6"/>
  <c r="AG207" i="6"/>
  <c r="AE207" i="6"/>
  <c r="AC207" i="6"/>
  <c r="AA207" i="6"/>
  <c r="Y207" i="6"/>
  <c r="W207" i="6"/>
  <c r="U207" i="6"/>
  <c r="S207" i="6"/>
  <c r="Q207" i="6"/>
  <c r="O207" i="6"/>
  <c r="M207" i="6"/>
  <c r="K207" i="6"/>
  <c r="I207" i="6"/>
  <c r="G207" i="6"/>
  <c r="E207" i="6"/>
  <c r="AQ206" i="6"/>
  <c r="AO206" i="6"/>
  <c r="AM206" i="6"/>
  <c r="AK206" i="6"/>
  <c r="AI206" i="6"/>
  <c r="AG206" i="6"/>
  <c r="AE206" i="6"/>
  <c r="AC206" i="6"/>
  <c r="AA206" i="6"/>
  <c r="Y206" i="6"/>
  <c r="W206" i="6"/>
  <c r="U206" i="6"/>
  <c r="S206" i="6"/>
  <c r="Q206" i="6"/>
  <c r="O206" i="6"/>
  <c r="M206" i="6"/>
  <c r="K206" i="6"/>
  <c r="I206" i="6"/>
  <c r="G206" i="6"/>
  <c r="E206" i="6"/>
  <c r="AQ205" i="6"/>
  <c r="AO205" i="6"/>
  <c r="AM205" i="6"/>
  <c r="AK205" i="6"/>
  <c r="AI205" i="6"/>
  <c r="AG205" i="6"/>
  <c r="AE205" i="6"/>
  <c r="AC205" i="6"/>
  <c r="AA205" i="6"/>
  <c r="Y205" i="6"/>
  <c r="W205" i="6"/>
  <c r="U205" i="6"/>
  <c r="S205" i="6"/>
  <c r="Q205" i="6"/>
  <c r="O205" i="6"/>
  <c r="M205" i="6"/>
  <c r="K205" i="6"/>
  <c r="I205" i="6"/>
  <c r="G205" i="6"/>
  <c r="E205" i="6"/>
  <c r="AQ204" i="6"/>
  <c r="AO204" i="6"/>
  <c r="AM204" i="6"/>
  <c r="AK204" i="6"/>
  <c r="AI204" i="6"/>
  <c r="AG204" i="6"/>
  <c r="AE204" i="6"/>
  <c r="AC204" i="6"/>
  <c r="AA204" i="6"/>
  <c r="Y204" i="6"/>
  <c r="W204" i="6"/>
  <c r="U204" i="6"/>
  <c r="S204" i="6"/>
  <c r="Q204" i="6"/>
  <c r="O204" i="6"/>
  <c r="M204" i="6"/>
  <c r="K204" i="6"/>
  <c r="I204" i="6"/>
  <c r="G204" i="6"/>
  <c r="E204" i="6"/>
  <c r="AQ203" i="6"/>
  <c r="AO203" i="6"/>
  <c r="AM203" i="6"/>
  <c r="AK203" i="6"/>
  <c r="AI203" i="6"/>
  <c r="AG203" i="6"/>
  <c r="AE203" i="6"/>
  <c r="AC203" i="6"/>
  <c r="AA203" i="6"/>
  <c r="Y203" i="6"/>
  <c r="W203" i="6"/>
  <c r="U203" i="6"/>
  <c r="S203" i="6"/>
  <c r="Q203" i="6"/>
  <c r="O203" i="6"/>
  <c r="M203" i="6"/>
  <c r="K203" i="6"/>
  <c r="I203" i="6"/>
  <c r="G203" i="6"/>
  <c r="E203" i="6"/>
  <c r="AQ202" i="6"/>
  <c r="AO202" i="6"/>
  <c r="AM202" i="6"/>
  <c r="AK202" i="6"/>
  <c r="AI202" i="6"/>
  <c r="AG202" i="6"/>
  <c r="AE202" i="6"/>
  <c r="AC202" i="6"/>
  <c r="AA202" i="6"/>
  <c r="Y202" i="6"/>
  <c r="W202" i="6"/>
  <c r="U202" i="6"/>
  <c r="S202" i="6"/>
  <c r="Q202" i="6"/>
  <c r="O202" i="6"/>
  <c r="M202" i="6"/>
  <c r="K202" i="6"/>
  <c r="I202" i="6"/>
  <c r="G202" i="6"/>
  <c r="E202" i="6"/>
  <c r="AQ201" i="6"/>
  <c r="AO201" i="6"/>
  <c r="AM201" i="6"/>
  <c r="AK201" i="6"/>
  <c r="AI201" i="6"/>
  <c r="AG201" i="6"/>
  <c r="AE201" i="6"/>
  <c r="AC201" i="6"/>
  <c r="AA201" i="6"/>
  <c r="Y201" i="6"/>
  <c r="W201" i="6"/>
  <c r="U201" i="6"/>
  <c r="S201" i="6"/>
  <c r="Q201" i="6"/>
  <c r="O201" i="6"/>
  <c r="M201" i="6"/>
  <c r="K201" i="6"/>
  <c r="I201" i="6"/>
  <c r="G201" i="6"/>
  <c r="E201" i="6"/>
  <c r="AQ200" i="6"/>
  <c r="AO200" i="6"/>
  <c r="AM200" i="6"/>
  <c r="AK200" i="6"/>
  <c r="AI200" i="6"/>
  <c r="AG200" i="6"/>
  <c r="AE200" i="6"/>
  <c r="AC200" i="6"/>
  <c r="AA200" i="6"/>
  <c r="Y200" i="6"/>
  <c r="W200" i="6"/>
  <c r="U200" i="6"/>
  <c r="S200" i="6"/>
  <c r="Q200" i="6"/>
  <c r="O200" i="6"/>
  <c r="M200" i="6"/>
  <c r="K200" i="6"/>
  <c r="I200" i="6"/>
  <c r="G200" i="6"/>
  <c r="E200" i="6"/>
  <c r="AQ199" i="6"/>
  <c r="AO199" i="6"/>
  <c r="AM199" i="6"/>
  <c r="AK199" i="6"/>
  <c r="AI199" i="6"/>
  <c r="AG199" i="6"/>
  <c r="AE199" i="6"/>
  <c r="AC199" i="6"/>
  <c r="AA199" i="6"/>
  <c r="Y199" i="6"/>
  <c r="W199" i="6"/>
  <c r="U199" i="6"/>
  <c r="S199" i="6"/>
  <c r="Q199" i="6"/>
  <c r="O199" i="6"/>
  <c r="M199" i="6"/>
  <c r="K199" i="6"/>
  <c r="I199" i="6"/>
  <c r="G199" i="6"/>
  <c r="E199" i="6"/>
  <c r="AQ198" i="6"/>
  <c r="AO198" i="6"/>
  <c r="AM198" i="6"/>
  <c r="AK198" i="6"/>
  <c r="AI198" i="6"/>
  <c r="AG198" i="6"/>
  <c r="AE198" i="6"/>
  <c r="AC198" i="6"/>
  <c r="AA198" i="6"/>
  <c r="Y198" i="6"/>
  <c r="W198" i="6"/>
  <c r="U198" i="6"/>
  <c r="S198" i="6"/>
  <c r="Q198" i="6"/>
  <c r="O198" i="6"/>
  <c r="M198" i="6"/>
  <c r="K198" i="6"/>
  <c r="I198" i="6"/>
  <c r="G198" i="6"/>
  <c r="E198" i="6"/>
  <c r="AQ197" i="6"/>
  <c r="AO197" i="6"/>
  <c r="AM197" i="6"/>
  <c r="AK197" i="6"/>
  <c r="AI197" i="6"/>
  <c r="AG197" i="6"/>
  <c r="AE197" i="6"/>
  <c r="AC197" i="6"/>
  <c r="AA197" i="6"/>
  <c r="Y197" i="6"/>
  <c r="W197" i="6"/>
  <c r="U197" i="6"/>
  <c r="S197" i="6"/>
  <c r="Q197" i="6"/>
  <c r="O197" i="6"/>
  <c r="M197" i="6"/>
  <c r="K197" i="6"/>
  <c r="I197" i="6"/>
  <c r="G197" i="6"/>
  <c r="E197" i="6"/>
  <c r="AQ196" i="6"/>
  <c r="AO196" i="6"/>
  <c r="AM196" i="6"/>
  <c r="AK196" i="6"/>
  <c r="AI196" i="6"/>
  <c r="AG196" i="6"/>
  <c r="AE196" i="6"/>
  <c r="AC196" i="6"/>
  <c r="AA196" i="6"/>
  <c r="Y196" i="6"/>
  <c r="W196" i="6"/>
  <c r="U196" i="6"/>
  <c r="S196" i="6"/>
  <c r="Q196" i="6"/>
  <c r="O196" i="6"/>
  <c r="M196" i="6"/>
  <c r="K196" i="6"/>
  <c r="I196" i="6"/>
  <c r="G196" i="6"/>
  <c r="E196" i="6"/>
  <c r="AQ195" i="6"/>
  <c r="AO195" i="6"/>
  <c r="AM195" i="6"/>
  <c r="AK195" i="6"/>
  <c r="AI195" i="6"/>
  <c r="AG195" i="6"/>
  <c r="AE195" i="6"/>
  <c r="AC195" i="6"/>
  <c r="AA195" i="6"/>
  <c r="Y195" i="6"/>
  <c r="W195" i="6"/>
  <c r="U195" i="6"/>
  <c r="S195" i="6"/>
  <c r="Q195" i="6"/>
  <c r="O195" i="6"/>
  <c r="M195" i="6"/>
  <c r="K195" i="6"/>
  <c r="I195" i="6"/>
  <c r="G195" i="6"/>
  <c r="E195" i="6"/>
  <c r="AQ194" i="6"/>
  <c r="AO194" i="6"/>
  <c r="AM194" i="6"/>
  <c r="AK194" i="6"/>
  <c r="AI194" i="6"/>
  <c r="AG194" i="6"/>
  <c r="AE194" i="6"/>
  <c r="AC194" i="6"/>
  <c r="AA194" i="6"/>
  <c r="Y194" i="6"/>
  <c r="W194" i="6"/>
  <c r="U194" i="6"/>
  <c r="S194" i="6"/>
  <c r="Q194" i="6"/>
  <c r="O194" i="6"/>
  <c r="M194" i="6"/>
  <c r="K194" i="6"/>
  <c r="I194" i="6"/>
  <c r="G194" i="6"/>
  <c r="E194" i="6"/>
  <c r="AQ193" i="6"/>
  <c r="AO193" i="6"/>
  <c r="AM193" i="6"/>
  <c r="AK193" i="6"/>
  <c r="AI193" i="6"/>
  <c r="AG193" i="6"/>
  <c r="AE193" i="6"/>
  <c r="AC193" i="6"/>
  <c r="AA193" i="6"/>
  <c r="Y193" i="6"/>
  <c r="W193" i="6"/>
  <c r="U193" i="6"/>
  <c r="S193" i="6"/>
  <c r="Q193" i="6"/>
  <c r="O193" i="6"/>
  <c r="M193" i="6"/>
  <c r="K193" i="6"/>
  <c r="I193" i="6"/>
  <c r="G193" i="6"/>
  <c r="E193" i="6"/>
  <c r="AQ192" i="6"/>
  <c r="AO192" i="6"/>
  <c r="AM192" i="6"/>
  <c r="AK192" i="6"/>
  <c r="AI192" i="6"/>
  <c r="AG192" i="6"/>
  <c r="AE192" i="6"/>
  <c r="AC192" i="6"/>
  <c r="AA192" i="6"/>
  <c r="Y192" i="6"/>
  <c r="W192" i="6"/>
  <c r="U192" i="6"/>
  <c r="S192" i="6"/>
  <c r="Q192" i="6"/>
  <c r="O192" i="6"/>
  <c r="M192" i="6"/>
  <c r="K192" i="6"/>
  <c r="I192" i="6"/>
  <c r="G192" i="6"/>
  <c r="E192" i="6"/>
  <c r="AQ191" i="6"/>
  <c r="AO191" i="6"/>
  <c r="AM191" i="6"/>
  <c r="AK191" i="6"/>
  <c r="AI191" i="6"/>
  <c r="AG191" i="6"/>
  <c r="AE191" i="6"/>
  <c r="AC191" i="6"/>
  <c r="AA191" i="6"/>
  <c r="Y191" i="6"/>
  <c r="W191" i="6"/>
  <c r="U191" i="6"/>
  <c r="S191" i="6"/>
  <c r="Q191" i="6"/>
  <c r="O191" i="6"/>
  <c r="M191" i="6"/>
  <c r="K191" i="6"/>
  <c r="I191" i="6"/>
  <c r="G191" i="6"/>
  <c r="E191" i="6"/>
  <c r="AQ190" i="6"/>
  <c r="AO190" i="6"/>
  <c r="AM190" i="6"/>
  <c r="AK190" i="6"/>
  <c r="AI190" i="6"/>
  <c r="AG190" i="6"/>
  <c r="AE190" i="6"/>
  <c r="AC190" i="6"/>
  <c r="AA190" i="6"/>
  <c r="Y190" i="6"/>
  <c r="W190" i="6"/>
  <c r="U190" i="6"/>
  <c r="S190" i="6"/>
  <c r="Q190" i="6"/>
  <c r="O190" i="6"/>
  <c r="M190" i="6"/>
  <c r="K190" i="6"/>
  <c r="I190" i="6"/>
  <c r="G190" i="6"/>
  <c r="E190" i="6"/>
  <c r="AQ189" i="6"/>
  <c r="AO189" i="6"/>
  <c r="AM189" i="6"/>
  <c r="AK189" i="6"/>
  <c r="AI189" i="6"/>
  <c r="AG189" i="6"/>
  <c r="AE189" i="6"/>
  <c r="AC189" i="6"/>
  <c r="AA189" i="6"/>
  <c r="Y189" i="6"/>
  <c r="W189" i="6"/>
  <c r="U189" i="6"/>
  <c r="S189" i="6"/>
  <c r="Q189" i="6"/>
  <c r="O189" i="6"/>
  <c r="M189" i="6"/>
  <c r="K189" i="6"/>
  <c r="I189" i="6"/>
  <c r="G189" i="6"/>
  <c r="E189" i="6"/>
  <c r="AQ188" i="6"/>
  <c r="AO188" i="6"/>
  <c r="AM188" i="6"/>
  <c r="AK188" i="6"/>
  <c r="AI188" i="6"/>
  <c r="AG188" i="6"/>
  <c r="AE188" i="6"/>
  <c r="AC188" i="6"/>
  <c r="AA188" i="6"/>
  <c r="Y188" i="6"/>
  <c r="W188" i="6"/>
  <c r="U188" i="6"/>
  <c r="S188" i="6"/>
  <c r="Q188" i="6"/>
  <c r="O188" i="6"/>
  <c r="M188" i="6"/>
  <c r="K188" i="6"/>
  <c r="I188" i="6"/>
  <c r="G188" i="6"/>
  <c r="E188" i="6"/>
  <c r="AQ187" i="6"/>
  <c r="AO187" i="6"/>
  <c r="AM187" i="6"/>
  <c r="AK187" i="6"/>
  <c r="AI187" i="6"/>
  <c r="AG187" i="6"/>
  <c r="AE187" i="6"/>
  <c r="AC187" i="6"/>
  <c r="AA187" i="6"/>
  <c r="Y187" i="6"/>
  <c r="W187" i="6"/>
  <c r="U187" i="6"/>
  <c r="S187" i="6"/>
  <c r="Q187" i="6"/>
  <c r="O187" i="6"/>
  <c r="M187" i="6"/>
  <c r="K187" i="6"/>
  <c r="I187" i="6"/>
  <c r="G187" i="6"/>
  <c r="E187" i="6"/>
  <c r="AQ186" i="6"/>
  <c r="AO186" i="6"/>
  <c r="AM186" i="6"/>
  <c r="AK186" i="6"/>
  <c r="AI186" i="6"/>
  <c r="AG186" i="6"/>
  <c r="AE186" i="6"/>
  <c r="AC186" i="6"/>
  <c r="AA186" i="6"/>
  <c r="Y186" i="6"/>
  <c r="W186" i="6"/>
  <c r="U186" i="6"/>
  <c r="S186" i="6"/>
  <c r="Q186" i="6"/>
  <c r="O186" i="6"/>
  <c r="M186" i="6"/>
  <c r="K186" i="6"/>
  <c r="I186" i="6"/>
  <c r="G186" i="6"/>
  <c r="E186" i="6"/>
  <c r="AQ185" i="6"/>
  <c r="AO185" i="6"/>
  <c r="AM185" i="6"/>
  <c r="AK185" i="6"/>
  <c r="AI185" i="6"/>
  <c r="AG185" i="6"/>
  <c r="AE185" i="6"/>
  <c r="AC185" i="6"/>
  <c r="AA185" i="6"/>
  <c r="Y185" i="6"/>
  <c r="W185" i="6"/>
  <c r="U185" i="6"/>
  <c r="S185" i="6"/>
  <c r="Q185" i="6"/>
  <c r="O185" i="6"/>
  <c r="M185" i="6"/>
  <c r="K185" i="6"/>
  <c r="I185" i="6"/>
  <c r="G185" i="6"/>
  <c r="E185" i="6"/>
  <c r="AQ184" i="6"/>
  <c r="AO184" i="6"/>
  <c r="AM184" i="6"/>
  <c r="AK184" i="6"/>
  <c r="AI184" i="6"/>
  <c r="AG184" i="6"/>
  <c r="AE184" i="6"/>
  <c r="AC184" i="6"/>
  <c r="AA184" i="6"/>
  <c r="Y184" i="6"/>
  <c r="W184" i="6"/>
  <c r="U184" i="6"/>
  <c r="S184" i="6"/>
  <c r="Q184" i="6"/>
  <c r="O184" i="6"/>
  <c r="M184" i="6"/>
  <c r="K184" i="6"/>
  <c r="I184" i="6"/>
  <c r="G184" i="6"/>
  <c r="E184" i="6"/>
  <c r="AQ183" i="6"/>
  <c r="AO183" i="6"/>
  <c r="AM183" i="6"/>
  <c r="AK183" i="6"/>
  <c r="AI183" i="6"/>
  <c r="AG183" i="6"/>
  <c r="AE183" i="6"/>
  <c r="AC183" i="6"/>
  <c r="AA183" i="6"/>
  <c r="Y183" i="6"/>
  <c r="W183" i="6"/>
  <c r="U183" i="6"/>
  <c r="S183" i="6"/>
  <c r="Q183" i="6"/>
  <c r="O183" i="6"/>
  <c r="M183" i="6"/>
  <c r="K183" i="6"/>
  <c r="I183" i="6"/>
  <c r="G183" i="6"/>
  <c r="E183" i="6"/>
  <c r="AQ182" i="6"/>
  <c r="AO182" i="6"/>
  <c r="AM182" i="6"/>
  <c r="AK182" i="6"/>
  <c r="AI182" i="6"/>
  <c r="AG182" i="6"/>
  <c r="AE182" i="6"/>
  <c r="AC182" i="6"/>
  <c r="AA182" i="6"/>
  <c r="Y182" i="6"/>
  <c r="W182" i="6"/>
  <c r="U182" i="6"/>
  <c r="S182" i="6"/>
  <c r="Q182" i="6"/>
  <c r="O182" i="6"/>
  <c r="M182" i="6"/>
  <c r="K182" i="6"/>
  <c r="I182" i="6"/>
  <c r="G182" i="6"/>
  <c r="E182" i="6"/>
  <c r="AQ181" i="6"/>
  <c r="AO181" i="6"/>
  <c r="AM181" i="6"/>
  <c r="AK181" i="6"/>
  <c r="AI181" i="6"/>
  <c r="AG181" i="6"/>
  <c r="AE181" i="6"/>
  <c r="AC181" i="6"/>
  <c r="AA181" i="6"/>
  <c r="Y181" i="6"/>
  <c r="W181" i="6"/>
  <c r="U181" i="6"/>
  <c r="S181" i="6"/>
  <c r="Q181" i="6"/>
  <c r="O181" i="6"/>
  <c r="M181" i="6"/>
  <c r="K181" i="6"/>
  <c r="I181" i="6"/>
  <c r="G181" i="6"/>
  <c r="E181" i="6"/>
  <c r="AQ180" i="6"/>
  <c r="AO180" i="6"/>
  <c r="AM180" i="6"/>
  <c r="AK180" i="6"/>
  <c r="AI180" i="6"/>
  <c r="AG180" i="6"/>
  <c r="AE180" i="6"/>
  <c r="AC180" i="6"/>
  <c r="AA180" i="6"/>
  <c r="Y180" i="6"/>
  <c r="W180" i="6"/>
  <c r="U180" i="6"/>
  <c r="S180" i="6"/>
  <c r="Q180" i="6"/>
  <c r="O180" i="6"/>
  <c r="M180" i="6"/>
  <c r="K180" i="6"/>
  <c r="I180" i="6"/>
  <c r="G180" i="6"/>
  <c r="E180" i="6"/>
  <c r="AQ179" i="6"/>
  <c r="AO179" i="6"/>
  <c r="AM179" i="6"/>
  <c r="AK179" i="6"/>
  <c r="AI179" i="6"/>
  <c r="AG179" i="6"/>
  <c r="AE179" i="6"/>
  <c r="AC179" i="6"/>
  <c r="AA179" i="6"/>
  <c r="Y179" i="6"/>
  <c r="W179" i="6"/>
  <c r="U179" i="6"/>
  <c r="S179" i="6"/>
  <c r="Q179" i="6"/>
  <c r="O179" i="6"/>
  <c r="M179" i="6"/>
  <c r="K179" i="6"/>
  <c r="I179" i="6"/>
  <c r="G179" i="6"/>
  <c r="E179" i="6"/>
  <c r="AQ178" i="6"/>
  <c r="AO178" i="6"/>
  <c r="AM178" i="6"/>
  <c r="AK178" i="6"/>
  <c r="AI178" i="6"/>
  <c r="AG178" i="6"/>
  <c r="AE178" i="6"/>
  <c r="AC178" i="6"/>
  <c r="AA178" i="6"/>
  <c r="Y178" i="6"/>
  <c r="W178" i="6"/>
  <c r="U178" i="6"/>
  <c r="S178" i="6"/>
  <c r="Q178" i="6"/>
  <c r="O178" i="6"/>
  <c r="M178" i="6"/>
  <c r="K178" i="6"/>
  <c r="I178" i="6"/>
  <c r="G178" i="6"/>
  <c r="E178" i="6"/>
  <c r="AQ177" i="6"/>
  <c r="AO177" i="6"/>
  <c r="AM177" i="6"/>
  <c r="AK177" i="6"/>
  <c r="AI177" i="6"/>
  <c r="AG177" i="6"/>
  <c r="AE177" i="6"/>
  <c r="AC177" i="6"/>
  <c r="AA177" i="6"/>
  <c r="Y177" i="6"/>
  <c r="W177" i="6"/>
  <c r="U177" i="6"/>
  <c r="S177" i="6"/>
  <c r="Q177" i="6"/>
  <c r="O177" i="6"/>
  <c r="M177" i="6"/>
  <c r="K177" i="6"/>
  <c r="I177" i="6"/>
  <c r="G177" i="6"/>
  <c r="E177" i="6"/>
  <c r="AQ176" i="6"/>
  <c r="AO176" i="6"/>
  <c r="AM176" i="6"/>
  <c r="AK176" i="6"/>
  <c r="AI176" i="6"/>
  <c r="AG176" i="6"/>
  <c r="AE176" i="6"/>
  <c r="AC176" i="6"/>
  <c r="AA176" i="6"/>
  <c r="Y176" i="6"/>
  <c r="W176" i="6"/>
  <c r="U176" i="6"/>
  <c r="S176" i="6"/>
  <c r="Q176" i="6"/>
  <c r="O176" i="6"/>
  <c r="M176" i="6"/>
  <c r="K176" i="6"/>
  <c r="I176" i="6"/>
  <c r="G176" i="6"/>
  <c r="E176" i="6"/>
  <c r="AQ175" i="6"/>
  <c r="AO175" i="6"/>
  <c r="AM175" i="6"/>
  <c r="AK175" i="6"/>
  <c r="AI175" i="6"/>
  <c r="AG175" i="6"/>
  <c r="AE175" i="6"/>
  <c r="AC175" i="6"/>
  <c r="AA175" i="6"/>
  <c r="Y175" i="6"/>
  <c r="W175" i="6"/>
  <c r="U175" i="6"/>
  <c r="S175" i="6"/>
  <c r="Q175" i="6"/>
  <c r="O175" i="6"/>
  <c r="M175" i="6"/>
  <c r="K175" i="6"/>
  <c r="I175" i="6"/>
  <c r="G175" i="6"/>
  <c r="E175" i="6"/>
  <c r="AQ174" i="6"/>
  <c r="AO174" i="6"/>
  <c r="AM174" i="6"/>
  <c r="AK174" i="6"/>
  <c r="AI174" i="6"/>
  <c r="AG174" i="6"/>
  <c r="AE174" i="6"/>
  <c r="AC174" i="6"/>
  <c r="AA174" i="6"/>
  <c r="Y174" i="6"/>
  <c r="W174" i="6"/>
  <c r="U174" i="6"/>
  <c r="S174" i="6"/>
  <c r="Q174" i="6"/>
  <c r="O174" i="6"/>
  <c r="M174" i="6"/>
  <c r="K174" i="6"/>
  <c r="I174" i="6"/>
  <c r="G174" i="6"/>
  <c r="E174" i="6"/>
  <c r="AQ173" i="6"/>
  <c r="AO173" i="6"/>
  <c r="AM173" i="6"/>
  <c r="AK173" i="6"/>
  <c r="AI173" i="6"/>
  <c r="AG173" i="6"/>
  <c r="AE173" i="6"/>
  <c r="AC173" i="6"/>
  <c r="AA173" i="6"/>
  <c r="Y173" i="6"/>
  <c r="W173" i="6"/>
  <c r="U173" i="6"/>
  <c r="S173" i="6"/>
  <c r="Q173" i="6"/>
  <c r="O173" i="6"/>
  <c r="M173" i="6"/>
  <c r="K173" i="6"/>
  <c r="I173" i="6"/>
  <c r="G173" i="6"/>
  <c r="E173" i="6"/>
  <c r="AQ172" i="6"/>
  <c r="AO172" i="6"/>
  <c r="AM172" i="6"/>
  <c r="AK172" i="6"/>
  <c r="AI172" i="6"/>
  <c r="AG172" i="6"/>
  <c r="AE172" i="6"/>
  <c r="AC172" i="6"/>
  <c r="AA172" i="6"/>
  <c r="Y172" i="6"/>
  <c r="W172" i="6"/>
  <c r="U172" i="6"/>
  <c r="S172" i="6"/>
  <c r="Q172" i="6"/>
  <c r="O172" i="6"/>
  <c r="M172" i="6"/>
  <c r="K172" i="6"/>
  <c r="I172" i="6"/>
  <c r="G172" i="6"/>
  <c r="E172" i="6"/>
  <c r="AQ171" i="6"/>
  <c r="AO171" i="6"/>
  <c r="AM171" i="6"/>
  <c r="AK171" i="6"/>
  <c r="AI171" i="6"/>
  <c r="AG171" i="6"/>
  <c r="AE171" i="6"/>
  <c r="AC171" i="6"/>
  <c r="AA171" i="6"/>
  <c r="Y171" i="6"/>
  <c r="W171" i="6"/>
  <c r="U171" i="6"/>
  <c r="S171" i="6"/>
  <c r="Q171" i="6"/>
  <c r="O171" i="6"/>
  <c r="M171" i="6"/>
  <c r="K171" i="6"/>
  <c r="I171" i="6"/>
  <c r="G171" i="6"/>
  <c r="E171" i="6"/>
  <c r="AQ170" i="6"/>
  <c r="AO170" i="6"/>
  <c r="AM170" i="6"/>
  <c r="AK170" i="6"/>
  <c r="AI170" i="6"/>
  <c r="AG170" i="6"/>
  <c r="AE170" i="6"/>
  <c r="AC170" i="6"/>
  <c r="AA170" i="6"/>
  <c r="Y170" i="6"/>
  <c r="W170" i="6"/>
  <c r="U170" i="6"/>
  <c r="S170" i="6"/>
  <c r="Q170" i="6"/>
  <c r="O170" i="6"/>
  <c r="M170" i="6"/>
  <c r="K170" i="6"/>
  <c r="I170" i="6"/>
  <c r="G170" i="6"/>
  <c r="E170" i="6"/>
  <c r="AQ169" i="6"/>
  <c r="AO169" i="6"/>
  <c r="AM169" i="6"/>
  <c r="AK169" i="6"/>
  <c r="AI169" i="6"/>
  <c r="AG169" i="6"/>
  <c r="AE169" i="6"/>
  <c r="AC169" i="6"/>
  <c r="AA169" i="6"/>
  <c r="Y169" i="6"/>
  <c r="W169" i="6"/>
  <c r="U169" i="6"/>
  <c r="S169" i="6"/>
  <c r="Q169" i="6"/>
  <c r="O169" i="6"/>
  <c r="M169" i="6"/>
  <c r="K169" i="6"/>
  <c r="I169" i="6"/>
  <c r="G169" i="6"/>
  <c r="E169" i="6"/>
  <c r="AQ168" i="6"/>
  <c r="AO168" i="6"/>
  <c r="AM168" i="6"/>
  <c r="AK168" i="6"/>
  <c r="AI168" i="6"/>
  <c r="AG168" i="6"/>
  <c r="AE168" i="6"/>
  <c r="AC168" i="6"/>
  <c r="AA168" i="6"/>
  <c r="Y168" i="6"/>
  <c r="W168" i="6"/>
  <c r="U168" i="6"/>
  <c r="S168" i="6"/>
  <c r="Q168" i="6"/>
  <c r="O168" i="6"/>
  <c r="M168" i="6"/>
  <c r="K168" i="6"/>
  <c r="I168" i="6"/>
  <c r="G168" i="6"/>
  <c r="E168" i="6"/>
  <c r="AQ167" i="6"/>
  <c r="AO167" i="6"/>
  <c r="AM167" i="6"/>
  <c r="AK167" i="6"/>
  <c r="AI167" i="6"/>
  <c r="AG167" i="6"/>
  <c r="AE167" i="6"/>
  <c r="AC167" i="6"/>
  <c r="AA167" i="6"/>
  <c r="Y167" i="6"/>
  <c r="W167" i="6"/>
  <c r="U167" i="6"/>
  <c r="S167" i="6"/>
  <c r="Q167" i="6"/>
  <c r="O167" i="6"/>
  <c r="M167" i="6"/>
  <c r="K167" i="6"/>
  <c r="I167" i="6"/>
  <c r="G167" i="6"/>
  <c r="E167" i="6"/>
  <c r="AQ166" i="6"/>
  <c r="AO166" i="6"/>
  <c r="AM166" i="6"/>
  <c r="AK166" i="6"/>
  <c r="AI166" i="6"/>
  <c r="AG166" i="6"/>
  <c r="AE166" i="6"/>
  <c r="AC166" i="6"/>
  <c r="AA166" i="6"/>
  <c r="Y166" i="6"/>
  <c r="W166" i="6"/>
  <c r="U166" i="6"/>
  <c r="S166" i="6"/>
  <c r="Q166" i="6"/>
  <c r="O166" i="6"/>
  <c r="M166" i="6"/>
  <c r="K166" i="6"/>
  <c r="I166" i="6"/>
  <c r="G166" i="6"/>
  <c r="E166" i="6"/>
  <c r="AQ165" i="6"/>
  <c r="AO165" i="6"/>
  <c r="AM165" i="6"/>
  <c r="AK165" i="6"/>
  <c r="AI165" i="6"/>
  <c r="AG165" i="6"/>
  <c r="AE165" i="6"/>
  <c r="AC165" i="6"/>
  <c r="AA165" i="6"/>
  <c r="Y165" i="6"/>
  <c r="W165" i="6"/>
  <c r="U165" i="6"/>
  <c r="S165" i="6"/>
  <c r="Q165" i="6"/>
  <c r="O165" i="6"/>
  <c r="M165" i="6"/>
  <c r="K165" i="6"/>
  <c r="I165" i="6"/>
  <c r="G165" i="6"/>
  <c r="E165" i="6"/>
  <c r="AQ164" i="6"/>
  <c r="AO164" i="6"/>
  <c r="AM164" i="6"/>
  <c r="AK164" i="6"/>
  <c r="AI164" i="6"/>
  <c r="AG164" i="6"/>
  <c r="AE164" i="6"/>
  <c r="AC164" i="6"/>
  <c r="AA164" i="6"/>
  <c r="Y164" i="6"/>
  <c r="W164" i="6"/>
  <c r="U164" i="6"/>
  <c r="S164" i="6"/>
  <c r="Q164" i="6"/>
  <c r="O164" i="6"/>
  <c r="M164" i="6"/>
  <c r="K164" i="6"/>
  <c r="I164" i="6"/>
  <c r="G164" i="6"/>
  <c r="E164" i="6"/>
  <c r="AQ163" i="6"/>
  <c r="AO163" i="6"/>
  <c r="AM163" i="6"/>
  <c r="AK163" i="6"/>
  <c r="AI163" i="6"/>
  <c r="AG163" i="6"/>
  <c r="AE163" i="6"/>
  <c r="AC163" i="6"/>
  <c r="AA163" i="6"/>
  <c r="Y163" i="6"/>
  <c r="W163" i="6"/>
  <c r="U163" i="6"/>
  <c r="S163" i="6"/>
  <c r="Q163" i="6"/>
  <c r="O163" i="6"/>
  <c r="M163" i="6"/>
  <c r="K163" i="6"/>
  <c r="I163" i="6"/>
  <c r="G163" i="6"/>
  <c r="E163" i="6"/>
  <c r="AQ162" i="6"/>
  <c r="AO162" i="6"/>
  <c r="AM162" i="6"/>
  <c r="AK162" i="6"/>
  <c r="AI162" i="6"/>
  <c r="AG162" i="6"/>
  <c r="AE162" i="6"/>
  <c r="AC162" i="6"/>
  <c r="AA162" i="6"/>
  <c r="Y162" i="6"/>
  <c r="W162" i="6"/>
  <c r="U162" i="6"/>
  <c r="S162" i="6"/>
  <c r="Q162" i="6"/>
  <c r="O162" i="6"/>
  <c r="M162" i="6"/>
  <c r="K162" i="6"/>
  <c r="I162" i="6"/>
  <c r="G162" i="6"/>
  <c r="E162" i="6"/>
  <c r="AQ161" i="6"/>
  <c r="AO161" i="6"/>
  <c r="AM161" i="6"/>
  <c r="AK161" i="6"/>
  <c r="AI161" i="6"/>
  <c r="AG161" i="6"/>
  <c r="AE161" i="6"/>
  <c r="AC161" i="6"/>
  <c r="AA161" i="6"/>
  <c r="Y161" i="6"/>
  <c r="W161" i="6"/>
  <c r="U161" i="6"/>
  <c r="S161" i="6"/>
  <c r="Q161" i="6"/>
  <c r="O161" i="6"/>
  <c r="M161" i="6"/>
  <c r="K161" i="6"/>
  <c r="I161" i="6"/>
  <c r="G161" i="6"/>
  <c r="E161" i="6"/>
  <c r="AQ160" i="6"/>
  <c r="AO160" i="6"/>
  <c r="AM160" i="6"/>
  <c r="AK160" i="6"/>
  <c r="AI160" i="6"/>
  <c r="AG160" i="6"/>
  <c r="AE160" i="6"/>
  <c r="AC160" i="6"/>
  <c r="AA160" i="6"/>
  <c r="Y160" i="6"/>
  <c r="W160" i="6"/>
  <c r="U160" i="6"/>
  <c r="S160" i="6"/>
  <c r="Q160" i="6"/>
  <c r="O160" i="6"/>
  <c r="M160" i="6"/>
  <c r="K160" i="6"/>
  <c r="I160" i="6"/>
  <c r="G160" i="6"/>
  <c r="E160" i="6"/>
  <c r="AQ159" i="6"/>
  <c r="AO159" i="6"/>
  <c r="AM159" i="6"/>
  <c r="AK159" i="6"/>
  <c r="AI159" i="6"/>
  <c r="AG159" i="6"/>
  <c r="AE159" i="6"/>
  <c r="AC159" i="6"/>
  <c r="AA159" i="6"/>
  <c r="Y159" i="6"/>
  <c r="W159" i="6"/>
  <c r="U159" i="6"/>
  <c r="S159" i="6"/>
  <c r="Q159" i="6"/>
  <c r="O159" i="6"/>
  <c r="M159" i="6"/>
  <c r="K159" i="6"/>
  <c r="I159" i="6"/>
  <c r="G159" i="6"/>
  <c r="E159" i="6"/>
  <c r="AQ158" i="6"/>
  <c r="AO158" i="6"/>
  <c r="AM158" i="6"/>
  <c r="AK158" i="6"/>
  <c r="AI158" i="6"/>
  <c r="AG158" i="6"/>
  <c r="AE158" i="6"/>
  <c r="AC158" i="6"/>
  <c r="AA158" i="6"/>
  <c r="Y158" i="6"/>
  <c r="W158" i="6"/>
  <c r="U158" i="6"/>
  <c r="S158" i="6"/>
  <c r="Q158" i="6"/>
  <c r="O158" i="6"/>
  <c r="M158" i="6"/>
  <c r="K158" i="6"/>
  <c r="I158" i="6"/>
  <c r="G158" i="6"/>
  <c r="E158" i="6"/>
  <c r="AQ157" i="6"/>
  <c r="AO157" i="6"/>
  <c r="AM157" i="6"/>
  <c r="AK157" i="6"/>
  <c r="AI157" i="6"/>
  <c r="AG157" i="6"/>
  <c r="AE157" i="6"/>
  <c r="AC157" i="6"/>
  <c r="AA157" i="6"/>
  <c r="Y157" i="6"/>
  <c r="W157" i="6"/>
  <c r="U157" i="6"/>
  <c r="S157" i="6"/>
  <c r="Q157" i="6"/>
  <c r="O157" i="6"/>
  <c r="M157" i="6"/>
  <c r="K157" i="6"/>
  <c r="I157" i="6"/>
  <c r="G157" i="6"/>
  <c r="E157" i="6"/>
  <c r="AQ156" i="6"/>
  <c r="AO156" i="6"/>
  <c r="AM156" i="6"/>
  <c r="AK156" i="6"/>
  <c r="AI156" i="6"/>
  <c r="AG156" i="6"/>
  <c r="AE156" i="6"/>
  <c r="AC156" i="6"/>
  <c r="AA156" i="6"/>
  <c r="Y156" i="6"/>
  <c r="W156" i="6"/>
  <c r="U156" i="6"/>
  <c r="S156" i="6"/>
  <c r="Q156" i="6"/>
  <c r="O156" i="6"/>
  <c r="M156" i="6"/>
  <c r="K156" i="6"/>
  <c r="I156" i="6"/>
  <c r="G156" i="6"/>
  <c r="E156" i="6"/>
  <c r="AQ155" i="6"/>
  <c r="AO155" i="6"/>
  <c r="AM155" i="6"/>
  <c r="AK155" i="6"/>
  <c r="AI155" i="6"/>
  <c r="AG155" i="6"/>
  <c r="AE155" i="6"/>
  <c r="AC155" i="6"/>
  <c r="AA155" i="6"/>
  <c r="Y155" i="6"/>
  <c r="W155" i="6"/>
  <c r="U155" i="6"/>
  <c r="S155" i="6"/>
  <c r="Q155" i="6"/>
  <c r="O155" i="6"/>
  <c r="M155" i="6"/>
  <c r="K155" i="6"/>
  <c r="I155" i="6"/>
  <c r="G155" i="6"/>
  <c r="E155" i="6"/>
  <c r="AQ154" i="6"/>
  <c r="AO154" i="6"/>
  <c r="AM154" i="6"/>
  <c r="AK154" i="6"/>
  <c r="AI154" i="6"/>
  <c r="AG154" i="6"/>
  <c r="AE154" i="6"/>
  <c r="AC154" i="6"/>
  <c r="AA154" i="6"/>
  <c r="Y154" i="6"/>
  <c r="W154" i="6"/>
  <c r="U154" i="6"/>
  <c r="S154" i="6"/>
  <c r="Q154" i="6"/>
  <c r="O154" i="6"/>
  <c r="M154" i="6"/>
  <c r="K154" i="6"/>
  <c r="I154" i="6"/>
  <c r="G154" i="6"/>
  <c r="E154" i="6"/>
  <c r="AQ153" i="6"/>
  <c r="AO153" i="6"/>
  <c r="AM153" i="6"/>
  <c r="AK153" i="6"/>
  <c r="AI153" i="6"/>
  <c r="AG153" i="6"/>
  <c r="AE153" i="6"/>
  <c r="AC153" i="6"/>
  <c r="AA153" i="6"/>
  <c r="Y153" i="6"/>
  <c r="W153" i="6"/>
  <c r="U153" i="6"/>
  <c r="S153" i="6"/>
  <c r="Q153" i="6"/>
  <c r="O153" i="6"/>
  <c r="M153" i="6"/>
  <c r="K153" i="6"/>
  <c r="I153" i="6"/>
  <c r="G153" i="6"/>
  <c r="E153" i="6"/>
  <c r="AQ152" i="6"/>
  <c r="AO152" i="6"/>
  <c r="AM152" i="6"/>
  <c r="AK152" i="6"/>
  <c r="AI152" i="6"/>
  <c r="AG152" i="6"/>
  <c r="AE152" i="6"/>
  <c r="AC152" i="6"/>
  <c r="AA152" i="6"/>
  <c r="Y152" i="6"/>
  <c r="W152" i="6"/>
  <c r="U152" i="6"/>
  <c r="S152" i="6"/>
  <c r="Q152" i="6"/>
  <c r="O152" i="6"/>
  <c r="M152" i="6"/>
  <c r="K152" i="6"/>
  <c r="I152" i="6"/>
  <c r="G152" i="6"/>
  <c r="E152" i="6"/>
  <c r="AQ151" i="6"/>
  <c r="AO151" i="6"/>
  <c r="AM151" i="6"/>
  <c r="AK151" i="6"/>
  <c r="AI151" i="6"/>
  <c r="AG151" i="6"/>
  <c r="AE151" i="6"/>
  <c r="AC151" i="6"/>
  <c r="AA151" i="6"/>
  <c r="Y151" i="6"/>
  <c r="W151" i="6"/>
  <c r="U151" i="6"/>
  <c r="S151" i="6"/>
  <c r="Q151" i="6"/>
  <c r="O151" i="6"/>
  <c r="M151" i="6"/>
  <c r="K151" i="6"/>
  <c r="I151" i="6"/>
  <c r="G151" i="6"/>
  <c r="E151" i="6"/>
  <c r="AQ150" i="6"/>
  <c r="AO150" i="6"/>
  <c r="AM150" i="6"/>
  <c r="AK150" i="6"/>
  <c r="AI150" i="6"/>
  <c r="AG150" i="6"/>
  <c r="AE150" i="6"/>
  <c r="AC150" i="6"/>
  <c r="AA150" i="6"/>
  <c r="Y150" i="6"/>
  <c r="W150" i="6"/>
  <c r="U150" i="6"/>
  <c r="S150" i="6"/>
  <c r="Q150" i="6"/>
  <c r="O150" i="6"/>
  <c r="M150" i="6"/>
  <c r="K150" i="6"/>
  <c r="I150" i="6"/>
  <c r="G150" i="6"/>
  <c r="E150" i="6"/>
  <c r="AQ149" i="6"/>
  <c r="AO149" i="6"/>
  <c r="AM149" i="6"/>
  <c r="AK149" i="6"/>
  <c r="AI149" i="6"/>
  <c r="AG149" i="6"/>
  <c r="AE149" i="6"/>
  <c r="AC149" i="6"/>
  <c r="AA149" i="6"/>
  <c r="Y149" i="6"/>
  <c r="W149" i="6"/>
  <c r="U149" i="6"/>
  <c r="S149" i="6"/>
  <c r="Q149" i="6"/>
  <c r="O149" i="6"/>
  <c r="M149" i="6"/>
  <c r="K149" i="6"/>
  <c r="I149" i="6"/>
  <c r="G149" i="6"/>
  <c r="E149" i="6"/>
  <c r="AQ148" i="6"/>
  <c r="AO148" i="6"/>
  <c r="AM148" i="6"/>
  <c r="AK148" i="6"/>
  <c r="AI148" i="6"/>
  <c r="AG148" i="6"/>
  <c r="AE148" i="6"/>
  <c r="AC148" i="6"/>
  <c r="AA148" i="6"/>
  <c r="Y148" i="6"/>
  <c r="W148" i="6"/>
  <c r="U148" i="6"/>
  <c r="S148" i="6"/>
  <c r="Q148" i="6"/>
  <c r="O148" i="6"/>
  <c r="M148" i="6"/>
  <c r="K148" i="6"/>
  <c r="I148" i="6"/>
  <c r="G148" i="6"/>
  <c r="E148" i="6"/>
  <c r="AQ147" i="6"/>
  <c r="AO147" i="6"/>
  <c r="AM147" i="6"/>
  <c r="AK147" i="6"/>
  <c r="AI147" i="6"/>
  <c r="AG147" i="6"/>
  <c r="AE147" i="6"/>
  <c r="AC147" i="6"/>
  <c r="AA147" i="6"/>
  <c r="Y147" i="6"/>
  <c r="W147" i="6"/>
  <c r="U147" i="6"/>
  <c r="S147" i="6"/>
  <c r="Q147" i="6"/>
  <c r="O147" i="6"/>
  <c r="M147" i="6"/>
  <c r="K147" i="6"/>
  <c r="I147" i="6"/>
  <c r="G147" i="6"/>
  <c r="E147" i="6"/>
  <c r="AQ146" i="6"/>
  <c r="AO146" i="6"/>
  <c r="AM146" i="6"/>
  <c r="AK146" i="6"/>
  <c r="AI146" i="6"/>
  <c r="AG146" i="6"/>
  <c r="AE146" i="6"/>
  <c r="AC146" i="6"/>
  <c r="AA146" i="6"/>
  <c r="Y146" i="6"/>
  <c r="W146" i="6"/>
  <c r="U146" i="6"/>
  <c r="S146" i="6"/>
  <c r="Q146" i="6"/>
  <c r="O146" i="6"/>
  <c r="M146" i="6"/>
  <c r="K146" i="6"/>
  <c r="I146" i="6"/>
  <c r="G146" i="6"/>
  <c r="E146" i="6"/>
  <c r="AQ145" i="6"/>
  <c r="AO145" i="6"/>
  <c r="AM145" i="6"/>
  <c r="AK145" i="6"/>
  <c r="AI145" i="6"/>
  <c r="AG145" i="6"/>
  <c r="AE145" i="6"/>
  <c r="AC145" i="6"/>
  <c r="AA145" i="6"/>
  <c r="Y145" i="6"/>
  <c r="W145" i="6"/>
  <c r="U145" i="6"/>
  <c r="S145" i="6"/>
  <c r="Q145" i="6"/>
  <c r="O145" i="6"/>
  <c r="M145" i="6"/>
  <c r="K145" i="6"/>
  <c r="I145" i="6"/>
  <c r="G145" i="6"/>
  <c r="E145" i="6"/>
  <c r="AQ144" i="6"/>
  <c r="AO144" i="6"/>
  <c r="AM144" i="6"/>
  <c r="AK144" i="6"/>
  <c r="AI144" i="6"/>
  <c r="AG144" i="6"/>
  <c r="AE144" i="6"/>
  <c r="AC144" i="6"/>
  <c r="AA144" i="6"/>
  <c r="Y144" i="6"/>
  <c r="W144" i="6"/>
  <c r="U144" i="6"/>
  <c r="S144" i="6"/>
  <c r="Q144" i="6"/>
  <c r="O144" i="6"/>
  <c r="M144" i="6"/>
  <c r="K144" i="6"/>
  <c r="I144" i="6"/>
  <c r="G144" i="6"/>
  <c r="E144" i="6"/>
  <c r="AQ143" i="6"/>
  <c r="AO143" i="6"/>
  <c r="AM143" i="6"/>
  <c r="AK143" i="6"/>
  <c r="AI143" i="6"/>
  <c r="AG143" i="6"/>
  <c r="AE143" i="6"/>
  <c r="AC143" i="6"/>
  <c r="AA143" i="6"/>
  <c r="Y143" i="6"/>
  <c r="W143" i="6"/>
  <c r="U143" i="6"/>
  <c r="S143" i="6"/>
  <c r="Q143" i="6"/>
  <c r="O143" i="6"/>
  <c r="M143" i="6"/>
  <c r="K143" i="6"/>
  <c r="I143" i="6"/>
  <c r="G143" i="6"/>
  <c r="E143" i="6"/>
  <c r="AQ142" i="6"/>
  <c r="AO142" i="6"/>
  <c r="AM142" i="6"/>
  <c r="AK142" i="6"/>
  <c r="AI142" i="6"/>
  <c r="AG142" i="6"/>
  <c r="AE142" i="6"/>
  <c r="AC142" i="6"/>
  <c r="AA142" i="6"/>
  <c r="Y142" i="6"/>
  <c r="W142" i="6"/>
  <c r="U142" i="6"/>
  <c r="S142" i="6"/>
  <c r="Q142" i="6"/>
  <c r="O142" i="6"/>
  <c r="M142" i="6"/>
  <c r="K142" i="6"/>
  <c r="I142" i="6"/>
  <c r="G142" i="6"/>
  <c r="E142" i="6"/>
  <c r="AQ141" i="6"/>
  <c r="AO141" i="6"/>
  <c r="AM141" i="6"/>
  <c r="AK141" i="6"/>
  <c r="AI141" i="6"/>
  <c r="AG141" i="6"/>
  <c r="AE141" i="6"/>
  <c r="AC141" i="6"/>
  <c r="AA141" i="6"/>
  <c r="Y141" i="6"/>
  <c r="W141" i="6"/>
  <c r="U141" i="6"/>
  <c r="S141" i="6"/>
  <c r="Q141" i="6"/>
  <c r="O141" i="6"/>
  <c r="M141" i="6"/>
  <c r="K141" i="6"/>
  <c r="I141" i="6"/>
  <c r="G141" i="6"/>
  <c r="E141" i="6"/>
  <c r="AQ140" i="6"/>
  <c r="AO140" i="6"/>
  <c r="AM140" i="6"/>
  <c r="AK140" i="6"/>
  <c r="AI140" i="6"/>
  <c r="AG140" i="6"/>
  <c r="AE140" i="6"/>
  <c r="AC140" i="6"/>
  <c r="AA140" i="6"/>
  <c r="Y140" i="6"/>
  <c r="W140" i="6"/>
  <c r="U140" i="6"/>
  <c r="S140" i="6"/>
  <c r="Q140" i="6"/>
  <c r="O140" i="6"/>
  <c r="M140" i="6"/>
  <c r="K140" i="6"/>
  <c r="I140" i="6"/>
  <c r="G140" i="6"/>
  <c r="E140" i="6"/>
  <c r="AQ139" i="6"/>
  <c r="AO139" i="6"/>
  <c r="AM139" i="6"/>
  <c r="AK139" i="6"/>
  <c r="AI139" i="6"/>
  <c r="AG139" i="6"/>
  <c r="AE139" i="6"/>
  <c r="AC139" i="6"/>
  <c r="AA139" i="6"/>
  <c r="Y139" i="6"/>
  <c r="W139" i="6"/>
  <c r="U139" i="6"/>
  <c r="S139" i="6"/>
  <c r="Q139" i="6"/>
  <c r="O139" i="6"/>
  <c r="M139" i="6"/>
  <c r="K139" i="6"/>
  <c r="I139" i="6"/>
  <c r="G139" i="6"/>
  <c r="E139" i="6"/>
  <c r="AQ138" i="6"/>
  <c r="AO138" i="6"/>
  <c r="AM138" i="6"/>
  <c r="AK138" i="6"/>
  <c r="AI138" i="6"/>
  <c r="AG138" i="6"/>
  <c r="AE138" i="6"/>
  <c r="AC138" i="6"/>
  <c r="AA138" i="6"/>
  <c r="Y138" i="6"/>
  <c r="W138" i="6"/>
  <c r="U138" i="6"/>
  <c r="S138" i="6"/>
  <c r="Q138" i="6"/>
  <c r="O138" i="6"/>
  <c r="M138" i="6"/>
  <c r="K138" i="6"/>
  <c r="I138" i="6"/>
  <c r="G138" i="6"/>
  <c r="E138" i="6"/>
  <c r="AQ137" i="6"/>
  <c r="AO137" i="6"/>
  <c r="AM137" i="6"/>
  <c r="AK137" i="6"/>
  <c r="AI137" i="6"/>
  <c r="AG137" i="6"/>
  <c r="AE137" i="6"/>
  <c r="AC137" i="6"/>
  <c r="AA137" i="6"/>
  <c r="Y137" i="6"/>
  <c r="W137" i="6"/>
  <c r="U137" i="6"/>
  <c r="S137" i="6"/>
  <c r="Q137" i="6"/>
  <c r="O137" i="6"/>
  <c r="M137" i="6"/>
  <c r="K137" i="6"/>
  <c r="I137" i="6"/>
  <c r="G137" i="6"/>
  <c r="E137" i="6"/>
  <c r="AQ136" i="6"/>
  <c r="AO136" i="6"/>
  <c r="AM136" i="6"/>
  <c r="AK136" i="6"/>
  <c r="AI136" i="6"/>
  <c r="AG136" i="6"/>
  <c r="AE136" i="6"/>
  <c r="AC136" i="6"/>
  <c r="AA136" i="6"/>
  <c r="Y136" i="6"/>
  <c r="W136" i="6"/>
  <c r="U136" i="6"/>
  <c r="S136" i="6"/>
  <c r="Q136" i="6"/>
  <c r="O136" i="6"/>
  <c r="M136" i="6"/>
  <c r="K136" i="6"/>
  <c r="I136" i="6"/>
  <c r="G136" i="6"/>
  <c r="E136" i="6"/>
  <c r="AQ135" i="6"/>
  <c r="AO135" i="6"/>
  <c r="AM135" i="6"/>
  <c r="AK135" i="6"/>
  <c r="AI135" i="6"/>
  <c r="AG135" i="6"/>
  <c r="AE135" i="6"/>
  <c r="AC135" i="6"/>
  <c r="AA135" i="6"/>
  <c r="Y135" i="6"/>
  <c r="W135" i="6"/>
  <c r="U135" i="6"/>
  <c r="S135" i="6"/>
  <c r="Q135" i="6"/>
  <c r="O135" i="6"/>
  <c r="M135" i="6"/>
  <c r="K135" i="6"/>
  <c r="I135" i="6"/>
  <c r="G135" i="6"/>
  <c r="E135" i="6"/>
  <c r="AQ134" i="6"/>
  <c r="AO134" i="6"/>
  <c r="AM134" i="6"/>
  <c r="AK134" i="6"/>
  <c r="AI134" i="6"/>
  <c r="AG134" i="6"/>
  <c r="AE134" i="6"/>
  <c r="AC134" i="6"/>
  <c r="AA134" i="6"/>
  <c r="Y134" i="6"/>
  <c r="W134" i="6"/>
  <c r="U134" i="6"/>
  <c r="S134" i="6"/>
  <c r="Q134" i="6"/>
  <c r="O134" i="6"/>
  <c r="M134" i="6"/>
  <c r="K134" i="6"/>
  <c r="I134" i="6"/>
  <c r="G134" i="6"/>
  <c r="E134" i="6"/>
  <c r="AQ133" i="6"/>
  <c r="AO133" i="6"/>
  <c r="AM133" i="6"/>
  <c r="AK133" i="6"/>
  <c r="AI133" i="6"/>
  <c r="AG133" i="6"/>
  <c r="AE133" i="6"/>
  <c r="AC133" i="6"/>
  <c r="AA133" i="6"/>
  <c r="Y133" i="6"/>
  <c r="W133" i="6"/>
  <c r="U133" i="6"/>
  <c r="S133" i="6"/>
  <c r="Q133" i="6"/>
  <c r="O133" i="6"/>
  <c r="M133" i="6"/>
  <c r="K133" i="6"/>
  <c r="I133" i="6"/>
  <c r="G133" i="6"/>
  <c r="E133" i="6"/>
  <c r="AQ132" i="6"/>
  <c r="AO132" i="6"/>
  <c r="AM132" i="6"/>
  <c r="AK132" i="6"/>
  <c r="AI132" i="6"/>
  <c r="AG132" i="6"/>
  <c r="AE132" i="6"/>
  <c r="AC132" i="6"/>
  <c r="AA132" i="6"/>
  <c r="Y132" i="6"/>
  <c r="W132" i="6"/>
  <c r="U132" i="6"/>
  <c r="S132" i="6"/>
  <c r="Q132" i="6"/>
  <c r="O132" i="6"/>
  <c r="M132" i="6"/>
  <c r="K132" i="6"/>
  <c r="I132" i="6"/>
  <c r="G132" i="6"/>
  <c r="E132" i="6"/>
  <c r="AQ131" i="6"/>
  <c r="AO131" i="6"/>
  <c r="AM131" i="6"/>
  <c r="AK131" i="6"/>
  <c r="AI131" i="6"/>
  <c r="AG131" i="6"/>
  <c r="AE131" i="6"/>
  <c r="AC131" i="6"/>
  <c r="AA131" i="6"/>
  <c r="Y131" i="6"/>
  <c r="W131" i="6"/>
  <c r="U131" i="6"/>
  <c r="S131" i="6"/>
  <c r="Q131" i="6"/>
  <c r="O131" i="6"/>
  <c r="M131" i="6"/>
  <c r="K131" i="6"/>
  <c r="I131" i="6"/>
  <c r="G131" i="6"/>
  <c r="E131" i="6"/>
  <c r="AQ130" i="6"/>
  <c r="AO130" i="6"/>
  <c r="AM130" i="6"/>
  <c r="AK130" i="6"/>
  <c r="AI130" i="6"/>
  <c r="AG130" i="6"/>
  <c r="AE130" i="6"/>
  <c r="AC130" i="6"/>
  <c r="AA130" i="6"/>
  <c r="Y130" i="6"/>
  <c r="W130" i="6"/>
  <c r="U130" i="6"/>
  <c r="S130" i="6"/>
  <c r="Q130" i="6"/>
  <c r="O130" i="6"/>
  <c r="M130" i="6"/>
  <c r="K130" i="6"/>
  <c r="I130" i="6"/>
  <c r="G130" i="6"/>
  <c r="E130" i="6"/>
  <c r="AQ129" i="6"/>
  <c r="AO129" i="6"/>
  <c r="AM129" i="6"/>
  <c r="AK129" i="6"/>
  <c r="AI129" i="6"/>
  <c r="AG129" i="6"/>
  <c r="AE129" i="6"/>
  <c r="AC129" i="6"/>
  <c r="AA129" i="6"/>
  <c r="Y129" i="6"/>
  <c r="W129" i="6"/>
  <c r="U129" i="6"/>
  <c r="S129" i="6"/>
  <c r="Q129" i="6"/>
  <c r="O129" i="6"/>
  <c r="M129" i="6"/>
  <c r="K129" i="6"/>
  <c r="I129" i="6"/>
  <c r="G129" i="6"/>
  <c r="E129" i="6"/>
  <c r="AQ128" i="6"/>
  <c r="AO128" i="6"/>
  <c r="AM128" i="6"/>
  <c r="AK128" i="6"/>
  <c r="AI128" i="6"/>
  <c r="AG128" i="6"/>
  <c r="AE128" i="6"/>
  <c r="AC128" i="6"/>
  <c r="AA128" i="6"/>
  <c r="Y128" i="6"/>
  <c r="W128" i="6"/>
  <c r="U128" i="6"/>
  <c r="S128" i="6"/>
  <c r="Q128" i="6"/>
  <c r="O128" i="6"/>
  <c r="M128" i="6"/>
  <c r="K128" i="6"/>
  <c r="I128" i="6"/>
  <c r="G128" i="6"/>
  <c r="E128" i="6"/>
  <c r="AQ127" i="6"/>
  <c r="AO127" i="6"/>
  <c r="AM127" i="6"/>
  <c r="AK127" i="6"/>
  <c r="AI127" i="6"/>
  <c r="AG127" i="6"/>
  <c r="AE127" i="6"/>
  <c r="AC127" i="6"/>
  <c r="AA127" i="6"/>
  <c r="Y127" i="6"/>
  <c r="W127" i="6"/>
  <c r="U127" i="6"/>
  <c r="S127" i="6"/>
  <c r="Q127" i="6"/>
  <c r="O127" i="6"/>
  <c r="M127" i="6"/>
  <c r="K127" i="6"/>
  <c r="I127" i="6"/>
  <c r="G127" i="6"/>
  <c r="E127" i="6"/>
  <c r="AQ126" i="6"/>
  <c r="AO126" i="6"/>
  <c r="AM126" i="6"/>
  <c r="AK126" i="6"/>
  <c r="AI126" i="6"/>
  <c r="AG126" i="6"/>
  <c r="AE126" i="6"/>
  <c r="AC126" i="6"/>
  <c r="AA126" i="6"/>
  <c r="Y126" i="6"/>
  <c r="W126" i="6"/>
  <c r="U126" i="6"/>
  <c r="S126" i="6"/>
  <c r="Q126" i="6"/>
  <c r="O126" i="6"/>
  <c r="M126" i="6"/>
  <c r="K126" i="6"/>
  <c r="I126" i="6"/>
  <c r="G126" i="6"/>
  <c r="E126" i="6"/>
  <c r="AQ125" i="6"/>
  <c r="AO125" i="6"/>
  <c r="AM125" i="6"/>
  <c r="AK125" i="6"/>
  <c r="AI125" i="6"/>
  <c r="AG125" i="6"/>
  <c r="AE125" i="6"/>
  <c r="AC125" i="6"/>
  <c r="AA125" i="6"/>
  <c r="Y125" i="6"/>
  <c r="W125" i="6"/>
  <c r="U125" i="6"/>
  <c r="S125" i="6"/>
  <c r="Q125" i="6"/>
  <c r="O125" i="6"/>
  <c r="M125" i="6"/>
  <c r="K125" i="6"/>
  <c r="I125" i="6"/>
  <c r="G125" i="6"/>
  <c r="E125" i="6"/>
  <c r="AQ124" i="6"/>
  <c r="AO124" i="6"/>
  <c r="AM124" i="6"/>
  <c r="AK124" i="6"/>
  <c r="AI124" i="6"/>
  <c r="AG124" i="6"/>
  <c r="AE124" i="6"/>
  <c r="AC124" i="6"/>
  <c r="AA124" i="6"/>
  <c r="Y124" i="6"/>
  <c r="W124" i="6"/>
  <c r="U124" i="6"/>
  <c r="S124" i="6"/>
  <c r="Q124" i="6"/>
  <c r="O124" i="6"/>
  <c r="M124" i="6"/>
  <c r="K124" i="6"/>
  <c r="I124" i="6"/>
  <c r="G124" i="6"/>
  <c r="E124" i="6"/>
  <c r="AQ123" i="6"/>
  <c r="AO123" i="6"/>
  <c r="AM123" i="6"/>
  <c r="AK123" i="6"/>
  <c r="AI123" i="6"/>
  <c r="AG123" i="6"/>
  <c r="AE123" i="6"/>
  <c r="AC123" i="6"/>
  <c r="AA123" i="6"/>
  <c r="Y123" i="6"/>
  <c r="W123" i="6"/>
  <c r="U123" i="6"/>
  <c r="S123" i="6"/>
  <c r="Q123" i="6"/>
  <c r="O123" i="6"/>
  <c r="M123" i="6"/>
  <c r="K123" i="6"/>
  <c r="I123" i="6"/>
  <c r="G123" i="6"/>
  <c r="E123" i="6"/>
  <c r="AQ122" i="6"/>
  <c r="AO122" i="6"/>
  <c r="AM122" i="6"/>
  <c r="AK122" i="6"/>
  <c r="AI122" i="6"/>
  <c r="AG122" i="6"/>
  <c r="AE122" i="6"/>
  <c r="AC122" i="6"/>
  <c r="AA122" i="6"/>
  <c r="Y122" i="6"/>
  <c r="W122" i="6"/>
  <c r="U122" i="6"/>
  <c r="S122" i="6"/>
  <c r="Q122" i="6"/>
  <c r="O122" i="6"/>
  <c r="M122" i="6"/>
  <c r="K122" i="6"/>
  <c r="I122" i="6"/>
  <c r="G122" i="6"/>
  <c r="E122" i="6"/>
  <c r="AQ121" i="6"/>
  <c r="AO121" i="6"/>
  <c r="AM121" i="6"/>
  <c r="AK121" i="6"/>
  <c r="AI121" i="6"/>
  <c r="AG121" i="6"/>
  <c r="AE121" i="6"/>
  <c r="AC121" i="6"/>
  <c r="AA121" i="6"/>
  <c r="Y121" i="6"/>
  <c r="W121" i="6"/>
  <c r="U121" i="6"/>
  <c r="S121" i="6"/>
  <c r="Q121" i="6"/>
  <c r="O121" i="6"/>
  <c r="M121" i="6"/>
  <c r="K121" i="6"/>
  <c r="I121" i="6"/>
  <c r="G121" i="6"/>
  <c r="E121" i="6"/>
  <c r="AQ120" i="6"/>
  <c r="AO120" i="6"/>
  <c r="AM120" i="6"/>
  <c r="AK120" i="6"/>
  <c r="AI120" i="6"/>
  <c r="AG120" i="6"/>
  <c r="AE120" i="6"/>
  <c r="AC120" i="6"/>
  <c r="AA120" i="6"/>
  <c r="Y120" i="6"/>
  <c r="W120" i="6"/>
  <c r="U120" i="6"/>
  <c r="S120" i="6"/>
  <c r="Q120" i="6"/>
  <c r="O120" i="6"/>
  <c r="M120" i="6"/>
  <c r="K120" i="6"/>
  <c r="I120" i="6"/>
  <c r="G120" i="6"/>
  <c r="E120" i="6"/>
  <c r="AQ119" i="6"/>
  <c r="AO119" i="6"/>
  <c r="AM119" i="6"/>
  <c r="AK119" i="6"/>
  <c r="AI119" i="6"/>
  <c r="AG119" i="6"/>
  <c r="AE119" i="6"/>
  <c r="AC119" i="6"/>
  <c r="AA119" i="6"/>
  <c r="Y119" i="6"/>
  <c r="W119" i="6"/>
  <c r="U119" i="6"/>
  <c r="S119" i="6"/>
  <c r="Q119" i="6"/>
  <c r="O119" i="6"/>
  <c r="M119" i="6"/>
  <c r="K119" i="6"/>
  <c r="I119" i="6"/>
  <c r="G119" i="6"/>
  <c r="E119" i="6"/>
  <c r="AQ118" i="6"/>
  <c r="AO118" i="6"/>
  <c r="AM118" i="6"/>
  <c r="AK118" i="6"/>
  <c r="AI118" i="6"/>
  <c r="AG118" i="6"/>
  <c r="AE118" i="6"/>
  <c r="AC118" i="6"/>
  <c r="AA118" i="6"/>
  <c r="Y118" i="6"/>
  <c r="W118" i="6"/>
  <c r="U118" i="6"/>
  <c r="S118" i="6"/>
  <c r="Q118" i="6"/>
  <c r="O118" i="6"/>
  <c r="M118" i="6"/>
  <c r="K118" i="6"/>
  <c r="I118" i="6"/>
  <c r="G118" i="6"/>
  <c r="E118" i="6"/>
  <c r="AQ117" i="6"/>
  <c r="AO117" i="6"/>
  <c r="AM117" i="6"/>
  <c r="AK117" i="6"/>
  <c r="AI117" i="6"/>
  <c r="AG117" i="6"/>
  <c r="AE117" i="6"/>
  <c r="AC117" i="6"/>
  <c r="AA117" i="6"/>
  <c r="Y117" i="6"/>
  <c r="W117" i="6"/>
  <c r="U117" i="6"/>
  <c r="S117" i="6"/>
  <c r="Q117" i="6"/>
  <c r="O117" i="6"/>
  <c r="M117" i="6"/>
  <c r="K117" i="6"/>
  <c r="I117" i="6"/>
  <c r="G117" i="6"/>
  <c r="E117" i="6"/>
  <c r="AQ116" i="6"/>
  <c r="AO116" i="6"/>
  <c r="AM116" i="6"/>
  <c r="AK116" i="6"/>
  <c r="AI116" i="6"/>
  <c r="AG116" i="6"/>
  <c r="AE116" i="6"/>
  <c r="AC116" i="6"/>
  <c r="AA116" i="6"/>
  <c r="Y116" i="6"/>
  <c r="W116" i="6"/>
  <c r="U116" i="6"/>
  <c r="S116" i="6"/>
  <c r="Q116" i="6"/>
  <c r="O116" i="6"/>
  <c r="M116" i="6"/>
  <c r="K116" i="6"/>
  <c r="I116" i="6"/>
  <c r="G116" i="6"/>
  <c r="E116" i="6"/>
  <c r="AQ115" i="6"/>
  <c r="AO115" i="6"/>
  <c r="AM115" i="6"/>
  <c r="AK115" i="6"/>
  <c r="AI115" i="6"/>
  <c r="AG115" i="6"/>
  <c r="AE115" i="6"/>
  <c r="AC115" i="6"/>
  <c r="AA115" i="6"/>
  <c r="Y115" i="6"/>
  <c r="W115" i="6"/>
  <c r="U115" i="6"/>
  <c r="S115" i="6"/>
  <c r="Q115" i="6"/>
  <c r="O115" i="6"/>
  <c r="M115" i="6"/>
  <c r="K115" i="6"/>
  <c r="I115" i="6"/>
  <c r="G115" i="6"/>
  <c r="E115" i="6"/>
  <c r="AQ114" i="6"/>
  <c r="AO114" i="6"/>
  <c r="AM114" i="6"/>
  <c r="AK114" i="6"/>
  <c r="AI114" i="6"/>
  <c r="AG114" i="6"/>
  <c r="AE114" i="6"/>
  <c r="AC114" i="6"/>
  <c r="AA114" i="6"/>
  <c r="Y114" i="6"/>
  <c r="W114" i="6"/>
  <c r="U114" i="6"/>
  <c r="S114" i="6"/>
  <c r="Q114" i="6"/>
  <c r="O114" i="6"/>
  <c r="M114" i="6"/>
  <c r="K114" i="6"/>
  <c r="I114" i="6"/>
  <c r="G114" i="6"/>
  <c r="E114" i="6"/>
  <c r="AQ113" i="6"/>
  <c r="AO113" i="6"/>
  <c r="AM113" i="6"/>
  <c r="AK113" i="6"/>
  <c r="AI113" i="6"/>
  <c r="AG113" i="6"/>
  <c r="AE113" i="6"/>
  <c r="AC113" i="6"/>
  <c r="AA113" i="6"/>
  <c r="Y113" i="6"/>
  <c r="W113" i="6"/>
  <c r="U113" i="6"/>
  <c r="S113" i="6"/>
  <c r="Q113" i="6"/>
  <c r="O113" i="6"/>
  <c r="M113" i="6"/>
  <c r="K113" i="6"/>
  <c r="I113" i="6"/>
  <c r="G113" i="6"/>
  <c r="E113" i="6"/>
  <c r="AQ112" i="6"/>
  <c r="AO112" i="6"/>
  <c r="AM112" i="6"/>
  <c r="AK112" i="6"/>
  <c r="AI112" i="6"/>
  <c r="AG112" i="6"/>
  <c r="AE112" i="6"/>
  <c r="AC112" i="6"/>
  <c r="AA112" i="6"/>
  <c r="Y112" i="6"/>
  <c r="W112" i="6"/>
  <c r="U112" i="6"/>
  <c r="S112" i="6"/>
  <c r="Q112" i="6"/>
  <c r="O112" i="6"/>
  <c r="M112" i="6"/>
  <c r="K112" i="6"/>
  <c r="I112" i="6"/>
  <c r="G112" i="6"/>
  <c r="E112" i="6"/>
  <c r="AQ111" i="6"/>
  <c r="AO111" i="6"/>
  <c r="AM111" i="6"/>
  <c r="AK111" i="6"/>
  <c r="AI111" i="6"/>
  <c r="AG111" i="6"/>
  <c r="AE111" i="6"/>
  <c r="AC111" i="6"/>
  <c r="AA111" i="6"/>
  <c r="Y111" i="6"/>
  <c r="W111" i="6"/>
  <c r="U111" i="6"/>
  <c r="S111" i="6"/>
  <c r="Q111" i="6"/>
  <c r="O111" i="6"/>
  <c r="M111" i="6"/>
  <c r="K111" i="6"/>
  <c r="I111" i="6"/>
  <c r="G111" i="6"/>
  <c r="E111" i="6"/>
  <c r="AQ110" i="6"/>
  <c r="AO110" i="6"/>
  <c r="AM110" i="6"/>
  <c r="AK110" i="6"/>
  <c r="AI110" i="6"/>
  <c r="AG110" i="6"/>
  <c r="AE110" i="6"/>
  <c r="AC110" i="6"/>
  <c r="AA110" i="6"/>
  <c r="Y110" i="6"/>
  <c r="W110" i="6"/>
  <c r="U110" i="6"/>
  <c r="S110" i="6"/>
  <c r="Q110" i="6"/>
  <c r="O110" i="6"/>
  <c r="M110" i="6"/>
  <c r="K110" i="6"/>
  <c r="I110" i="6"/>
  <c r="G110" i="6"/>
  <c r="E110" i="6"/>
  <c r="AQ109" i="6"/>
  <c r="AO109" i="6"/>
  <c r="AM109" i="6"/>
  <c r="AK109" i="6"/>
  <c r="AI109" i="6"/>
  <c r="AG109" i="6"/>
  <c r="AE109" i="6"/>
  <c r="AC109" i="6"/>
  <c r="AA109" i="6"/>
  <c r="Y109" i="6"/>
  <c r="W109" i="6"/>
  <c r="U109" i="6"/>
  <c r="S109" i="6"/>
  <c r="Q109" i="6"/>
  <c r="O109" i="6"/>
  <c r="M109" i="6"/>
  <c r="K109" i="6"/>
  <c r="I109" i="6"/>
  <c r="G109" i="6"/>
  <c r="E109" i="6"/>
  <c r="AQ108" i="6"/>
  <c r="AO108" i="6"/>
  <c r="AM108" i="6"/>
  <c r="AK108" i="6"/>
  <c r="AI108" i="6"/>
  <c r="AG108" i="6"/>
  <c r="AE108" i="6"/>
  <c r="AC108" i="6"/>
  <c r="AA108" i="6"/>
  <c r="Y108" i="6"/>
  <c r="W108" i="6"/>
  <c r="U108" i="6"/>
  <c r="S108" i="6"/>
  <c r="Q108" i="6"/>
  <c r="O108" i="6"/>
  <c r="M108" i="6"/>
  <c r="K108" i="6"/>
  <c r="I108" i="6"/>
  <c r="G108" i="6"/>
  <c r="E108" i="6"/>
  <c r="AQ107" i="6"/>
  <c r="AO107" i="6"/>
  <c r="AM107" i="6"/>
  <c r="AK107" i="6"/>
  <c r="AI107" i="6"/>
  <c r="AG107" i="6"/>
  <c r="AE107" i="6"/>
  <c r="AC107" i="6"/>
  <c r="AA107" i="6"/>
  <c r="Y107" i="6"/>
  <c r="W107" i="6"/>
  <c r="U107" i="6"/>
  <c r="S107" i="6"/>
  <c r="Q107" i="6"/>
  <c r="O107" i="6"/>
  <c r="M107" i="6"/>
  <c r="K107" i="6"/>
  <c r="I107" i="6"/>
  <c r="G107" i="6"/>
  <c r="E107" i="6"/>
  <c r="AQ106" i="6"/>
  <c r="AO106" i="6"/>
  <c r="AM106" i="6"/>
  <c r="AK106" i="6"/>
  <c r="AI106" i="6"/>
  <c r="AG106" i="6"/>
  <c r="AE106" i="6"/>
  <c r="AC106" i="6"/>
  <c r="AA106" i="6"/>
  <c r="Y106" i="6"/>
  <c r="W106" i="6"/>
  <c r="U106" i="6"/>
  <c r="S106" i="6"/>
  <c r="Q106" i="6"/>
  <c r="O106" i="6"/>
  <c r="M106" i="6"/>
  <c r="K106" i="6"/>
  <c r="I106" i="6"/>
  <c r="G106" i="6"/>
  <c r="E106" i="6"/>
  <c r="AQ105" i="6"/>
  <c r="AO105" i="6"/>
  <c r="AM105" i="6"/>
  <c r="AK105" i="6"/>
  <c r="AI105" i="6"/>
  <c r="AG105" i="6"/>
  <c r="AE105" i="6"/>
  <c r="AC105" i="6"/>
  <c r="AA105" i="6"/>
  <c r="Y105" i="6"/>
  <c r="W105" i="6"/>
  <c r="U105" i="6"/>
  <c r="S105" i="6"/>
  <c r="Q105" i="6"/>
  <c r="O105" i="6"/>
  <c r="M105" i="6"/>
  <c r="K105" i="6"/>
  <c r="I105" i="6"/>
  <c r="G105" i="6"/>
  <c r="E105" i="6"/>
  <c r="AQ104" i="6"/>
  <c r="AO104" i="6"/>
  <c r="AM104" i="6"/>
  <c r="AK104" i="6"/>
  <c r="AI104" i="6"/>
  <c r="AG104" i="6"/>
  <c r="AE104" i="6"/>
  <c r="AC104" i="6"/>
  <c r="AA104" i="6"/>
  <c r="Y104" i="6"/>
  <c r="W104" i="6"/>
  <c r="U104" i="6"/>
  <c r="S104" i="6"/>
  <c r="Q104" i="6"/>
  <c r="O104" i="6"/>
  <c r="M104" i="6"/>
  <c r="K104" i="6"/>
  <c r="I104" i="6"/>
  <c r="G104" i="6"/>
  <c r="E104" i="6"/>
  <c r="AQ103" i="6"/>
  <c r="AO103" i="6"/>
  <c r="AM103" i="6"/>
  <c r="AK103" i="6"/>
  <c r="AI103" i="6"/>
  <c r="AG103" i="6"/>
  <c r="AE103" i="6"/>
  <c r="AC103" i="6"/>
  <c r="AA103" i="6"/>
  <c r="Y103" i="6"/>
  <c r="W103" i="6"/>
  <c r="U103" i="6"/>
  <c r="S103" i="6"/>
  <c r="Q103" i="6"/>
  <c r="O103" i="6"/>
  <c r="M103" i="6"/>
  <c r="K103" i="6"/>
  <c r="I103" i="6"/>
  <c r="G103" i="6"/>
  <c r="E103" i="6"/>
  <c r="AQ102" i="6"/>
  <c r="AO102" i="6"/>
  <c r="AM102" i="6"/>
  <c r="AK102" i="6"/>
  <c r="AI102" i="6"/>
  <c r="AG102" i="6"/>
  <c r="AE102" i="6"/>
  <c r="AC102" i="6"/>
  <c r="AA102" i="6"/>
  <c r="Y102" i="6"/>
  <c r="W102" i="6"/>
  <c r="U102" i="6"/>
  <c r="S102" i="6"/>
  <c r="Q102" i="6"/>
  <c r="O102" i="6"/>
  <c r="M102" i="6"/>
  <c r="K102" i="6"/>
  <c r="I102" i="6"/>
  <c r="G102" i="6"/>
  <c r="E102" i="6"/>
  <c r="AQ101" i="6"/>
  <c r="AO101" i="6"/>
  <c r="AM101" i="6"/>
  <c r="AK101" i="6"/>
  <c r="AI101" i="6"/>
  <c r="AG101" i="6"/>
  <c r="AE101" i="6"/>
  <c r="AC101" i="6"/>
  <c r="AA101" i="6"/>
  <c r="Y101" i="6"/>
  <c r="W101" i="6"/>
  <c r="U101" i="6"/>
  <c r="S101" i="6"/>
  <c r="Q101" i="6"/>
  <c r="O101" i="6"/>
  <c r="M101" i="6"/>
  <c r="K101" i="6"/>
  <c r="I101" i="6"/>
  <c r="G101" i="6"/>
  <c r="E101" i="6"/>
  <c r="AQ100" i="6"/>
  <c r="AO100" i="6"/>
  <c r="AM100" i="6"/>
  <c r="AK100" i="6"/>
  <c r="AI100" i="6"/>
  <c r="AG100" i="6"/>
  <c r="AE100" i="6"/>
  <c r="AC100" i="6"/>
  <c r="AA100" i="6"/>
  <c r="Y100" i="6"/>
  <c r="W100" i="6"/>
  <c r="U100" i="6"/>
  <c r="S100" i="6"/>
  <c r="Q100" i="6"/>
  <c r="O100" i="6"/>
  <c r="M100" i="6"/>
  <c r="K100" i="6"/>
  <c r="I100" i="6"/>
  <c r="G100" i="6"/>
  <c r="E100" i="6"/>
  <c r="AQ99" i="6"/>
  <c r="AO99" i="6"/>
  <c r="AM99" i="6"/>
  <c r="AK99" i="6"/>
  <c r="AI99" i="6"/>
  <c r="AG99" i="6"/>
  <c r="AE99" i="6"/>
  <c r="AC99" i="6"/>
  <c r="AA99" i="6"/>
  <c r="Y99" i="6"/>
  <c r="W99" i="6"/>
  <c r="U99" i="6"/>
  <c r="S99" i="6"/>
  <c r="Q99" i="6"/>
  <c r="O99" i="6"/>
  <c r="M99" i="6"/>
  <c r="K99" i="6"/>
  <c r="I99" i="6"/>
  <c r="G99" i="6"/>
  <c r="E99" i="6"/>
  <c r="AQ98" i="6"/>
  <c r="AO98" i="6"/>
  <c r="AM98" i="6"/>
  <c r="AK98" i="6"/>
  <c r="AI98" i="6"/>
  <c r="AG98" i="6"/>
  <c r="AE98" i="6"/>
  <c r="AC98" i="6"/>
  <c r="AA98" i="6"/>
  <c r="Y98" i="6"/>
  <c r="W98" i="6"/>
  <c r="U98" i="6"/>
  <c r="S98" i="6"/>
  <c r="Q98" i="6"/>
  <c r="O98" i="6"/>
  <c r="M98" i="6"/>
  <c r="K98" i="6"/>
  <c r="I98" i="6"/>
  <c r="G98" i="6"/>
  <c r="E98" i="6"/>
  <c r="AQ97" i="6"/>
  <c r="AO97" i="6"/>
  <c r="AM97" i="6"/>
  <c r="AK97" i="6"/>
  <c r="AI97" i="6"/>
  <c r="AG97" i="6"/>
  <c r="AE97" i="6"/>
  <c r="AC97" i="6"/>
  <c r="AA97" i="6"/>
  <c r="Y97" i="6"/>
  <c r="W97" i="6"/>
  <c r="U97" i="6"/>
  <c r="S97" i="6"/>
  <c r="Q97" i="6"/>
  <c r="O97" i="6"/>
  <c r="M97" i="6"/>
  <c r="K97" i="6"/>
  <c r="I97" i="6"/>
  <c r="G97" i="6"/>
  <c r="E97" i="6"/>
  <c r="AQ96" i="6"/>
  <c r="AO96" i="6"/>
  <c r="AM96" i="6"/>
  <c r="AK96" i="6"/>
  <c r="AI96" i="6"/>
  <c r="AG96" i="6"/>
  <c r="AE96" i="6"/>
  <c r="AC96" i="6"/>
  <c r="AA96" i="6"/>
  <c r="Y96" i="6"/>
  <c r="W96" i="6"/>
  <c r="U96" i="6"/>
  <c r="S96" i="6"/>
  <c r="Q96" i="6"/>
  <c r="O96" i="6"/>
  <c r="M96" i="6"/>
  <c r="K96" i="6"/>
  <c r="I96" i="6"/>
  <c r="G96" i="6"/>
  <c r="E96" i="6"/>
  <c r="AQ95" i="6"/>
  <c r="AO95" i="6"/>
  <c r="AM95" i="6"/>
  <c r="AK95" i="6"/>
  <c r="AI95" i="6"/>
  <c r="AG95" i="6"/>
  <c r="AE95" i="6"/>
  <c r="AC95" i="6"/>
  <c r="AA95" i="6"/>
  <c r="Y95" i="6"/>
  <c r="W95" i="6"/>
  <c r="U95" i="6"/>
  <c r="S95" i="6"/>
  <c r="Q95" i="6"/>
  <c r="O95" i="6"/>
  <c r="M95" i="6"/>
  <c r="K95" i="6"/>
  <c r="I95" i="6"/>
  <c r="G95" i="6"/>
  <c r="E95" i="6"/>
  <c r="AQ94" i="6"/>
  <c r="AO94" i="6"/>
  <c r="AM94" i="6"/>
  <c r="AK94" i="6"/>
  <c r="AI94" i="6"/>
  <c r="AG94" i="6"/>
  <c r="AE94" i="6"/>
  <c r="AC94" i="6"/>
  <c r="AA94" i="6"/>
  <c r="Y94" i="6"/>
  <c r="W94" i="6"/>
  <c r="U94" i="6"/>
  <c r="S94" i="6"/>
  <c r="Q94" i="6"/>
  <c r="O94" i="6"/>
  <c r="M94" i="6"/>
  <c r="K94" i="6"/>
  <c r="I94" i="6"/>
  <c r="G94" i="6"/>
  <c r="E94" i="6"/>
  <c r="AQ93" i="6"/>
  <c r="AO93" i="6"/>
  <c r="AM93" i="6"/>
  <c r="AK93" i="6"/>
  <c r="AI93" i="6"/>
  <c r="AG93" i="6"/>
  <c r="AE93" i="6"/>
  <c r="AC93" i="6"/>
  <c r="AA93" i="6"/>
  <c r="Y93" i="6"/>
  <c r="W93" i="6"/>
  <c r="U93" i="6"/>
  <c r="S93" i="6"/>
  <c r="Q93" i="6"/>
  <c r="O93" i="6"/>
  <c r="M93" i="6"/>
  <c r="K93" i="6"/>
  <c r="I93" i="6"/>
  <c r="G93" i="6"/>
  <c r="E93" i="6"/>
  <c r="AQ92" i="6"/>
  <c r="AO92" i="6"/>
  <c r="AM92" i="6"/>
  <c r="AK92" i="6"/>
  <c r="AI92" i="6"/>
  <c r="AG92" i="6"/>
  <c r="AE92" i="6"/>
  <c r="AC92" i="6"/>
  <c r="AA92" i="6"/>
  <c r="Y92" i="6"/>
  <c r="W92" i="6"/>
  <c r="U92" i="6"/>
  <c r="S92" i="6"/>
  <c r="Q92" i="6"/>
  <c r="O92" i="6"/>
  <c r="M92" i="6"/>
  <c r="K92" i="6"/>
  <c r="I92" i="6"/>
  <c r="G92" i="6"/>
  <c r="E92" i="6"/>
  <c r="AQ91" i="6"/>
  <c r="AO91" i="6"/>
  <c r="AM91" i="6"/>
  <c r="AK91" i="6"/>
  <c r="AI91" i="6"/>
  <c r="AG91" i="6"/>
  <c r="AE91" i="6"/>
  <c r="AC91" i="6"/>
  <c r="AA91" i="6"/>
  <c r="Y91" i="6"/>
  <c r="W91" i="6"/>
  <c r="U91" i="6"/>
  <c r="S91" i="6"/>
  <c r="Q91" i="6"/>
  <c r="O91" i="6"/>
  <c r="M91" i="6"/>
  <c r="K91" i="6"/>
  <c r="I91" i="6"/>
  <c r="G91" i="6"/>
  <c r="E91" i="6"/>
  <c r="AQ90" i="6"/>
  <c r="AO90" i="6"/>
  <c r="AM90" i="6"/>
  <c r="AK90" i="6"/>
  <c r="AI90" i="6"/>
  <c r="AG90" i="6"/>
  <c r="AE90" i="6"/>
  <c r="AC90" i="6"/>
  <c r="AA90" i="6"/>
  <c r="Y90" i="6"/>
  <c r="W90" i="6"/>
  <c r="U90" i="6"/>
  <c r="S90" i="6"/>
  <c r="Q90" i="6"/>
  <c r="O90" i="6"/>
  <c r="M90" i="6"/>
  <c r="K90" i="6"/>
  <c r="I90" i="6"/>
  <c r="G90" i="6"/>
  <c r="E90" i="6"/>
  <c r="AQ89" i="6"/>
  <c r="AO89" i="6"/>
  <c r="AM89" i="6"/>
  <c r="AK89" i="6"/>
  <c r="AI89" i="6"/>
  <c r="AG89" i="6"/>
  <c r="AE89" i="6"/>
  <c r="AC89" i="6"/>
  <c r="AA89" i="6"/>
  <c r="Y89" i="6"/>
  <c r="W89" i="6"/>
  <c r="U89" i="6"/>
  <c r="S89" i="6"/>
  <c r="Q89" i="6"/>
  <c r="O89" i="6"/>
  <c r="M89" i="6"/>
  <c r="K89" i="6"/>
  <c r="I89" i="6"/>
  <c r="G89" i="6"/>
  <c r="E89" i="6"/>
  <c r="AQ88" i="6"/>
  <c r="AO88" i="6"/>
  <c r="AM88" i="6"/>
  <c r="AK88" i="6"/>
  <c r="AI88" i="6"/>
  <c r="AG88" i="6"/>
  <c r="AE88" i="6"/>
  <c r="AC88" i="6"/>
  <c r="AA88" i="6"/>
  <c r="Y88" i="6"/>
  <c r="W88" i="6"/>
  <c r="U88" i="6"/>
  <c r="S88" i="6"/>
  <c r="Q88" i="6"/>
  <c r="O88" i="6"/>
  <c r="M88" i="6"/>
  <c r="K88" i="6"/>
  <c r="I88" i="6"/>
  <c r="G88" i="6"/>
  <c r="E88" i="6"/>
  <c r="AQ87" i="6"/>
  <c r="AO87" i="6"/>
  <c r="AM87" i="6"/>
  <c r="AK87" i="6"/>
  <c r="AI87" i="6"/>
  <c r="AG87" i="6"/>
  <c r="AE87" i="6"/>
  <c r="AC87" i="6"/>
  <c r="AA87" i="6"/>
  <c r="Y87" i="6"/>
  <c r="W87" i="6"/>
  <c r="U87" i="6"/>
  <c r="S87" i="6"/>
  <c r="Q87" i="6"/>
  <c r="O87" i="6"/>
  <c r="M87" i="6"/>
  <c r="K87" i="6"/>
  <c r="I87" i="6"/>
  <c r="G87" i="6"/>
  <c r="E87" i="6"/>
  <c r="AQ86" i="6"/>
  <c r="AO86" i="6"/>
  <c r="AM86" i="6"/>
  <c r="AK86" i="6"/>
  <c r="AI86" i="6"/>
  <c r="AG86" i="6"/>
  <c r="AE86" i="6"/>
  <c r="AC86" i="6"/>
  <c r="AA86" i="6"/>
  <c r="Y86" i="6"/>
  <c r="W86" i="6"/>
  <c r="U86" i="6"/>
  <c r="S86" i="6"/>
  <c r="Q86" i="6"/>
  <c r="O86" i="6"/>
  <c r="M86" i="6"/>
  <c r="K86" i="6"/>
  <c r="I86" i="6"/>
  <c r="G86" i="6"/>
  <c r="E86" i="6"/>
  <c r="AQ85" i="6"/>
  <c r="AO85" i="6"/>
  <c r="AM85" i="6"/>
  <c r="AK85" i="6"/>
  <c r="AI85" i="6"/>
  <c r="AG85" i="6"/>
  <c r="AE85" i="6"/>
  <c r="AC85" i="6"/>
  <c r="AA85" i="6"/>
  <c r="Y85" i="6"/>
  <c r="W85" i="6"/>
  <c r="U85" i="6"/>
  <c r="S85" i="6"/>
  <c r="Q85" i="6"/>
  <c r="O85" i="6"/>
  <c r="M85" i="6"/>
  <c r="K85" i="6"/>
  <c r="I85" i="6"/>
  <c r="G85" i="6"/>
  <c r="E85" i="6"/>
  <c r="AQ84" i="6"/>
  <c r="AO84" i="6"/>
  <c r="AM84" i="6"/>
  <c r="AK84" i="6"/>
  <c r="AI84" i="6"/>
  <c r="AG84" i="6"/>
  <c r="AE84" i="6"/>
  <c r="AC84" i="6"/>
  <c r="AA84" i="6"/>
  <c r="Y84" i="6"/>
  <c r="W84" i="6"/>
  <c r="U84" i="6"/>
  <c r="S84" i="6"/>
  <c r="Q84" i="6"/>
  <c r="O84" i="6"/>
  <c r="M84" i="6"/>
  <c r="K84" i="6"/>
  <c r="I84" i="6"/>
  <c r="G84" i="6"/>
  <c r="E84" i="6"/>
  <c r="AQ83" i="6"/>
  <c r="AO83" i="6"/>
  <c r="AM83" i="6"/>
  <c r="AK83" i="6"/>
  <c r="AI83" i="6"/>
  <c r="AG83" i="6"/>
  <c r="AE83" i="6"/>
  <c r="AC83" i="6"/>
  <c r="AA83" i="6"/>
  <c r="Y83" i="6"/>
  <c r="W83" i="6"/>
  <c r="U83" i="6"/>
  <c r="S83" i="6"/>
  <c r="Q83" i="6"/>
  <c r="O83" i="6"/>
  <c r="M83" i="6"/>
  <c r="K83" i="6"/>
  <c r="I83" i="6"/>
  <c r="G83" i="6"/>
  <c r="E83" i="6"/>
  <c r="AQ82" i="6"/>
  <c r="AO82" i="6"/>
  <c r="AM82" i="6"/>
  <c r="AK82" i="6"/>
  <c r="AI82" i="6"/>
  <c r="AG82" i="6"/>
  <c r="AE82" i="6"/>
  <c r="AC82" i="6"/>
  <c r="AA82" i="6"/>
  <c r="Y82" i="6"/>
  <c r="W82" i="6"/>
  <c r="U82" i="6"/>
  <c r="S82" i="6"/>
  <c r="Q82" i="6"/>
  <c r="O82" i="6"/>
  <c r="M82" i="6"/>
  <c r="K82" i="6"/>
  <c r="I82" i="6"/>
  <c r="G82" i="6"/>
  <c r="E82" i="6"/>
  <c r="AQ81" i="6"/>
  <c r="AO81" i="6"/>
  <c r="AM81" i="6"/>
  <c r="AK81" i="6"/>
  <c r="AI81" i="6"/>
  <c r="AG81" i="6"/>
  <c r="AE81" i="6"/>
  <c r="AC81" i="6"/>
  <c r="AA81" i="6"/>
  <c r="Y81" i="6"/>
  <c r="W81" i="6"/>
  <c r="U81" i="6"/>
  <c r="S81" i="6"/>
  <c r="Q81" i="6"/>
  <c r="O81" i="6"/>
  <c r="M81" i="6"/>
  <c r="K81" i="6"/>
  <c r="I81" i="6"/>
  <c r="G81" i="6"/>
  <c r="E81" i="6"/>
  <c r="AQ80" i="6"/>
  <c r="AO80" i="6"/>
  <c r="AM80" i="6"/>
  <c r="AK80" i="6"/>
  <c r="AI80" i="6"/>
  <c r="AG80" i="6"/>
  <c r="AE80" i="6"/>
  <c r="AC80" i="6"/>
  <c r="AA80" i="6"/>
  <c r="Y80" i="6"/>
  <c r="W80" i="6"/>
  <c r="U80" i="6"/>
  <c r="S80" i="6"/>
  <c r="Q80" i="6"/>
  <c r="O80" i="6"/>
  <c r="M80" i="6"/>
  <c r="K80" i="6"/>
  <c r="I80" i="6"/>
  <c r="G80" i="6"/>
  <c r="E80" i="6"/>
  <c r="AQ79" i="6"/>
  <c r="AO79" i="6"/>
  <c r="AM79" i="6"/>
  <c r="AK79" i="6"/>
  <c r="AI79" i="6"/>
  <c r="AG79" i="6"/>
  <c r="AE79" i="6"/>
  <c r="AC79" i="6"/>
  <c r="AA79" i="6"/>
  <c r="Y79" i="6"/>
  <c r="W79" i="6"/>
  <c r="U79" i="6"/>
  <c r="S79" i="6"/>
  <c r="Q79" i="6"/>
  <c r="O79" i="6"/>
  <c r="M79" i="6"/>
  <c r="K79" i="6"/>
  <c r="I79" i="6"/>
  <c r="G79" i="6"/>
  <c r="E79" i="6"/>
  <c r="AQ78" i="6"/>
  <c r="AO78" i="6"/>
  <c r="AM78" i="6"/>
  <c r="AK78" i="6"/>
  <c r="AI78" i="6"/>
  <c r="AG78" i="6"/>
  <c r="AE78" i="6"/>
  <c r="AC78" i="6"/>
  <c r="AA78" i="6"/>
  <c r="Y78" i="6"/>
  <c r="W78" i="6"/>
  <c r="U78" i="6"/>
  <c r="S78" i="6"/>
  <c r="Q78" i="6"/>
  <c r="O78" i="6"/>
  <c r="M78" i="6"/>
  <c r="K78" i="6"/>
  <c r="I78" i="6"/>
  <c r="G78" i="6"/>
  <c r="E78" i="6"/>
  <c r="AQ77" i="6"/>
  <c r="AO77" i="6"/>
  <c r="AM77" i="6"/>
  <c r="AK77" i="6"/>
  <c r="AI77" i="6"/>
  <c r="AG77" i="6"/>
  <c r="AE77" i="6"/>
  <c r="AC77" i="6"/>
  <c r="AA77" i="6"/>
  <c r="Y77" i="6"/>
  <c r="W77" i="6"/>
  <c r="U77" i="6"/>
  <c r="S77" i="6"/>
  <c r="Q77" i="6"/>
  <c r="O77" i="6"/>
  <c r="M77" i="6"/>
  <c r="K77" i="6"/>
  <c r="I77" i="6"/>
  <c r="G77" i="6"/>
  <c r="E77" i="6"/>
  <c r="AQ76" i="6"/>
  <c r="AO76" i="6"/>
  <c r="AM76" i="6"/>
  <c r="AK76" i="6"/>
  <c r="AI76" i="6"/>
  <c r="AG76" i="6"/>
  <c r="AE76" i="6"/>
  <c r="AC76" i="6"/>
  <c r="AA76" i="6"/>
  <c r="Y76" i="6"/>
  <c r="W76" i="6"/>
  <c r="U76" i="6"/>
  <c r="S76" i="6"/>
  <c r="Q76" i="6"/>
  <c r="O76" i="6"/>
  <c r="M76" i="6"/>
  <c r="K76" i="6"/>
  <c r="I76" i="6"/>
  <c r="G76" i="6"/>
  <c r="E76" i="6"/>
  <c r="AQ75" i="6"/>
  <c r="AO75" i="6"/>
  <c r="AM75" i="6"/>
  <c r="AK75" i="6"/>
  <c r="AI75" i="6"/>
  <c r="AG75" i="6"/>
  <c r="AE75" i="6"/>
  <c r="AC75" i="6"/>
  <c r="AA75" i="6"/>
  <c r="Y75" i="6"/>
  <c r="W75" i="6"/>
  <c r="U75" i="6"/>
  <c r="S75" i="6"/>
  <c r="Q75" i="6"/>
  <c r="O75" i="6"/>
  <c r="M75" i="6"/>
  <c r="K75" i="6"/>
  <c r="I75" i="6"/>
  <c r="G75" i="6"/>
  <c r="E75" i="6"/>
  <c r="AQ74" i="6"/>
  <c r="AO74" i="6"/>
  <c r="AM74" i="6"/>
  <c r="AK74" i="6"/>
  <c r="AI74" i="6"/>
  <c r="AG74" i="6"/>
  <c r="AE74" i="6"/>
  <c r="AC74" i="6"/>
  <c r="AA74" i="6"/>
  <c r="Y74" i="6"/>
  <c r="W74" i="6"/>
  <c r="U74" i="6"/>
  <c r="S74" i="6"/>
  <c r="Q74" i="6"/>
  <c r="O74" i="6"/>
  <c r="M74" i="6"/>
  <c r="K74" i="6"/>
  <c r="I74" i="6"/>
  <c r="G74" i="6"/>
  <c r="E74" i="6"/>
  <c r="AQ73" i="6"/>
  <c r="AO73" i="6"/>
  <c r="AM73" i="6"/>
  <c r="AK73" i="6"/>
  <c r="AI73" i="6"/>
  <c r="AG73" i="6"/>
  <c r="AE73" i="6"/>
  <c r="AC73" i="6"/>
  <c r="AA73" i="6"/>
  <c r="Y73" i="6"/>
  <c r="W73" i="6"/>
  <c r="U73" i="6"/>
  <c r="S73" i="6"/>
  <c r="Q73" i="6"/>
  <c r="O73" i="6"/>
  <c r="M73" i="6"/>
  <c r="K73" i="6"/>
  <c r="I73" i="6"/>
  <c r="G73" i="6"/>
  <c r="E73" i="6"/>
  <c r="AQ72" i="6"/>
  <c r="AO72" i="6"/>
  <c r="AM72" i="6"/>
  <c r="AK72" i="6"/>
  <c r="AI72" i="6"/>
  <c r="AG72" i="6"/>
  <c r="AE72" i="6"/>
  <c r="AC72" i="6"/>
  <c r="AA72" i="6"/>
  <c r="Y72" i="6"/>
  <c r="W72" i="6"/>
  <c r="U72" i="6"/>
  <c r="S72" i="6"/>
  <c r="Q72" i="6"/>
  <c r="O72" i="6"/>
  <c r="M72" i="6"/>
  <c r="K72" i="6"/>
  <c r="I72" i="6"/>
  <c r="G72" i="6"/>
  <c r="E72" i="6"/>
  <c r="AQ71" i="6"/>
  <c r="AO71" i="6"/>
  <c r="AM71" i="6"/>
  <c r="AK71" i="6"/>
  <c r="AI71" i="6"/>
  <c r="AG71" i="6"/>
  <c r="AE71" i="6"/>
  <c r="AC71" i="6"/>
  <c r="AA71" i="6"/>
  <c r="Y71" i="6"/>
  <c r="W71" i="6"/>
  <c r="U71" i="6"/>
  <c r="S71" i="6"/>
  <c r="Q71" i="6"/>
  <c r="O71" i="6"/>
  <c r="M71" i="6"/>
  <c r="K71" i="6"/>
  <c r="I71" i="6"/>
  <c r="G71" i="6"/>
  <c r="E71" i="6"/>
  <c r="AQ70" i="6"/>
  <c r="AO70" i="6"/>
  <c r="AM70" i="6"/>
  <c r="AK70" i="6"/>
  <c r="AI70" i="6"/>
  <c r="AG70" i="6"/>
  <c r="AE70" i="6"/>
  <c r="AC70" i="6"/>
  <c r="AA70" i="6"/>
  <c r="Y70" i="6"/>
  <c r="W70" i="6"/>
  <c r="U70" i="6"/>
  <c r="S70" i="6"/>
  <c r="Q70" i="6"/>
  <c r="O70" i="6"/>
  <c r="M70" i="6"/>
  <c r="K70" i="6"/>
  <c r="I70" i="6"/>
  <c r="G70" i="6"/>
  <c r="E70" i="6"/>
  <c r="AQ69" i="6"/>
  <c r="AO69" i="6"/>
  <c r="AM69" i="6"/>
  <c r="AK69" i="6"/>
  <c r="AI69" i="6"/>
  <c r="AG69" i="6"/>
  <c r="AE69" i="6"/>
  <c r="AC69" i="6"/>
  <c r="AA69" i="6"/>
  <c r="Y69" i="6"/>
  <c r="W69" i="6"/>
  <c r="U69" i="6"/>
  <c r="S69" i="6"/>
  <c r="Q69" i="6"/>
  <c r="O69" i="6"/>
  <c r="M69" i="6"/>
  <c r="K69" i="6"/>
  <c r="I69" i="6"/>
  <c r="G69" i="6"/>
  <c r="E69" i="6"/>
  <c r="AQ68" i="6"/>
  <c r="AO68" i="6"/>
  <c r="AM68" i="6"/>
  <c r="AK68" i="6"/>
  <c r="AI68" i="6"/>
  <c r="AG68" i="6"/>
  <c r="AE68" i="6"/>
  <c r="AC68" i="6"/>
  <c r="AA68" i="6"/>
  <c r="Y68" i="6"/>
  <c r="W68" i="6"/>
  <c r="U68" i="6"/>
  <c r="S68" i="6"/>
  <c r="Q68" i="6"/>
  <c r="O68" i="6"/>
  <c r="M68" i="6"/>
  <c r="K68" i="6"/>
  <c r="I68" i="6"/>
  <c r="G68" i="6"/>
  <c r="E68" i="6"/>
  <c r="AQ67" i="6"/>
  <c r="AO67" i="6"/>
  <c r="AM67" i="6"/>
  <c r="AK67" i="6"/>
  <c r="AI67" i="6"/>
  <c r="AG67" i="6"/>
  <c r="AE67" i="6"/>
  <c r="AC67" i="6"/>
  <c r="AA67" i="6"/>
  <c r="Y67" i="6"/>
  <c r="W67" i="6"/>
  <c r="U67" i="6"/>
  <c r="S67" i="6"/>
  <c r="Q67" i="6"/>
  <c r="O67" i="6"/>
  <c r="M67" i="6"/>
  <c r="K67" i="6"/>
  <c r="I67" i="6"/>
  <c r="G67" i="6"/>
  <c r="E67" i="6"/>
  <c r="AQ66" i="6"/>
  <c r="AO66" i="6"/>
  <c r="AM66" i="6"/>
  <c r="AK66" i="6"/>
  <c r="AI66" i="6"/>
  <c r="AG66" i="6"/>
  <c r="AE66" i="6"/>
  <c r="AC66" i="6"/>
  <c r="AA66" i="6"/>
  <c r="Y66" i="6"/>
  <c r="W66" i="6"/>
  <c r="U66" i="6"/>
  <c r="S66" i="6"/>
  <c r="Q66" i="6"/>
  <c r="O66" i="6"/>
  <c r="M66" i="6"/>
  <c r="K66" i="6"/>
  <c r="I66" i="6"/>
  <c r="G66" i="6"/>
  <c r="E66" i="6"/>
  <c r="AQ65" i="6"/>
  <c r="AO65" i="6"/>
  <c r="AM65" i="6"/>
  <c r="AK65" i="6"/>
  <c r="AI65" i="6"/>
  <c r="AG65" i="6"/>
  <c r="AE65" i="6"/>
  <c r="AC65" i="6"/>
  <c r="AA65" i="6"/>
  <c r="Y65" i="6"/>
  <c r="W65" i="6"/>
  <c r="U65" i="6"/>
  <c r="S65" i="6"/>
  <c r="Q65" i="6"/>
  <c r="O65" i="6"/>
  <c r="M65" i="6"/>
  <c r="K65" i="6"/>
  <c r="I65" i="6"/>
  <c r="G65" i="6"/>
  <c r="E65" i="6"/>
  <c r="AQ64" i="6"/>
  <c r="AO64" i="6"/>
  <c r="AM64" i="6"/>
  <c r="AK64" i="6"/>
  <c r="AI64" i="6"/>
  <c r="AG64" i="6"/>
  <c r="AE64" i="6"/>
  <c r="AC64" i="6"/>
  <c r="AA64" i="6"/>
  <c r="Y64" i="6"/>
  <c r="W64" i="6"/>
  <c r="U64" i="6"/>
  <c r="S64" i="6"/>
  <c r="Q64" i="6"/>
  <c r="O64" i="6"/>
  <c r="M64" i="6"/>
  <c r="K64" i="6"/>
  <c r="I64" i="6"/>
  <c r="G64" i="6"/>
  <c r="E64" i="6"/>
  <c r="AQ63" i="6"/>
  <c r="AO63" i="6"/>
  <c r="AM63" i="6"/>
  <c r="AK63" i="6"/>
  <c r="AI63" i="6"/>
  <c r="AG63" i="6"/>
  <c r="AE63" i="6"/>
  <c r="AC63" i="6"/>
  <c r="AA63" i="6"/>
  <c r="Y63" i="6"/>
  <c r="W63" i="6"/>
  <c r="U63" i="6"/>
  <c r="S63" i="6"/>
  <c r="Q63" i="6"/>
  <c r="O63" i="6"/>
  <c r="M63" i="6"/>
  <c r="K63" i="6"/>
  <c r="I63" i="6"/>
  <c r="G63" i="6"/>
  <c r="E63" i="6"/>
  <c r="AQ62" i="6"/>
  <c r="AO62" i="6"/>
  <c r="AM62" i="6"/>
  <c r="AK62" i="6"/>
  <c r="AI62" i="6"/>
  <c r="AG62" i="6"/>
  <c r="AE62" i="6"/>
  <c r="AC62" i="6"/>
  <c r="AA62" i="6"/>
  <c r="Y62" i="6"/>
  <c r="W62" i="6"/>
  <c r="U62" i="6"/>
  <c r="S62" i="6"/>
  <c r="Q62" i="6"/>
  <c r="O62" i="6"/>
  <c r="M62" i="6"/>
  <c r="K62" i="6"/>
  <c r="I62" i="6"/>
  <c r="G62" i="6"/>
  <c r="E62" i="6"/>
  <c r="AQ61" i="6"/>
  <c r="AO61" i="6"/>
  <c r="AM61" i="6"/>
  <c r="AK61" i="6"/>
  <c r="AI61" i="6"/>
  <c r="AG61" i="6"/>
  <c r="AE61" i="6"/>
  <c r="AC61" i="6"/>
  <c r="AA61" i="6"/>
  <c r="Y61" i="6"/>
  <c r="W61" i="6"/>
  <c r="U61" i="6"/>
  <c r="S61" i="6"/>
  <c r="Q61" i="6"/>
  <c r="O61" i="6"/>
  <c r="M61" i="6"/>
  <c r="K61" i="6"/>
  <c r="I61" i="6"/>
  <c r="G61" i="6"/>
  <c r="E61" i="6"/>
  <c r="AQ60" i="6"/>
  <c r="AO60" i="6"/>
  <c r="AM60" i="6"/>
  <c r="AK60" i="6"/>
  <c r="AI60" i="6"/>
  <c r="AG60" i="6"/>
  <c r="AE60" i="6"/>
  <c r="AC60" i="6"/>
  <c r="AA60" i="6"/>
  <c r="Y60" i="6"/>
  <c r="W60" i="6"/>
  <c r="U60" i="6"/>
  <c r="S60" i="6"/>
  <c r="Q60" i="6"/>
  <c r="O60" i="6"/>
  <c r="M60" i="6"/>
  <c r="K60" i="6"/>
  <c r="I60" i="6"/>
  <c r="G60" i="6"/>
  <c r="E60" i="6"/>
  <c r="AQ59" i="6"/>
  <c r="AO59" i="6"/>
  <c r="AM59" i="6"/>
  <c r="AK59" i="6"/>
  <c r="AI59" i="6"/>
  <c r="AG59" i="6"/>
  <c r="AE59" i="6"/>
  <c r="AC59" i="6"/>
  <c r="AA59" i="6"/>
  <c r="Y59" i="6"/>
  <c r="W59" i="6"/>
  <c r="U59" i="6"/>
  <c r="S59" i="6"/>
  <c r="Q59" i="6"/>
  <c r="O59" i="6"/>
  <c r="M59" i="6"/>
  <c r="K59" i="6"/>
  <c r="I59" i="6"/>
  <c r="G59" i="6"/>
  <c r="E59" i="6"/>
  <c r="AQ58" i="6"/>
  <c r="AO58" i="6"/>
  <c r="AM58" i="6"/>
  <c r="AK58" i="6"/>
  <c r="AI58" i="6"/>
  <c r="AG58" i="6"/>
  <c r="AE58" i="6"/>
  <c r="AC58" i="6"/>
  <c r="AA58" i="6"/>
  <c r="Y58" i="6"/>
  <c r="W58" i="6"/>
  <c r="U58" i="6"/>
  <c r="S58" i="6"/>
  <c r="Q58" i="6"/>
  <c r="O58" i="6"/>
  <c r="M58" i="6"/>
  <c r="K58" i="6"/>
  <c r="I58" i="6"/>
  <c r="G58" i="6"/>
  <c r="E58" i="6"/>
  <c r="AQ57" i="6"/>
  <c r="AO57" i="6"/>
  <c r="AM57" i="6"/>
  <c r="AK57" i="6"/>
  <c r="AI57" i="6"/>
  <c r="AG57" i="6"/>
  <c r="AE57" i="6"/>
  <c r="AC57" i="6"/>
  <c r="AA57" i="6"/>
  <c r="Y57" i="6"/>
  <c r="W57" i="6"/>
  <c r="U57" i="6"/>
  <c r="S57" i="6"/>
  <c r="Q57" i="6"/>
  <c r="O57" i="6"/>
  <c r="M57" i="6"/>
  <c r="K57" i="6"/>
  <c r="I57" i="6"/>
  <c r="G57" i="6"/>
  <c r="E57" i="6"/>
  <c r="AQ56" i="6"/>
  <c r="AO56" i="6"/>
  <c r="AM56" i="6"/>
  <c r="AK56" i="6"/>
  <c r="AI56" i="6"/>
  <c r="AG56" i="6"/>
  <c r="AE56" i="6"/>
  <c r="AC56" i="6"/>
  <c r="AA56" i="6"/>
  <c r="Y56" i="6"/>
  <c r="W56" i="6"/>
  <c r="U56" i="6"/>
  <c r="S56" i="6"/>
  <c r="Q56" i="6"/>
  <c r="O56" i="6"/>
  <c r="M56" i="6"/>
  <c r="K56" i="6"/>
  <c r="I56" i="6"/>
  <c r="G56" i="6"/>
  <c r="E56" i="6"/>
  <c r="AQ55" i="6"/>
  <c r="AO55" i="6"/>
  <c r="AM55" i="6"/>
  <c r="AK55" i="6"/>
  <c r="AI55" i="6"/>
  <c r="AG55" i="6"/>
  <c r="AE55" i="6"/>
  <c r="AC55" i="6"/>
  <c r="AA55" i="6"/>
  <c r="Y55" i="6"/>
  <c r="W55" i="6"/>
  <c r="U55" i="6"/>
  <c r="S55" i="6"/>
  <c r="Q55" i="6"/>
  <c r="O55" i="6"/>
  <c r="M55" i="6"/>
  <c r="K55" i="6"/>
  <c r="I55" i="6"/>
  <c r="G55" i="6"/>
  <c r="E55" i="6"/>
  <c r="AQ54" i="6"/>
  <c r="AO54" i="6"/>
  <c r="AM54" i="6"/>
  <c r="AK54" i="6"/>
  <c r="AI54" i="6"/>
  <c r="AG54" i="6"/>
  <c r="AE54" i="6"/>
  <c r="AC54" i="6"/>
  <c r="AA54" i="6"/>
  <c r="Y54" i="6"/>
  <c r="W54" i="6"/>
  <c r="U54" i="6"/>
  <c r="S54" i="6"/>
  <c r="Q54" i="6"/>
  <c r="O54" i="6"/>
  <c r="M54" i="6"/>
  <c r="K54" i="6"/>
  <c r="I54" i="6"/>
  <c r="G54" i="6"/>
  <c r="E54" i="6"/>
  <c r="AQ53" i="6"/>
  <c r="AO53" i="6"/>
  <c r="AM53" i="6"/>
  <c r="AK53" i="6"/>
  <c r="AI53" i="6"/>
  <c r="AG53" i="6"/>
  <c r="AE53" i="6"/>
  <c r="AC53" i="6"/>
  <c r="AA53" i="6"/>
  <c r="Y53" i="6"/>
  <c r="W53" i="6"/>
  <c r="U53" i="6"/>
  <c r="S53" i="6"/>
  <c r="Q53" i="6"/>
  <c r="O53" i="6"/>
  <c r="M53" i="6"/>
  <c r="K53" i="6"/>
  <c r="I53" i="6"/>
  <c r="G53" i="6"/>
  <c r="E53" i="6"/>
  <c r="AQ52" i="6"/>
  <c r="AO52" i="6"/>
  <c r="AM52" i="6"/>
  <c r="AK52" i="6"/>
  <c r="AI52" i="6"/>
  <c r="AG52" i="6"/>
  <c r="AE52" i="6"/>
  <c r="AC52" i="6"/>
  <c r="AA52" i="6"/>
  <c r="Y52" i="6"/>
  <c r="W52" i="6"/>
  <c r="U52" i="6"/>
  <c r="S52" i="6"/>
  <c r="Q52" i="6"/>
  <c r="O52" i="6"/>
  <c r="M52" i="6"/>
  <c r="K52" i="6"/>
  <c r="I52" i="6"/>
  <c r="G52" i="6"/>
  <c r="E52" i="6"/>
  <c r="AQ51" i="6"/>
  <c r="AO51" i="6"/>
  <c r="AM51" i="6"/>
  <c r="AK51" i="6"/>
  <c r="AI51" i="6"/>
  <c r="AG51" i="6"/>
  <c r="AE51" i="6"/>
  <c r="AC51" i="6"/>
  <c r="AA51" i="6"/>
  <c r="Y51" i="6"/>
  <c r="W51" i="6"/>
  <c r="U51" i="6"/>
  <c r="S51" i="6"/>
  <c r="Q51" i="6"/>
  <c r="O51" i="6"/>
  <c r="M51" i="6"/>
  <c r="K51" i="6"/>
  <c r="I51" i="6"/>
  <c r="G51" i="6"/>
  <c r="E51" i="6"/>
  <c r="AQ50" i="6"/>
  <c r="AO50" i="6"/>
  <c r="AM50" i="6"/>
  <c r="AK50" i="6"/>
  <c r="AI50" i="6"/>
  <c r="AG50" i="6"/>
  <c r="AE50" i="6"/>
  <c r="AC50" i="6"/>
  <c r="AA50" i="6"/>
  <c r="Y50" i="6"/>
  <c r="W50" i="6"/>
  <c r="U50" i="6"/>
  <c r="S50" i="6"/>
  <c r="Q50" i="6"/>
  <c r="O50" i="6"/>
  <c r="M50" i="6"/>
  <c r="K50" i="6"/>
  <c r="I50" i="6"/>
  <c r="G50" i="6"/>
  <c r="E50" i="6"/>
  <c r="AQ49" i="6"/>
  <c r="AO49" i="6"/>
  <c r="AM49" i="6"/>
  <c r="AK49" i="6"/>
  <c r="AI49" i="6"/>
  <c r="AG49" i="6"/>
  <c r="AE49" i="6"/>
  <c r="AC49" i="6"/>
  <c r="AA49" i="6"/>
  <c r="Y49" i="6"/>
  <c r="W49" i="6"/>
  <c r="U49" i="6"/>
  <c r="S49" i="6"/>
  <c r="Q49" i="6"/>
  <c r="O49" i="6"/>
  <c r="M49" i="6"/>
  <c r="K49" i="6"/>
  <c r="I49" i="6"/>
  <c r="G49" i="6"/>
  <c r="E49" i="6"/>
  <c r="AQ48" i="6"/>
  <c r="AO48" i="6"/>
  <c r="AM48" i="6"/>
  <c r="AK48" i="6"/>
  <c r="AI48" i="6"/>
  <c r="AG48" i="6"/>
  <c r="AE48" i="6"/>
  <c r="AC48" i="6"/>
  <c r="AA48" i="6"/>
  <c r="Y48" i="6"/>
  <c r="W48" i="6"/>
  <c r="U48" i="6"/>
  <c r="S48" i="6"/>
  <c r="Q48" i="6"/>
  <c r="O48" i="6"/>
  <c r="M48" i="6"/>
  <c r="K48" i="6"/>
  <c r="I48" i="6"/>
  <c r="G48" i="6"/>
  <c r="E48" i="6"/>
  <c r="AQ47" i="6"/>
  <c r="AO47" i="6"/>
  <c r="AM47" i="6"/>
  <c r="AK47" i="6"/>
  <c r="AI47" i="6"/>
  <c r="AG47" i="6"/>
  <c r="AE47" i="6"/>
  <c r="AC47" i="6"/>
  <c r="AA47" i="6"/>
  <c r="Y47" i="6"/>
  <c r="W47" i="6"/>
  <c r="U47" i="6"/>
  <c r="S47" i="6"/>
  <c r="Q47" i="6"/>
  <c r="O47" i="6"/>
  <c r="M47" i="6"/>
  <c r="K47" i="6"/>
  <c r="I47" i="6"/>
  <c r="G47" i="6"/>
  <c r="E47" i="6"/>
  <c r="AQ46" i="6"/>
  <c r="AO46" i="6"/>
  <c r="AM46" i="6"/>
  <c r="AK46" i="6"/>
  <c r="AI46" i="6"/>
  <c r="AG46" i="6"/>
  <c r="AE46" i="6"/>
  <c r="AC46" i="6"/>
  <c r="AA46" i="6"/>
  <c r="Y46" i="6"/>
  <c r="W46" i="6"/>
  <c r="U46" i="6"/>
  <c r="S46" i="6"/>
  <c r="Q46" i="6"/>
  <c r="O46" i="6"/>
  <c r="M46" i="6"/>
  <c r="K46" i="6"/>
  <c r="I46" i="6"/>
  <c r="G46" i="6"/>
  <c r="E46" i="6"/>
  <c r="AQ45" i="6"/>
  <c r="AO45" i="6"/>
  <c r="AM45" i="6"/>
  <c r="AK45" i="6"/>
  <c r="AI45" i="6"/>
  <c r="AG45" i="6"/>
  <c r="AE45" i="6"/>
  <c r="AC45" i="6"/>
  <c r="AA45" i="6"/>
  <c r="Y45" i="6"/>
  <c r="W45" i="6"/>
  <c r="U45" i="6"/>
  <c r="S45" i="6"/>
  <c r="Q45" i="6"/>
  <c r="O45" i="6"/>
  <c r="M45" i="6"/>
  <c r="K45" i="6"/>
  <c r="I45" i="6"/>
  <c r="G45" i="6"/>
  <c r="E45" i="6"/>
  <c r="AQ44" i="6"/>
  <c r="AO44" i="6"/>
  <c r="AM44" i="6"/>
  <c r="AK44" i="6"/>
  <c r="AI44" i="6"/>
  <c r="AG44" i="6"/>
  <c r="AE44" i="6"/>
  <c r="AC44" i="6"/>
  <c r="AA44" i="6"/>
  <c r="Y44" i="6"/>
  <c r="W44" i="6"/>
  <c r="U44" i="6"/>
  <c r="S44" i="6"/>
  <c r="Q44" i="6"/>
  <c r="O44" i="6"/>
  <c r="M44" i="6"/>
  <c r="K44" i="6"/>
  <c r="I44" i="6"/>
  <c r="G44" i="6"/>
  <c r="E44" i="6"/>
  <c r="AQ43" i="6"/>
  <c r="AO43" i="6"/>
  <c r="AM43" i="6"/>
  <c r="AK43" i="6"/>
  <c r="AI43" i="6"/>
  <c r="AG43" i="6"/>
  <c r="AE43" i="6"/>
  <c r="AC43" i="6"/>
  <c r="AA43" i="6"/>
  <c r="Y43" i="6"/>
  <c r="W43" i="6"/>
  <c r="U43" i="6"/>
  <c r="S43" i="6"/>
  <c r="Q43" i="6"/>
  <c r="O43" i="6"/>
  <c r="M43" i="6"/>
  <c r="K43" i="6"/>
  <c r="I43" i="6"/>
  <c r="G43" i="6"/>
  <c r="E43" i="6"/>
  <c r="AQ42" i="6"/>
  <c r="AO42" i="6"/>
  <c r="AM42" i="6"/>
  <c r="AK42" i="6"/>
  <c r="AI42" i="6"/>
  <c r="AG42" i="6"/>
  <c r="AE42" i="6"/>
  <c r="AC42" i="6"/>
  <c r="AA42" i="6"/>
  <c r="Y42" i="6"/>
  <c r="W42" i="6"/>
  <c r="U42" i="6"/>
  <c r="S42" i="6"/>
  <c r="Q42" i="6"/>
  <c r="O42" i="6"/>
  <c r="M42" i="6"/>
  <c r="K42" i="6"/>
  <c r="I42" i="6"/>
  <c r="G42" i="6"/>
  <c r="E42" i="6"/>
  <c r="AQ41" i="6"/>
  <c r="AO41" i="6"/>
  <c r="AM41" i="6"/>
  <c r="AK41" i="6"/>
  <c r="AI41" i="6"/>
  <c r="AG41" i="6"/>
  <c r="AE41" i="6"/>
  <c r="AC41" i="6"/>
  <c r="AA41" i="6"/>
  <c r="Y41" i="6"/>
  <c r="W41" i="6"/>
  <c r="U41" i="6"/>
  <c r="S41" i="6"/>
  <c r="Q41" i="6"/>
  <c r="O41" i="6"/>
  <c r="M41" i="6"/>
  <c r="K41" i="6"/>
  <c r="I41" i="6"/>
  <c r="G41" i="6"/>
  <c r="E41" i="6"/>
  <c r="AQ40" i="6"/>
  <c r="AO40" i="6"/>
  <c r="AM40" i="6"/>
  <c r="AK40" i="6"/>
  <c r="AI40" i="6"/>
  <c r="AG40" i="6"/>
  <c r="AE40" i="6"/>
  <c r="AC40" i="6"/>
  <c r="AA40" i="6"/>
  <c r="Y40" i="6"/>
  <c r="W40" i="6"/>
  <c r="U40" i="6"/>
  <c r="S40" i="6"/>
  <c r="Q40" i="6"/>
  <c r="O40" i="6"/>
  <c r="M40" i="6"/>
  <c r="K40" i="6"/>
  <c r="I40" i="6"/>
  <c r="G40" i="6"/>
  <c r="E40" i="6"/>
  <c r="AO39" i="6"/>
  <c r="AM39" i="6"/>
  <c r="AK39" i="6"/>
  <c r="AI39" i="6"/>
  <c r="AG39" i="6"/>
  <c r="AE39" i="6"/>
  <c r="AC39" i="6"/>
  <c r="AA39" i="6"/>
  <c r="Y39" i="6"/>
  <c r="W39" i="6"/>
  <c r="U39" i="6"/>
  <c r="S39" i="6"/>
  <c r="Q39" i="6"/>
  <c r="O39" i="6"/>
  <c r="M39" i="6"/>
  <c r="K39" i="6"/>
  <c r="I39" i="6"/>
  <c r="G39" i="6"/>
  <c r="E39" i="6"/>
  <c r="AO38" i="6"/>
  <c r="AM38" i="6"/>
  <c r="AK38" i="6"/>
  <c r="AI38" i="6"/>
  <c r="AG38" i="6"/>
  <c r="AE38" i="6"/>
  <c r="AC38" i="6"/>
  <c r="AA38" i="6"/>
  <c r="Y38" i="6"/>
  <c r="W38" i="6"/>
  <c r="U38" i="6"/>
  <c r="S38" i="6"/>
  <c r="Q38" i="6"/>
  <c r="O38" i="6"/>
  <c r="M38" i="6"/>
  <c r="K38" i="6"/>
  <c r="I38" i="6"/>
  <c r="G38" i="6"/>
  <c r="E38" i="6"/>
  <c r="AQ37" i="6"/>
  <c r="AO37" i="6"/>
  <c r="AM37" i="6"/>
  <c r="AI37" i="6"/>
  <c r="AG37" i="6"/>
  <c r="AE37" i="6"/>
  <c r="AC37" i="6"/>
  <c r="AA37" i="6"/>
  <c r="Y37" i="6"/>
  <c r="W37" i="6"/>
  <c r="U37" i="6"/>
  <c r="S37" i="6"/>
  <c r="Q37" i="6"/>
  <c r="O37" i="6"/>
  <c r="M37" i="6"/>
  <c r="K37" i="6"/>
  <c r="I37" i="6"/>
  <c r="G37" i="6"/>
  <c r="AO36" i="6"/>
  <c r="AC36" i="6"/>
  <c r="Y36" i="6"/>
  <c r="M36" i="6"/>
  <c r="I36" i="6"/>
  <c r="AQ35" i="6"/>
  <c r="AO35" i="6"/>
  <c r="AM35" i="6"/>
  <c r="AK35" i="6"/>
  <c r="AI35" i="6"/>
  <c r="AG35" i="6"/>
  <c r="AE35" i="6"/>
  <c r="AC35" i="6"/>
  <c r="AA35" i="6"/>
  <c r="Y35" i="6"/>
  <c r="W35" i="6"/>
  <c r="U35" i="6"/>
  <c r="S35" i="6"/>
  <c r="Q35" i="6"/>
  <c r="O35" i="6"/>
  <c r="M35" i="6"/>
  <c r="K35" i="6"/>
  <c r="I35" i="6"/>
  <c r="G35" i="6"/>
  <c r="E35" i="6"/>
  <c r="AQ34" i="6"/>
  <c r="AO34" i="6"/>
  <c r="AM34" i="6"/>
  <c r="AK34" i="6"/>
  <c r="AI34" i="6"/>
  <c r="AG34" i="6"/>
  <c r="AE34" i="6"/>
  <c r="AC34" i="6"/>
  <c r="AA34" i="6"/>
  <c r="Y34" i="6"/>
  <c r="W34" i="6"/>
  <c r="U34" i="6"/>
  <c r="S34" i="6"/>
  <c r="Q34" i="6"/>
  <c r="O34" i="6"/>
  <c r="M34" i="6"/>
  <c r="K34" i="6"/>
  <c r="I34" i="6"/>
  <c r="G34" i="6"/>
  <c r="E34" i="6"/>
  <c r="AQ33" i="6"/>
  <c r="AO33" i="6"/>
  <c r="AM33" i="6"/>
  <c r="AK33" i="6"/>
  <c r="AI33" i="6"/>
  <c r="AG33" i="6"/>
  <c r="AE33" i="6"/>
  <c r="AC33" i="6"/>
  <c r="AA33" i="6"/>
  <c r="Y33" i="6"/>
  <c r="W33" i="6"/>
  <c r="U33" i="6"/>
  <c r="S33" i="6"/>
  <c r="Q33" i="6"/>
  <c r="O33" i="6"/>
  <c r="M33" i="6"/>
  <c r="K33" i="6"/>
  <c r="I33" i="6"/>
  <c r="G33" i="6"/>
  <c r="E33" i="6"/>
  <c r="AQ32" i="6"/>
  <c r="AO32" i="6"/>
  <c r="AM32" i="6"/>
  <c r="AK32" i="6"/>
  <c r="AI32" i="6"/>
  <c r="AG32" i="6"/>
  <c r="AE32" i="6"/>
  <c r="AC32" i="6"/>
  <c r="AA32" i="6"/>
  <c r="Y32" i="6"/>
  <c r="W32" i="6"/>
  <c r="U32" i="6"/>
  <c r="S32" i="6"/>
  <c r="Q32" i="6"/>
  <c r="O32" i="6"/>
  <c r="M32" i="6"/>
  <c r="K32" i="6"/>
  <c r="I32" i="6"/>
  <c r="G32" i="6"/>
  <c r="E32" i="6"/>
  <c r="AQ31" i="6"/>
  <c r="AO31" i="6"/>
  <c r="AM31" i="6"/>
  <c r="AK31" i="6"/>
  <c r="AI31" i="6"/>
  <c r="AG31" i="6"/>
  <c r="AE31" i="6"/>
  <c r="AC31" i="6"/>
  <c r="AA31" i="6"/>
  <c r="Y31" i="6"/>
  <c r="W31" i="6"/>
  <c r="U31" i="6"/>
  <c r="S31" i="6"/>
  <c r="Q31" i="6"/>
  <c r="O31" i="6"/>
  <c r="M31" i="6"/>
  <c r="K31" i="6"/>
  <c r="I31" i="6"/>
  <c r="G31" i="6"/>
  <c r="E31" i="6"/>
  <c r="AQ30" i="6"/>
  <c r="AO30" i="6"/>
  <c r="AM30" i="6"/>
  <c r="AK30" i="6"/>
  <c r="AI30" i="6"/>
  <c r="AG30" i="6"/>
  <c r="AE30" i="6"/>
  <c r="AC30" i="6"/>
  <c r="AA30" i="6"/>
  <c r="Y30" i="6"/>
  <c r="W30" i="6"/>
  <c r="U30" i="6"/>
  <c r="S30" i="6"/>
  <c r="Q30" i="6"/>
  <c r="O30" i="6"/>
  <c r="M30" i="6"/>
  <c r="K30" i="6"/>
  <c r="I30" i="6"/>
  <c r="G30" i="6"/>
  <c r="E30" i="6"/>
  <c r="AQ29" i="6"/>
  <c r="AO29" i="6"/>
  <c r="AM29" i="6"/>
  <c r="AK29" i="6"/>
  <c r="AI29" i="6"/>
  <c r="AG29" i="6"/>
  <c r="AE29" i="6"/>
  <c r="AC29" i="6"/>
  <c r="AA29" i="6"/>
  <c r="Y29" i="6"/>
  <c r="W29" i="6"/>
  <c r="U29" i="6"/>
  <c r="S29" i="6"/>
  <c r="Q29" i="6"/>
  <c r="O29" i="6"/>
  <c r="M29" i="6"/>
  <c r="K29" i="6"/>
  <c r="I29" i="6"/>
  <c r="G29" i="6"/>
  <c r="E29" i="6"/>
  <c r="AQ28" i="6"/>
  <c r="AO28" i="6"/>
  <c r="AM28" i="6"/>
  <c r="AK28" i="6"/>
  <c r="AI28" i="6"/>
  <c r="AG28" i="6"/>
  <c r="AE28" i="6"/>
  <c r="AC28" i="6"/>
  <c r="AA28" i="6"/>
  <c r="Y28" i="6"/>
  <c r="W28" i="6"/>
  <c r="U28" i="6"/>
  <c r="S28" i="6"/>
  <c r="Q28" i="6"/>
  <c r="O28" i="6"/>
  <c r="M28" i="6"/>
  <c r="K28" i="6"/>
  <c r="I28" i="6"/>
  <c r="G28" i="6"/>
  <c r="E28" i="6"/>
  <c r="AQ27" i="6"/>
  <c r="AO27" i="6"/>
  <c r="AM27" i="6"/>
  <c r="AK27" i="6"/>
  <c r="AI27" i="6"/>
  <c r="AG27" i="6"/>
  <c r="AE27" i="6"/>
  <c r="AC27" i="6"/>
  <c r="AA27" i="6"/>
  <c r="Y27" i="6"/>
  <c r="W27" i="6"/>
  <c r="U27" i="6"/>
  <c r="S27" i="6"/>
  <c r="Q27" i="6"/>
  <c r="O27" i="6"/>
  <c r="M27" i="6"/>
  <c r="K27" i="6"/>
  <c r="I27" i="6"/>
  <c r="G27" i="6"/>
  <c r="E27" i="6"/>
  <c r="AQ26" i="6"/>
  <c r="AO26" i="6"/>
  <c r="AM26" i="6"/>
  <c r="AK26" i="6"/>
  <c r="AI26" i="6"/>
  <c r="AG26" i="6"/>
  <c r="AE26" i="6"/>
  <c r="AC26" i="6"/>
  <c r="AA26" i="6"/>
  <c r="Y26" i="6"/>
  <c r="W26" i="6"/>
  <c r="U26" i="6"/>
  <c r="S26" i="6"/>
  <c r="Q26" i="6"/>
  <c r="O26" i="6"/>
  <c r="M26" i="6"/>
  <c r="K26" i="6"/>
  <c r="I26" i="6"/>
  <c r="G26" i="6"/>
  <c r="E26" i="6"/>
  <c r="AQ25" i="6"/>
  <c r="AO25" i="6"/>
  <c r="AM25" i="6"/>
  <c r="AK25" i="6"/>
  <c r="AI25" i="6"/>
  <c r="AG25" i="6"/>
  <c r="AE25" i="6"/>
  <c r="AC25" i="6"/>
  <c r="AA25" i="6"/>
  <c r="Y25" i="6"/>
  <c r="W25" i="6"/>
  <c r="U25" i="6"/>
  <c r="S25" i="6"/>
  <c r="Q25" i="6"/>
  <c r="O25" i="6"/>
  <c r="M25" i="6"/>
  <c r="K25" i="6"/>
  <c r="I25" i="6"/>
  <c r="G25" i="6"/>
  <c r="E25" i="6"/>
  <c r="AQ24" i="6"/>
  <c r="AO24" i="6"/>
  <c r="AM24" i="6"/>
  <c r="AK24" i="6"/>
  <c r="AI24" i="6"/>
  <c r="AG24" i="6"/>
  <c r="AE24" i="6"/>
  <c r="AC24" i="6"/>
  <c r="AA24" i="6"/>
  <c r="Y24" i="6"/>
  <c r="W24" i="6"/>
  <c r="U24" i="6"/>
  <c r="S24" i="6"/>
  <c r="Q24" i="6"/>
  <c r="O24" i="6"/>
  <c r="M24" i="6"/>
  <c r="K24" i="6"/>
  <c r="I24" i="6"/>
  <c r="G24" i="6"/>
  <c r="E24" i="6"/>
  <c r="AQ23" i="6"/>
  <c r="AO23" i="6"/>
  <c r="AM23" i="6"/>
  <c r="AK23" i="6"/>
  <c r="AI23" i="6"/>
  <c r="AG23" i="6"/>
  <c r="AE23" i="6"/>
  <c r="AC23" i="6"/>
  <c r="AA23" i="6"/>
  <c r="Y23" i="6"/>
  <c r="W23" i="6"/>
  <c r="U23" i="6"/>
  <c r="S23" i="6"/>
  <c r="Q23" i="6"/>
  <c r="O23" i="6"/>
  <c r="M23" i="6"/>
  <c r="K23" i="6"/>
  <c r="I23" i="6"/>
  <c r="G23" i="6"/>
  <c r="E23" i="6"/>
  <c r="AQ22" i="6"/>
  <c r="AO22" i="6"/>
  <c r="AM22" i="6"/>
  <c r="AK22" i="6"/>
  <c r="AI22" i="6"/>
  <c r="AG22" i="6"/>
  <c r="AE22" i="6"/>
  <c r="AC22" i="6"/>
  <c r="AA22" i="6"/>
  <c r="Y22" i="6"/>
  <c r="W22" i="6"/>
  <c r="U22" i="6"/>
  <c r="S22" i="6"/>
  <c r="Q22" i="6"/>
  <c r="O22" i="6"/>
  <c r="M22" i="6"/>
  <c r="K22" i="6"/>
  <c r="I22" i="6"/>
  <c r="G22" i="6"/>
  <c r="E22" i="6"/>
  <c r="AQ21" i="6"/>
  <c r="AO21" i="6"/>
  <c r="AM21" i="6"/>
  <c r="AK21" i="6"/>
  <c r="AI21" i="6"/>
  <c r="AG21" i="6"/>
  <c r="AE21" i="6"/>
  <c r="AC21" i="6"/>
  <c r="AA21" i="6"/>
  <c r="Y21" i="6"/>
  <c r="W21" i="6"/>
  <c r="U21" i="6"/>
  <c r="S21" i="6"/>
  <c r="Q21" i="6"/>
  <c r="O21" i="6"/>
  <c r="M21" i="6"/>
  <c r="K21" i="6"/>
  <c r="I21" i="6"/>
  <c r="G21" i="6"/>
  <c r="E21" i="6"/>
  <c r="AQ20" i="6"/>
  <c r="AO20" i="6"/>
  <c r="AM20" i="6"/>
  <c r="AK20" i="6"/>
  <c r="AI20" i="6"/>
  <c r="AG20" i="6"/>
  <c r="AE20" i="6"/>
  <c r="AC20" i="6"/>
  <c r="AA20" i="6"/>
  <c r="Y20" i="6"/>
  <c r="W20" i="6"/>
  <c r="U20" i="6"/>
  <c r="S20" i="6"/>
  <c r="Q20" i="6"/>
  <c r="O20" i="6"/>
  <c r="M20" i="6"/>
  <c r="K20" i="6"/>
  <c r="I20" i="6"/>
  <c r="G20" i="6"/>
  <c r="E20" i="6"/>
  <c r="AQ19" i="6"/>
  <c r="AO19" i="6"/>
  <c r="AM19" i="6"/>
  <c r="AK19" i="6"/>
  <c r="AI19" i="6"/>
  <c r="AG19" i="6"/>
  <c r="AE19" i="6"/>
  <c r="AC19" i="6"/>
  <c r="AA19" i="6"/>
  <c r="Y19" i="6"/>
  <c r="W19" i="6"/>
  <c r="U19" i="6"/>
  <c r="S19" i="6"/>
  <c r="Q19" i="6"/>
  <c r="O19" i="6"/>
  <c r="M19" i="6"/>
  <c r="K19" i="6"/>
  <c r="I19" i="6"/>
  <c r="G19" i="6"/>
  <c r="E19" i="6"/>
  <c r="AQ18" i="6"/>
  <c r="AO18" i="6"/>
  <c r="AM18" i="6"/>
  <c r="AK18" i="6"/>
  <c r="AI18" i="6"/>
  <c r="AG18" i="6"/>
  <c r="AE18" i="6"/>
  <c r="AC18" i="6"/>
  <c r="AA18" i="6"/>
  <c r="Y18" i="6"/>
  <c r="W18" i="6"/>
  <c r="U18" i="6"/>
  <c r="S18" i="6"/>
  <c r="Q18" i="6"/>
  <c r="O18" i="6"/>
  <c r="M18" i="6"/>
  <c r="K18" i="6"/>
  <c r="I18" i="6"/>
  <c r="G18" i="6"/>
  <c r="E18" i="6"/>
  <c r="AQ17" i="6"/>
  <c r="AO17" i="6"/>
  <c r="AM17" i="6"/>
  <c r="AK17" i="6"/>
  <c r="AI17" i="6"/>
  <c r="AG17" i="6"/>
  <c r="AE17" i="6"/>
  <c r="AC17" i="6"/>
  <c r="AA17" i="6"/>
  <c r="Y17" i="6"/>
  <c r="W17" i="6"/>
  <c r="U17" i="6"/>
  <c r="S17" i="6"/>
  <c r="Q17" i="6"/>
  <c r="O17" i="6"/>
  <c r="M17" i="6"/>
  <c r="K17" i="6"/>
  <c r="I17" i="6"/>
  <c r="G17" i="6"/>
  <c r="E17" i="6"/>
  <c r="AQ16" i="6"/>
  <c r="AO16" i="6"/>
  <c r="AM16" i="6"/>
  <c r="AK16" i="6"/>
  <c r="AI16" i="6"/>
  <c r="AG16" i="6"/>
  <c r="AE16" i="6"/>
  <c r="AC16" i="6"/>
  <c r="AA16" i="6"/>
  <c r="Y16" i="6"/>
  <c r="W16" i="6"/>
  <c r="U16" i="6"/>
  <c r="S16" i="6"/>
  <c r="Q16" i="6"/>
  <c r="O16" i="6"/>
  <c r="M16" i="6"/>
  <c r="K16" i="6"/>
  <c r="I16" i="6"/>
  <c r="G16" i="6"/>
  <c r="E16" i="6"/>
  <c r="AQ15" i="6"/>
  <c r="AO15" i="6"/>
  <c r="AM15" i="6"/>
  <c r="AK15" i="6"/>
  <c r="AI15" i="6"/>
  <c r="AG15" i="6"/>
  <c r="AE15" i="6"/>
  <c r="AC15" i="6"/>
  <c r="AA15" i="6"/>
  <c r="Y15" i="6"/>
  <c r="W15" i="6"/>
  <c r="U15" i="6"/>
  <c r="S15" i="6"/>
  <c r="Q15" i="6"/>
  <c r="O15" i="6"/>
  <c r="M15" i="6"/>
  <c r="K15" i="6"/>
  <c r="I15" i="6"/>
  <c r="G15" i="6"/>
  <c r="E15" i="6"/>
  <c r="AQ14" i="6"/>
  <c r="AO14" i="6"/>
  <c r="AM14" i="6"/>
  <c r="AK14" i="6"/>
  <c r="AI14" i="6"/>
  <c r="AG14" i="6"/>
  <c r="AE14" i="6"/>
  <c r="AC14" i="6"/>
  <c r="AA14" i="6"/>
  <c r="Y14" i="6"/>
  <c r="W14" i="6"/>
  <c r="U14" i="6"/>
  <c r="S14" i="6"/>
  <c r="Q14" i="6"/>
  <c r="O14" i="6"/>
  <c r="M14" i="6"/>
  <c r="K14" i="6"/>
  <c r="I14" i="6"/>
  <c r="G14" i="6"/>
  <c r="E14" i="6"/>
  <c r="AQ13" i="6"/>
  <c r="AO13" i="6"/>
  <c r="AM13" i="6"/>
  <c r="AK13" i="6"/>
  <c r="AI13" i="6"/>
  <c r="AG13" i="6"/>
  <c r="AE13" i="6"/>
  <c r="AC13" i="6"/>
  <c r="AA13" i="6"/>
  <c r="Y13" i="6"/>
  <c r="W13" i="6"/>
  <c r="U13" i="6"/>
  <c r="S13" i="6"/>
  <c r="Q13" i="6"/>
  <c r="O13" i="6"/>
  <c r="M13" i="6"/>
  <c r="K13" i="6"/>
  <c r="I13" i="6"/>
  <c r="G13" i="6"/>
  <c r="E13" i="6"/>
  <c r="AQ12" i="6"/>
  <c r="AO12" i="6"/>
  <c r="AM12" i="6"/>
  <c r="AK12" i="6"/>
  <c r="AI12" i="6"/>
  <c r="AG12" i="6"/>
  <c r="AE12" i="6"/>
  <c r="AC12" i="6"/>
  <c r="AA12" i="6"/>
  <c r="Y12" i="6"/>
  <c r="Y5" i="6" s="1"/>
  <c r="W12" i="6"/>
  <c r="U12" i="6"/>
  <c r="S12" i="6"/>
  <c r="Q12" i="6"/>
  <c r="O12" i="6"/>
  <c r="M12" i="6"/>
  <c r="K12" i="6"/>
  <c r="I12" i="6"/>
  <c r="G12" i="6"/>
  <c r="E12" i="6"/>
  <c r="AQ10" i="6"/>
  <c r="AO10" i="6"/>
  <c r="AM10" i="6"/>
  <c r="AK10" i="6"/>
  <c r="AI10" i="6"/>
  <c r="AG10" i="6"/>
  <c r="AE10" i="6"/>
  <c r="AC10" i="6"/>
  <c r="AA10" i="6"/>
  <c r="Y10" i="6"/>
  <c r="W10" i="6"/>
  <c r="U10" i="6"/>
  <c r="S10" i="6"/>
  <c r="Q10" i="6"/>
  <c r="O10" i="6"/>
  <c r="M10" i="6"/>
  <c r="K10" i="6"/>
  <c r="I10" i="6"/>
  <c r="G10" i="6"/>
  <c r="E10" i="6"/>
  <c r="AM5" i="6" l="1"/>
  <c r="AM3" i="6"/>
  <c r="AM1" i="6"/>
  <c r="Y6" i="6"/>
  <c r="K36" i="6"/>
  <c r="K1" i="6" s="1"/>
  <c r="K2" i="6" s="1"/>
  <c r="AA36" i="6"/>
  <c r="AA1" i="6" s="1"/>
  <c r="AA2" i="6" s="1"/>
  <c r="AQ36" i="6"/>
  <c r="AQ1" i="6" s="1"/>
  <c r="AQ2" i="6" s="1"/>
  <c r="Y2" i="6"/>
  <c r="AM6" i="6"/>
  <c r="O36" i="6"/>
  <c r="AE36" i="6"/>
  <c r="Q36" i="6"/>
  <c r="Q1" i="6" s="1"/>
  <c r="Q3" i="6" s="1"/>
  <c r="AG36" i="6"/>
  <c r="AG1" i="6" s="1"/>
  <c r="S36" i="6"/>
  <c r="S1" i="6" s="1"/>
  <c r="S3" i="6" s="1"/>
  <c r="AI36" i="6"/>
  <c r="Y4" i="6"/>
  <c r="E36" i="6"/>
  <c r="U36" i="6"/>
  <c r="U1" i="6" s="1"/>
  <c r="AK36" i="6"/>
  <c r="G36" i="6"/>
  <c r="G1" i="6" s="1"/>
  <c r="G3" i="6" s="1"/>
  <c r="W36" i="6"/>
  <c r="W1" i="6" s="1"/>
  <c r="W3" i="6" s="1"/>
  <c r="AG5" i="6"/>
  <c r="AG6" i="6"/>
  <c r="I1" i="6"/>
  <c r="I2" i="6" s="1"/>
  <c r="Y1" i="6"/>
  <c r="AO1" i="6"/>
  <c r="AO2" i="6" s="1"/>
  <c r="AG2" i="6"/>
  <c r="Y3" i="6"/>
  <c r="M1" i="6"/>
  <c r="M2" i="6" s="1"/>
  <c r="AC1" i="6"/>
  <c r="AC2" i="6" s="1"/>
  <c r="O1" i="6"/>
  <c r="O2" i="6" s="1"/>
  <c r="AE1" i="6"/>
  <c r="AE2" i="6" s="1"/>
  <c r="AM2" i="6"/>
  <c r="AM4" i="6"/>
  <c r="W2" i="6" l="1"/>
  <c r="W5" i="6" s="1"/>
  <c r="Q2" i="6"/>
  <c r="Q5" i="6" s="1"/>
  <c r="G2" i="6"/>
  <c r="G5" i="6" s="1"/>
  <c r="U3" i="6"/>
  <c r="U2" i="6"/>
  <c r="AI3" i="6"/>
  <c r="AI4" i="6"/>
  <c r="AI1" i="6"/>
  <c r="AI5" i="6"/>
  <c r="AI2" i="6"/>
  <c r="AQ3" i="6"/>
  <c r="AQ6" i="6" s="1"/>
  <c r="AA3" i="6"/>
  <c r="AA6" i="6" s="1"/>
  <c r="AK1" i="6"/>
  <c r="AK3" i="6" s="1"/>
  <c r="AK37" i="6"/>
  <c r="K3" i="6"/>
  <c r="K6" i="6" s="1"/>
  <c r="S2" i="6"/>
  <c r="S5" i="6" s="1"/>
  <c r="AI6" i="6"/>
  <c r="E37" i="6"/>
  <c r="E1" i="6" s="1"/>
  <c r="E3" i="6" s="1"/>
  <c r="AG4" i="6"/>
  <c r="AG3" i="6"/>
  <c r="AC3" i="6"/>
  <c r="AC6" i="6" s="1"/>
  <c r="I3" i="6"/>
  <c r="I5" i="6" s="1"/>
  <c r="M3" i="6"/>
  <c r="M5" i="6" s="1"/>
  <c r="AO3" i="6"/>
  <c r="AO6" i="6" s="1"/>
  <c r="O3" i="6"/>
  <c r="O6" i="6" s="1"/>
  <c r="AE3" i="6"/>
  <c r="AE6" i="6" s="1"/>
  <c r="G4" i="6"/>
  <c r="W6" i="6" l="1"/>
  <c r="W4" i="6"/>
  <c r="Q6" i="6"/>
  <c r="Q4" i="6"/>
  <c r="AC5" i="6"/>
  <c r="AQ5" i="6"/>
  <c r="AA4" i="6"/>
  <c r="K4" i="6"/>
  <c r="AA5" i="6"/>
  <c r="U6" i="6"/>
  <c r="AC4" i="6"/>
  <c r="U4" i="6"/>
  <c r="K5" i="6"/>
  <c r="G6" i="6"/>
  <c r="O5" i="6"/>
  <c r="S4" i="6"/>
  <c r="S6" i="6"/>
  <c r="E2" i="6"/>
  <c r="E5" i="6" s="1"/>
  <c r="AQ4" i="6"/>
  <c r="AK2" i="6"/>
  <c r="U5" i="6"/>
  <c r="M6" i="6"/>
  <c r="M4" i="6"/>
  <c r="AO5" i="6"/>
  <c r="AO4" i="6"/>
  <c r="I4" i="6"/>
  <c r="I6" i="6"/>
  <c r="O4" i="6"/>
  <c r="AE4" i="6"/>
  <c r="AE5" i="6"/>
  <c r="R5" i="2"/>
  <c r="R4" i="2"/>
  <c r="R3" i="2"/>
  <c r="E4" i="6" l="1"/>
  <c r="E6" i="6"/>
  <c r="AK5" i="6"/>
  <c r="AK4" i="6"/>
  <c r="AK6" i="6"/>
  <c r="E64" i="2" l="1"/>
  <c r="E41" i="2"/>
  <c r="E12" i="2" l="1"/>
  <c r="E72" i="2" l="1"/>
  <c r="F72" i="2" s="1"/>
  <c r="B69" i="2"/>
  <c r="B68" i="2"/>
  <c r="E47" i="2"/>
  <c r="F47" i="2" s="1"/>
  <c r="B40" i="2"/>
  <c r="B39" i="2"/>
  <c r="B38" i="2"/>
  <c r="E49" i="2"/>
  <c r="F49" i="2" s="1"/>
  <c r="E48" i="2"/>
  <c r="F22" i="2"/>
  <c r="F21" i="2"/>
  <c r="D19" i="2"/>
  <c r="D71" i="2" s="1"/>
  <c r="C52" i="5"/>
  <c r="J52" i="5" s="1"/>
  <c r="C51" i="5"/>
  <c r="J51" i="5" s="1"/>
  <c r="C50" i="5"/>
  <c r="J45" i="5"/>
  <c r="J44" i="5"/>
  <c r="C33" i="5"/>
  <c r="C31" i="5"/>
  <c r="C29" i="5"/>
  <c r="C27" i="5"/>
  <c r="C25" i="5"/>
  <c r="C23" i="5"/>
  <c r="C21" i="5"/>
  <c r="C19" i="5"/>
  <c r="C17" i="5"/>
  <c r="C15" i="5"/>
  <c r="C13" i="5"/>
  <c r="C11" i="5"/>
  <c r="C10" i="5"/>
  <c r="C9" i="5"/>
  <c r="C7" i="5"/>
  <c r="C5" i="5"/>
  <c r="J50" i="5" l="1"/>
  <c r="C8" i="5"/>
  <c r="D39" i="2" s="1"/>
  <c r="F39" i="2" s="1"/>
  <c r="C22" i="5"/>
  <c r="J22" i="5" s="1"/>
  <c r="K22" i="5" s="1"/>
  <c r="C24" i="5"/>
  <c r="C26" i="5"/>
  <c r="J11" i="5"/>
  <c r="K11" i="5" s="1"/>
  <c r="J27" i="5"/>
  <c r="K27" i="5" s="1"/>
  <c r="C14" i="5"/>
  <c r="D69" i="2" s="1"/>
  <c r="C30" i="5"/>
  <c r="J9" i="5"/>
  <c r="K9" i="5" s="1"/>
  <c r="C16" i="5"/>
  <c r="C32" i="5"/>
  <c r="J10" i="5"/>
  <c r="K10" i="5" s="1"/>
  <c r="C18" i="5"/>
  <c r="D68" i="2" s="1"/>
  <c r="C34" i="5"/>
  <c r="J34" i="5" s="1"/>
  <c r="K34" i="5" s="1"/>
  <c r="C6" i="5"/>
  <c r="D18" i="2" s="1"/>
  <c r="D70" i="2" s="1"/>
  <c r="F70" i="2" s="1"/>
  <c r="J19" i="5"/>
  <c r="K19" i="5" s="1"/>
  <c r="E46" i="2"/>
  <c r="F46" i="2" s="1"/>
  <c r="F48" i="2"/>
  <c r="E73" i="2"/>
  <c r="F73" i="2" s="1"/>
  <c r="D66" i="2"/>
  <c r="F23" i="2"/>
  <c r="C47" i="5"/>
  <c r="C12" i="5"/>
  <c r="J17" i="5"/>
  <c r="K17" i="5" s="1"/>
  <c r="C20" i="5"/>
  <c r="J25" i="5"/>
  <c r="K25" i="5" s="1"/>
  <c r="C28" i="5"/>
  <c r="J33" i="5"/>
  <c r="K33" i="5" s="1"/>
  <c r="J7" i="5"/>
  <c r="K7" i="5" s="1"/>
  <c r="J15" i="5"/>
  <c r="K15" i="5" s="1"/>
  <c r="J23" i="5"/>
  <c r="K23" i="5" s="1"/>
  <c r="J31" i="5"/>
  <c r="K31" i="5" s="1"/>
  <c r="J5" i="5"/>
  <c r="K5" i="5" s="1"/>
  <c r="J13" i="5"/>
  <c r="K13" i="5" s="1"/>
  <c r="J21" i="5"/>
  <c r="K21" i="5" s="1"/>
  <c r="J29" i="5"/>
  <c r="K29" i="5" s="1"/>
  <c r="E4" i="3" l="1"/>
  <c r="J6" i="5"/>
  <c r="K6" i="5" s="1"/>
  <c r="D17" i="2"/>
  <c r="C36" i="5"/>
  <c r="D7" i="2"/>
  <c r="F7" i="2" s="1"/>
  <c r="D11" i="2"/>
  <c r="F11" i="2" s="1"/>
  <c r="J14" i="5"/>
  <c r="K14" i="5" s="1"/>
  <c r="C48" i="5"/>
  <c r="J48" i="5" s="1"/>
  <c r="F69" i="2"/>
  <c r="D4" i="3"/>
  <c r="D8" i="2"/>
  <c r="F8" i="2" s="1"/>
  <c r="J30" i="5"/>
  <c r="K30" i="5" s="1"/>
  <c r="J26" i="5"/>
  <c r="K26" i="5" s="1"/>
  <c r="D9" i="2"/>
  <c r="F9" i="2" s="1"/>
  <c r="J20" i="5"/>
  <c r="K20" i="5" s="1"/>
  <c r="C49" i="5"/>
  <c r="J8" i="5"/>
  <c r="K8" i="5" s="1"/>
  <c r="D38" i="2"/>
  <c r="F38" i="2" s="1"/>
  <c r="B4" i="3"/>
  <c r="J32" i="5"/>
  <c r="K32" i="5" s="1"/>
  <c r="J24" i="5"/>
  <c r="K24" i="5" s="1"/>
  <c r="C4" i="3"/>
  <c r="D16" i="2"/>
  <c r="F68" i="2" s="1"/>
  <c r="D63" i="2"/>
  <c r="F63" i="2" s="1"/>
  <c r="F64" i="2" s="1"/>
  <c r="F66" i="2" s="1"/>
  <c r="J28" i="5"/>
  <c r="K28" i="5" s="1"/>
  <c r="J47" i="5"/>
  <c r="J18" i="5"/>
  <c r="K18" i="5" s="1"/>
  <c r="F4" i="3"/>
  <c r="C46" i="5"/>
  <c r="J16" i="5"/>
  <c r="K16" i="5" s="1"/>
  <c r="F18" i="2"/>
  <c r="F17" i="2"/>
  <c r="J12" i="5"/>
  <c r="K12" i="5" s="1"/>
  <c r="D40" i="2"/>
  <c r="F40" i="2" s="1"/>
  <c r="D10" i="2"/>
  <c r="F10" i="2" s="1"/>
  <c r="F71" i="2" l="1"/>
  <c r="F12" i="2"/>
  <c r="F14" i="2" s="1"/>
  <c r="F15" i="2" s="1"/>
  <c r="F26" i="2" s="1"/>
  <c r="K35" i="5"/>
  <c r="F41" i="2"/>
  <c r="F44" i="2" s="1"/>
  <c r="F45" i="2" s="1"/>
  <c r="J49" i="5"/>
  <c r="J46" i="5"/>
  <c r="F16" i="2"/>
  <c r="F19" i="2" s="1"/>
  <c r="F25" i="2" s="1"/>
  <c r="F28" i="2"/>
  <c r="F67" i="2"/>
  <c r="L24" i="2"/>
  <c r="F43" i="2" l="1"/>
  <c r="F75" i="2"/>
  <c r="F77" i="2"/>
  <c r="F50" i="2"/>
  <c r="F51" i="2" s="1"/>
  <c r="F52" i="2" s="1"/>
  <c r="F53" i="2" s="1"/>
  <c r="F54" i="2" s="1"/>
  <c r="F74" i="2"/>
  <c r="F27" i="2"/>
  <c r="CF21" i="4"/>
  <c r="CE21" i="4"/>
  <c r="CD21" i="4"/>
  <c r="CC21" i="4"/>
  <c r="CB21" i="4"/>
  <c r="CA21" i="4"/>
  <c r="BZ21" i="4"/>
  <c r="BY21" i="4"/>
  <c r="CF20" i="4"/>
  <c r="CE20" i="4"/>
  <c r="CD20" i="4"/>
  <c r="CC20" i="4"/>
  <c r="CB20" i="4"/>
  <c r="CA20" i="4"/>
  <c r="BZ20" i="4"/>
  <c r="BY20" i="4"/>
  <c r="BY17" i="4"/>
  <c r="CH17" i="4" s="1"/>
  <c r="BY16" i="4"/>
  <c r="J23" i="3"/>
  <c r="D23" i="3"/>
  <c r="J22" i="3"/>
  <c r="J24" i="3" s="1"/>
  <c r="J25" i="3" s="1"/>
  <c r="D22" i="3"/>
  <c r="M15" i="3"/>
  <c r="L15" i="3"/>
  <c r="K15" i="3"/>
  <c r="J15" i="3"/>
  <c r="I15" i="3"/>
  <c r="H15" i="3"/>
  <c r="F15" i="3"/>
  <c r="D15" i="3"/>
  <c r="C15" i="3"/>
  <c r="B15" i="3"/>
  <c r="G8" i="3"/>
  <c r="L72" i="2"/>
  <c r="M72" i="2" s="1"/>
  <c r="I68" i="2"/>
  <c r="I67" i="2"/>
  <c r="M62" i="2"/>
  <c r="M63" i="2" s="1"/>
  <c r="I50" i="2"/>
  <c r="I75" i="2" s="1"/>
  <c r="L48" i="2"/>
  <c r="M48" i="2" s="1"/>
  <c r="L46" i="2"/>
  <c r="M46" i="2" s="1"/>
  <c r="M41" i="2"/>
  <c r="I40" i="2"/>
  <c r="I39" i="2"/>
  <c r="I38" i="2"/>
  <c r="M24" i="2"/>
  <c r="L23" i="2"/>
  <c r="M23" i="2" s="1"/>
  <c r="M22" i="2"/>
  <c r="L21" i="2"/>
  <c r="L45" i="2" s="1"/>
  <c r="M45" i="2" s="1"/>
  <c r="K19" i="2"/>
  <c r="K70" i="2" s="1"/>
  <c r="K18" i="2"/>
  <c r="M18" i="2" s="1"/>
  <c r="K17" i="2"/>
  <c r="K68" i="2" s="1"/>
  <c r="M68" i="2" s="1"/>
  <c r="K16" i="2"/>
  <c r="K67" i="2" s="1"/>
  <c r="M67" i="2" s="1"/>
  <c r="M12" i="2"/>
  <c r="C38" i="1"/>
  <c r="C36" i="1"/>
  <c r="F76" i="2" l="1"/>
  <c r="F78" i="2" s="1"/>
  <c r="F79" i="2" s="1"/>
  <c r="U5" i="2" s="1"/>
  <c r="F29" i="2"/>
  <c r="F30" i="2" s="1"/>
  <c r="U3" i="2" s="1"/>
  <c r="F55" i="2"/>
  <c r="D24" i="3"/>
  <c r="D25" i="3" s="1"/>
  <c r="CH21" i="4"/>
  <c r="CH23" i="4" s="1"/>
  <c r="K27" i="2" s="1"/>
  <c r="K50" i="2" s="1"/>
  <c r="K75" i="2" s="1"/>
  <c r="K14" i="2"/>
  <c r="K65" i="2" s="1"/>
  <c r="M65" i="2" s="1"/>
  <c r="M66" i="2" s="1"/>
  <c r="C5" i="3"/>
  <c r="D5" i="3" s="1"/>
  <c r="K69" i="2"/>
  <c r="M69" i="2" s="1"/>
  <c r="M70" i="2" s="1"/>
  <c r="L47" i="2"/>
  <c r="M16" i="2"/>
  <c r="M21" i="2"/>
  <c r="M17" i="2"/>
  <c r="E5" i="3" l="1"/>
  <c r="D6" i="3"/>
  <c r="D7" i="3" s="1"/>
  <c r="F81" i="2"/>
  <c r="F57" i="2"/>
  <c r="U4" i="2"/>
  <c r="C6" i="3"/>
  <c r="C7" i="3" s="1"/>
  <c r="K42" i="2"/>
  <c r="M42" i="2" s="1"/>
  <c r="M43" i="2" s="1"/>
  <c r="B6" i="3"/>
  <c r="B7" i="3" s="1"/>
  <c r="M14" i="2"/>
  <c r="M15" i="2" s="1"/>
  <c r="M27" i="2" s="1"/>
  <c r="M19" i="2"/>
  <c r="L73" i="2"/>
  <c r="M73" i="2" s="1"/>
  <c r="M76" i="2" s="1"/>
  <c r="M47" i="2"/>
  <c r="F5" i="3" l="1"/>
  <c r="F6" i="3" s="1"/>
  <c r="F7" i="3" s="1"/>
  <c r="E6" i="3"/>
  <c r="E7" i="3" s="1"/>
  <c r="D16" i="3"/>
  <c r="D18" i="3" s="1"/>
  <c r="B16" i="3"/>
  <c r="B18" i="3" s="1"/>
  <c r="C16" i="3"/>
  <c r="C18" i="3" s="1"/>
  <c r="M49" i="2"/>
  <c r="M51" i="2" s="1"/>
  <c r="M25" i="2"/>
  <c r="M28" i="2"/>
  <c r="M75" i="2"/>
  <c r="M74" i="2"/>
  <c r="E16" i="3" l="1"/>
  <c r="E18" i="3" s="1"/>
  <c r="F16" i="3"/>
  <c r="F18" i="3" s="1"/>
  <c r="M50" i="2"/>
  <c r="M52" i="2" s="1"/>
  <c r="M53" i="2" s="1"/>
  <c r="B11" i="3"/>
  <c r="B14" i="3" s="1"/>
  <c r="M29" i="2"/>
  <c r="M30" i="2" s="1"/>
  <c r="M77" i="2"/>
  <c r="M78" i="2" s="1"/>
  <c r="T4" i="2" l="1"/>
  <c r="V4" i="2" s="1"/>
  <c r="T5" i="2"/>
  <c r="V5" i="2" s="1"/>
  <c r="F31" i="2"/>
  <c r="F32" i="2" s="1"/>
  <c r="T3" i="2"/>
  <c r="V3" i="2" s="1"/>
  <c r="B13" i="3"/>
  <c r="B1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2065F548-0C47-4912-887F-C69F96E321B1}">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srayavarapu</author>
  </authors>
  <commentList>
    <comment ref="D24" authorId="0" shapeId="0" xr:uid="{64037018-1D1E-4758-8F0B-F19648B23A4E}">
      <text>
        <r>
          <rPr>
            <b/>
            <sz val="9"/>
            <color indexed="81"/>
            <rFont val="Tahoma"/>
            <family val="2"/>
          </rPr>
          <t>srayavarapu:</t>
        </r>
        <r>
          <rPr>
            <sz val="9"/>
            <color indexed="81"/>
            <rFont val="Tahoma"/>
            <family val="2"/>
          </rPr>
          <t xml:space="preserve">
Estimate Occupancy is based on 2650 sq. ft. (2500 sq. ft. + two additional small rooms, 75 sq. ft. each)
</t>
        </r>
      </text>
    </comment>
    <comment ref="K24" authorId="0" shapeId="0" xr:uid="{A1D87956-ED1F-4624-8BC3-EC38D970DE5F}">
      <text>
        <r>
          <rPr>
            <b/>
            <sz val="9"/>
            <color indexed="81"/>
            <rFont val="Tahoma"/>
            <family val="2"/>
          </rPr>
          <t>srayavarapu:</t>
        </r>
        <r>
          <rPr>
            <sz val="9"/>
            <color indexed="81"/>
            <rFont val="Tahoma"/>
            <family val="2"/>
          </rPr>
          <t xml:space="preserve">
Estimate Occupancy is based on 2650 sq. ft. (2500 sq. ft. + two additional small rooms, 75 sq. ft. each)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A10" authorId="0" shapeId="0" xr:uid="{0B6487C0-37E5-40A5-A1FA-FB95B60B4954}">
      <text>
        <r>
          <rPr>
            <b/>
            <sz val="9"/>
            <color indexed="81"/>
            <rFont val="Tahoma"/>
            <family val="2"/>
          </rPr>
          <t>kara: 12/16/20
These hourly rates are all consistant with those in FY22 Congregate Care</t>
        </r>
        <r>
          <rPr>
            <sz val="9"/>
            <color indexed="81"/>
            <rFont val="Tahoma"/>
            <family val="2"/>
          </rPr>
          <t xml:space="preserve">
</t>
        </r>
      </text>
    </comment>
  </commentList>
</comments>
</file>

<file path=xl/sharedStrings.xml><?xml version="1.0" encoding="utf-8"?>
<sst xmlns="http://schemas.openxmlformats.org/spreadsheetml/2006/main" count="910" uniqueCount="415">
  <si>
    <t>Source:</t>
  </si>
  <si>
    <t>BLS / OES</t>
  </si>
  <si>
    <t>Position</t>
  </si>
  <si>
    <t>53 rd %ile</t>
  </si>
  <si>
    <t>Common model titles (not all inclusive)</t>
  </si>
  <si>
    <t>Minimum Education and/or certification/Training/Experience</t>
  </si>
  <si>
    <t>BLS Occupational Code(s)</t>
  </si>
  <si>
    <t>Direct Care (hourly)</t>
  </si>
  <si>
    <t>Direct Care, Direct Care Blend, Non Specialized DC, Peer mentor, Family Specialist/ Partner</t>
  </si>
  <si>
    <t>High School diploma / GED / State Training</t>
  </si>
  <si>
    <t>21-1093, 31-1120, 31-2022, 31-9099</t>
  </si>
  <si>
    <t>Direct Care  (annual)</t>
  </si>
  <si>
    <t>Direct Care III (hourly)</t>
  </si>
  <si>
    <t>Direct Care Supervisor, Direct Care Bachelors</t>
  </si>
  <si>
    <t>Bachelors Level or 5+ years related experience</t>
  </si>
  <si>
    <t>21-1094, 21-1015, 21-1018, 21-1023, 39-1022</t>
  </si>
  <si>
    <t>Direct Care III (annual)</t>
  </si>
  <si>
    <t xml:space="preserve">Developmental Specialist, </t>
  </si>
  <si>
    <t>Certified Nursing Assistant  (hourly)</t>
  </si>
  <si>
    <t>Completed a state-approved education program and must pass their state’s competency exam. </t>
  </si>
  <si>
    <t>31-1131</t>
  </si>
  <si>
    <t>Certified Nursing Assistant  (annual)</t>
  </si>
  <si>
    <t xml:space="preserve">Case / Social Worker (hourly) </t>
  </si>
  <si>
    <t>BA level social worker, LSW, BSW</t>
  </si>
  <si>
    <t>Bachelors Level or 8+ years related experience</t>
  </si>
  <si>
    <t>21-1021, 21-1099</t>
  </si>
  <si>
    <t>Case / Social Worker (annual)</t>
  </si>
  <si>
    <t>LDAC1</t>
  </si>
  <si>
    <t>Case Manager / Social Worker / Clinical w/o independent License (hourly)</t>
  </si>
  <si>
    <t>LDAC2,  LMSW, LCSW</t>
  </si>
  <si>
    <t>Masters Level</t>
  </si>
  <si>
    <t>21-1021, 21-1019, 21-1022, 21-1029</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</si>
  <si>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</si>
  <si>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</si>
  <si>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</si>
  <si>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</si>
  <si>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</si>
  <si>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</si>
  <si>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Clinical w/ Independent licensure (hourly)</t>
  </si>
  <si>
    <t>LPHA, LICSW, LMHC, LBHA, BCBA</t>
  </si>
  <si>
    <t xml:space="preserve">Masters with Licensure in Related Discipline </t>
  </si>
  <si>
    <t>19-3033, 21-1021, 21-1022, 19-3034</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</si>
  <si>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</si>
  <si>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</si>
  <si>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</si>
  <si>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</si>
  <si>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</si>
  <si>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</si>
  <si>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</si>
  <si>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</si>
  <si>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</si>
  <si>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</si>
  <si>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</si>
  <si>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</si>
  <si>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</si>
  <si>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</si>
  <si>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</si>
  <si>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</si>
  <si>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</si>
  <si>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</si>
  <si>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</si>
  <si>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</si>
  <si>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Clinical Manager, Clinical Director</t>
  </si>
  <si>
    <t>Masters with Licensure in Related Discipline and supervising/managerial related experience</t>
  </si>
  <si>
    <t>19-3033, 19-3034</t>
  </si>
  <si>
    <t>Clinical Manager /  Psychologists  (annual)</t>
  </si>
  <si>
    <t>Speech Language Pathologists (hourly)</t>
  </si>
  <si>
    <t>29-1129, 29-1127</t>
  </si>
  <si>
    <t>Speech Language Pathologists (annual)</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</si>
  <si>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</si>
  <si>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</si>
  <si>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</si>
  <si>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</si>
  <si>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</si>
  <si>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</si>
  <si>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</si>
  <si>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</si>
  <si>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t>Clerical, Support &amp; Direct Care Relief Staff are benched to Direct Care</t>
  </si>
  <si>
    <t xml:space="preserve">Tax and Fringe =  </t>
  </si>
  <si>
    <t xml:space="preserve">Benchmarked to FY23 (approved) Commonwealth (office of the Comptroller) T&amp;F rate, less </t>
  </si>
  <si>
    <t xml:space="preserve">Terminal leave, and  retirement.  Does include Paid Family Medical Leave tax.
Includes and additional 2% to be used at providers descretion for retirement and/or other benefits
</t>
  </si>
  <si>
    <t>Admin Allocation</t>
  </si>
  <si>
    <t>C.257 Benchmark</t>
  </si>
  <si>
    <t xml:space="preserve"> Rates for July 1, 2023 - June 30, 2025</t>
  </si>
  <si>
    <t>Family Resource Center</t>
  </si>
  <si>
    <t>CRA Assessments    :</t>
  </si>
  <si>
    <t xml:space="preserve">Exp. Caseload  </t>
  </si>
  <si>
    <t>FTE</t>
  </si>
  <si>
    <t>Expense</t>
  </si>
  <si>
    <t>Program Director</t>
  </si>
  <si>
    <t>Program Manager</t>
  </si>
  <si>
    <t>Family Support Worker (DC III BA Level or 5+ yrs exp)</t>
  </si>
  <si>
    <t>School Liaison (BA Level Social worker)</t>
  </si>
  <si>
    <t>Administrative Professional / Welcomer</t>
  </si>
  <si>
    <t>Total Program Staff</t>
  </si>
  <si>
    <t>Expenses</t>
  </si>
  <si>
    <t>Unit Cost</t>
  </si>
  <si>
    <t>Tax and Fringe</t>
  </si>
  <si>
    <t>Total Compensation</t>
  </si>
  <si>
    <r>
      <t xml:space="preserve">Clinician </t>
    </r>
    <r>
      <rPr>
        <b/>
        <sz val="10"/>
        <rFont val="Calibri"/>
        <family val="2"/>
        <scheme val="minor"/>
      </rPr>
      <t>(LICSW)</t>
    </r>
  </si>
  <si>
    <r>
      <t xml:space="preserve">Clinician </t>
    </r>
    <r>
      <rPr>
        <b/>
        <sz val="10"/>
        <rFont val="Calibri"/>
        <family val="2"/>
        <scheme val="minor"/>
      </rPr>
      <t>(LCSW)</t>
    </r>
  </si>
  <si>
    <t>Family Partner</t>
  </si>
  <si>
    <t>2650 Sq. Ft.</t>
  </si>
  <si>
    <t>Total Reims excel M&amp;G</t>
  </si>
  <si>
    <r>
      <t xml:space="preserve">CAF </t>
    </r>
    <r>
      <rPr>
        <b/>
        <sz val="10"/>
        <color rgb="FFFF0000"/>
        <rFont val="Calibri"/>
        <family val="2"/>
        <scheme val="minor"/>
      </rPr>
      <t>:</t>
    </r>
    <r>
      <rPr>
        <sz val="10"/>
        <color indexed="8"/>
        <rFont val="Calibri"/>
        <family val="2"/>
        <scheme val="minor"/>
      </rPr>
      <t xml:space="preserve"> (rate review FY23 - FY24) </t>
    </r>
  </si>
  <si>
    <t>Admin. Allocation</t>
  </si>
  <si>
    <t>TOTAL</t>
  </si>
  <si>
    <t xml:space="preserve"> Accommodation Rate: Monthly Case Management </t>
  </si>
  <si>
    <t>Micro Family Resource Center</t>
  </si>
  <si>
    <t>CRA Assessments   :</t>
  </si>
  <si>
    <t>Total Reimb excl M&amp;G</t>
  </si>
  <si>
    <t>Micro Family Resource Center Add-On</t>
  </si>
  <si>
    <t>NA</t>
  </si>
  <si>
    <t>Per Diem Add-on Rates</t>
  </si>
  <si>
    <t>Family Support Worker</t>
  </si>
  <si>
    <t>Social / Caseworker (BA Level)</t>
  </si>
  <si>
    <t xml:space="preserve"> Clinician (MA level but not Indep Lic)</t>
  </si>
  <si>
    <t>Clinician w/Independent Lic</t>
  </si>
  <si>
    <t>Source</t>
  </si>
  <si>
    <t>Salary</t>
  </si>
  <si>
    <t>Tax &amp; Fringe</t>
  </si>
  <si>
    <t>Total Tax &amp; Fringe</t>
  </si>
  <si>
    <t>TOTAL COMPENSATION</t>
  </si>
  <si>
    <t>Billable Hours</t>
  </si>
  <si>
    <t>Rates (per hour)</t>
  </si>
  <si>
    <t>Monthly Rate (1.0 FTE Add-on)</t>
  </si>
  <si>
    <t>Monthly Rate (0.75 FTE Add-on)</t>
  </si>
  <si>
    <t>Monthly Rate (0.50 FTE Add-on)</t>
  </si>
  <si>
    <t>Monthly Rate (0.25 FTE Add-on)</t>
  </si>
  <si>
    <t>Rates (per diem)</t>
  </si>
  <si>
    <t>Family Patrner &amp; Family Support Staff Productivity Chart</t>
  </si>
  <si>
    <t>School Liaison and Clinical  Staff Productivity Chart</t>
  </si>
  <si>
    <t>Days</t>
  </si>
  <si>
    <t>Hours</t>
  </si>
  <si>
    <t>Paid Time Off (PTO)</t>
  </si>
  <si>
    <t>Training (not OJT)</t>
  </si>
  <si>
    <t>Travel / Admin / Supervision / Training / Misc</t>
  </si>
  <si>
    <t>Total Hours per FTE:</t>
  </si>
  <si>
    <t>Massachusetts Economic Indicators</t>
  </si>
  <si>
    <r>
      <t xml:space="preserve">IHS Markit, </t>
    </r>
    <r>
      <rPr>
        <b/>
        <sz val="12"/>
        <color rgb="FFFF0000"/>
        <rFont val="Arial"/>
        <family val="2"/>
      </rPr>
      <t>Fall 2022 Forecast</t>
    </r>
  </si>
  <si>
    <t>Prepared by Michael Lynch, 781-301-9129</t>
  </si>
  <si>
    <t>FY21</t>
  </si>
  <si>
    <t>FY22</t>
  </si>
  <si>
    <t>FY23</t>
  </si>
  <si>
    <t>FY24</t>
  </si>
  <si>
    <t>FY25</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</si>
  <si>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</si>
  <si>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</si>
  <si>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</si>
  <si>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</si>
  <si>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</si>
  <si>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</si>
  <si>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</si>
  <si>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</si>
  <si>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</si>
  <si>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</si>
  <si>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</si>
  <si>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</si>
  <si>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</si>
  <si>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</si>
  <si>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</si>
  <si>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</si>
  <si>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</si>
  <si>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</si>
  <si>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</si>
  <si>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</si>
  <si>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</si>
  <si>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</si>
  <si>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</si>
  <si>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</si>
  <si>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</si>
  <si>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</si>
  <si>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</si>
  <si>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</si>
  <si>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</si>
  <si>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</si>
  <si>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</si>
  <si>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</si>
  <si>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</si>
  <si>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</si>
  <si>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</si>
  <si>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</si>
  <si>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</si>
  <si>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</si>
  <si>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</si>
  <si>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</si>
  <si>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</si>
  <si>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</si>
  <si>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</si>
  <si>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</si>
  <si>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</si>
  <si>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</si>
  <si>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</si>
  <si>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</si>
  <si>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</si>
  <si>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</si>
  <si>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</si>
  <si>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</si>
  <si>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</si>
  <si>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</si>
  <si>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</si>
  <si>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</si>
  <si>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</si>
  <si>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</si>
  <si>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</si>
  <si>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</si>
  <si>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</si>
  <si>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</si>
  <si>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</si>
  <si>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</si>
  <si>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</si>
  <si>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</si>
  <si>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</si>
  <si>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</si>
  <si>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</si>
  <si>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</si>
  <si>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</si>
  <si>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</si>
  <si>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</si>
  <si>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</si>
  <si>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</si>
  <si>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</si>
  <si>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</si>
  <si>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</si>
  <si>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</si>
  <si>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</si>
  <si>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</si>
  <si>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</si>
  <si>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</si>
  <si>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</si>
  <si>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</si>
  <si>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</si>
  <si>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</si>
  <si>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</si>
  <si>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</si>
  <si>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</si>
  <si>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</si>
  <si>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</si>
  <si>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</si>
  <si>
    <t>2027Q1</t>
  </si>
  <si>
    <t>2027Q2</t>
  </si>
  <si>
    <t>2027Q3</t>
  </si>
  <si>
    <t>2027Q4</t>
  </si>
  <si>
    <t>CPI--BASELINE SCENARIO (1982-84=1)</t>
  </si>
  <si>
    <t>CPIBASEMA</t>
  </si>
  <si>
    <t>CPI--OPTIMISTIC SCENARIO (1982-84=1)</t>
  </si>
  <si>
    <t>CPIOPTMA</t>
  </si>
  <si>
    <t>CPI--PESSIMISTIC SCENARIO (1982-84=1)</t>
  </si>
  <si>
    <t>CPIPESSMA</t>
  </si>
  <si>
    <t>Rate-to-rate CAF</t>
  </si>
  <si>
    <t>Assumption for Rate Reviews that are to be promulgated July 2023</t>
  </si>
  <si>
    <t xml:space="preserve">Base period: </t>
  </si>
  <si>
    <t>FY23Q4</t>
  </si>
  <si>
    <t>Average</t>
  </si>
  <si>
    <t xml:space="preserve">Prospective rate period: </t>
  </si>
  <si>
    <t>FY24 and FY25</t>
  </si>
  <si>
    <t>CAF:</t>
  </si>
  <si>
    <t>Staff Mileage / Travel *</t>
  </si>
  <si>
    <t>Contract Overhead Expenses ***</t>
  </si>
  <si>
    <t>Family Related Expenses ***</t>
  </si>
  <si>
    <t>Direct Admin,Program Supplies &amp; Materials ***</t>
  </si>
  <si>
    <t>Occupancy ***</t>
  </si>
  <si>
    <t>53 Percentile</t>
  </si>
  <si>
    <t>Change</t>
  </si>
  <si>
    <t xml:space="preserve">
21-1093, 31-1120, 31-2022, 31-9099</t>
  </si>
  <si>
    <t>Developmental Specialist,  Triage Specialist, Medical Assistant</t>
  </si>
  <si>
    <t xml:space="preserve"> 31-1131</t>
  </si>
  <si>
    <t>Assistant Manager</t>
  </si>
  <si>
    <t>Occupational Therapist (hourly) *</t>
  </si>
  <si>
    <t xml:space="preserve">
29-1129, 31-2011, 29-1122 (25%/25%/50%)</t>
  </si>
  <si>
    <t>Occupational Therapist (annual) *</t>
  </si>
  <si>
    <t>Speech Language Pathologists (hourly) *</t>
  </si>
  <si>
    <t xml:space="preserve">
29-1129, 29-1127</t>
  </si>
  <si>
    <t>Speech Language Pathologists (annual) *</t>
  </si>
  <si>
    <r>
      <t xml:space="preserve">Clerical, Support &amp; Direct Care Relief Staff are benched to Direct Care </t>
    </r>
    <r>
      <rPr>
        <b/>
        <i/>
        <sz val="11"/>
        <color indexed="8"/>
        <rFont val="Calibri"/>
        <family val="2"/>
      </rPr>
      <t>**</t>
    </r>
  </si>
  <si>
    <t xml:space="preserve">Benchmarked to FY25 (proposed) Commonwealth (office of the Comptroller) T&amp;F rate, less </t>
  </si>
  <si>
    <t>Misc. BLS benchmarks</t>
  </si>
  <si>
    <t>Psychiatrist *</t>
  </si>
  <si>
    <t>M2021 BLS  NAICS 623200 (Nat'l)   Intellectual and Developmental Disability,   Residential, Mental Health, and Substance Abuse Facilities</t>
  </si>
  <si>
    <t>Medical Director</t>
  </si>
  <si>
    <t>M2022 BLS  (29-1222 Physicians) National Annual Mean</t>
  </si>
  <si>
    <t>Physician Assistants</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</si>
  <si>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</si>
  <si>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</si>
  <si>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</si>
  <si>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</si>
  <si>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</si>
  <si>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</si>
  <si>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</si>
  <si>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</si>
  <si>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</si>
  <si>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</si>
  <si>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</si>
  <si>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</si>
  <si>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</si>
  <si>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</si>
  <si>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</si>
  <si>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</si>
  <si>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</si>
  <si>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</si>
  <si>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 xml:space="preserve"> Rates for July 1, 2025 - June 30, 2027</t>
  </si>
  <si>
    <t>CURRENT RATES</t>
  </si>
  <si>
    <t>PROPOSED RATES</t>
  </si>
  <si>
    <t>Current rate</t>
  </si>
  <si>
    <t>% diff</t>
  </si>
  <si>
    <t>Current Rate</t>
  </si>
  <si>
    <t>Proposed Rate</t>
  </si>
  <si>
    <t>% Increase</t>
  </si>
  <si>
    <t>average pre-exclusions</t>
  </si>
  <si>
    <t>floor</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</si>
  <si>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</si>
  <si>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ceiling</t>
  </si>
  <si>
    <t>average</t>
  </si>
  <si>
    <t>weighted average</t>
  </si>
  <si>
    <t>average incl. zeroes</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</si>
  <si>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</si>
  <si>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</si>
  <si>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</si>
  <si>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</si>
  <si>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</si>
  <si>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</si>
  <si>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</si>
  <si>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</si>
  <si>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</si>
  <si>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</si>
  <si>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</si>
  <si>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</si>
  <si>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</si>
  <si>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</si>
  <si>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</si>
  <si>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</si>
  <si>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</si>
  <si>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</si>
  <si>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</si>
  <si>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</si>
  <si>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</si>
  <si>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</si>
  <si>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</si>
  <si>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</si>
  <si>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</si>
  <si>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</si>
  <si>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</si>
  <si>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</si>
  <si>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</si>
  <si>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</si>
  <si>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</si>
  <si>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</si>
  <si>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</si>
  <si>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</si>
  <si>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</si>
  <si>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</si>
  <si>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</si>
  <si>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</si>
  <si>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</si>
  <si>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</si>
  <si>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OrganizationName</t>
  </si>
  <si>
    <t>Sum of FTE</t>
  </si>
  <si>
    <t>Sum of Actual</t>
  </si>
  <si>
    <t>18 Degrees, Inc.</t>
  </si>
  <si>
    <t>Advocates, Inc.</t>
  </si>
  <si>
    <t>Bay State Community Services, Inc.</t>
  </si>
  <si>
    <t>BEHAVIORAL HEALTH NETWORK</t>
  </si>
  <si>
    <t>Centerboard Inc</t>
  </si>
  <si>
    <t>Clinical &amp; Support Options Inc.</t>
  </si>
  <si>
    <t>Eliot Community Human Services, Inc.</t>
  </si>
  <si>
    <t>Enlace de Familias/Holyoke Family Network, Inc.</t>
  </si>
  <si>
    <t>Family Service Association of Greater Fall River, Inc.</t>
  </si>
  <si>
    <t>Family Services of the Merrimack Valley</t>
  </si>
  <si>
    <t>Martha's Vineyard Community Services, Inc.</t>
  </si>
  <si>
    <t>Montachusett Opportunity Council, Inc</t>
  </si>
  <si>
    <t>NFI Massachusetts, Inc</t>
  </si>
  <si>
    <t>Northern Berkshire Community Coalition, Inc.</t>
  </si>
  <si>
    <t>Old Colony Y</t>
  </si>
  <si>
    <t>Pathways for Children, Inc.</t>
  </si>
  <si>
    <t>Seven Hills Foundation and Affiliates</t>
  </si>
  <si>
    <t>United Way of Greater New Bedford, Inc.</t>
  </si>
  <si>
    <t>United Way of Greater Plymouth County, Inc.</t>
  </si>
  <si>
    <t>VALUING OUR CHILDREN, INC.</t>
  </si>
  <si>
    <t>Wayside Youth &amp; Family Support Network, Inc.</t>
  </si>
  <si>
    <t>Total figure including staff travel &amp; Mileage</t>
  </si>
  <si>
    <t>this figure excludes staff travel and mileage</t>
  </si>
  <si>
    <t>BLS /OES Massachusetts M2023 53rd percentile</t>
  </si>
  <si>
    <t>Commonwealth FY25 Rate</t>
  </si>
  <si>
    <t>Total</t>
  </si>
  <si>
    <t>FY21 UFRs</t>
  </si>
  <si>
    <t>Code</t>
  </si>
  <si>
    <t>FRCF</t>
  </si>
  <si>
    <t>Family Continuity Program, Inc. dba FCP, Inc</t>
  </si>
  <si>
    <t>GANDARA MENTAL HEALTH CTR. INC</t>
  </si>
  <si>
    <t>FRCM</t>
  </si>
  <si>
    <t xml:space="preserve">**increase in social / case worker salary from (BLS 2021 $50,729) to (BLS 2023 $64,438) </t>
  </si>
  <si>
    <t>FY26</t>
  </si>
  <si>
    <t>FY27</t>
  </si>
  <si>
    <t>2028Q1</t>
  </si>
  <si>
    <t>2028Q2</t>
  </si>
  <si>
    <t>2028Q3</t>
  </si>
  <si>
    <t>2028Q4</t>
  </si>
  <si>
    <t>2029Q1</t>
  </si>
  <si>
    <t>2029Q2</t>
  </si>
  <si>
    <t>2029Q3</t>
  </si>
  <si>
    <t>2029Q4</t>
  </si>
  <si>
    <t>2030Q1</t>
  </si>
  <si>
    <t>2030Q2</t>
  </si>
  <si>
    <t>2030Q3</t>
  </si>
  <si>
    <t>2030Q4</t>
  </si>
  <si>
    <t>New Rates</t>
  </si>
  <si>
    <t>OPTIMISTIC SCENARIO</t>
  </si>
  <si>
    <t xml:space="preserve">FY25 </t>
  </si>
  <si>
    <t>BASELINE SCENARIO</t>
  </si>
  <si>
    <t>CAF</t>
  </si>
  <si>
    <t>Direct Care (hourly)*</t>
  </si>
  <si>
    <t>S&amp;P Global Market Intelligence, Fall 2024</t>
  </si>
  <si>
    <t>Assumption for new rates that are to be promulgated July 1, 2025</t>
  </si>
  <si>
    <t>July 1, 2025- June 30, 2027</t>
  </si>
  <si>
    <t>CAF Baseline fall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</si>
</sst>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409]mmmm\ d\,\ yyyy;@"/>
    <numFmt numFmtId="165" formatCode="&quot;$&quot;#,##0.00"/>
    <numFmt numFmtId="166" formatCode="&quot;$&quot;#,##0"/>
    <numFmt numFmtId="167" formatCode="_(&quot;$&quot;* #,##0_);_(&quot;$&quot;* \(#,##0\);_(&quot;$&quot;* &quot;-&quot;??_);_(@_)"/>
    <numFmt numFmtId="168" formatCode="\$#,##0"/>
    <numFmt numFmtId="169" formatCode="_(&quot;$&quot;* #,##0.000_);_(&quot;$&quot;* \(#,##0.000\);_(&quot;$&quot;* &quot;-&quot;??_);_(@_)"/>
    <numFmt numFmtId="170" formatCode="0.000"/>
    <numFmt numFmtId="171" formatCode="0.0000"/>
    <numFmt numFmtId="172" formatCode="&quot;$&quot;#,##0.000"/>
    <numFmt numFmtId="173" formatCode="0.0"/>
  </numFmts>
  <fonts count="6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sz val="10"/>
      <name val="Arial"/>
      <family val="2"/>
    </font>
    <font>
      <sz val="11"/>
      <color theme="1"/>
      <name val="Calibri"/>
      <family val="2"/>
    </font>
    <font>
      <b/>
      <sz val="14"/>
      <color indexed="8"/>
      <name val="Calibri"/>
      <family val="2"/>
      <scheme val="minor"/>
    </font>
    <font>
      <b/>
      <sz val="10"/>
      <color indexed="8"/>
      <name val="Calibri"/>
      <family val="2"/>
      <scheme val="minor"/>
    </font>
    <font>
      <b/>
      <sz val="10"/>
      <name val="Calibri"/>
      <family val="2"/>
      <scheme val="minor"/>
    </font>
    <font>
      <sz val="10"/>
      <color indexed="8"/>
      <name val="Calibri"/>
      <family val="2"/>
      <scheme val="minor"/>
    </font>
    <font>
      <sz val="10"/>
      <name val="Calibri"/>
      <family val="2"/>
      <scheme val="minor"/>
    </font>
    <font>
      <sz val="11"/>
      <name val="Calibri"/>
      <family val="2"/>
      <scheme val="minor"/>
    </font>
    <font>
      <sz val="10"/>
      <color theme="1"/>
      <name val="Calibri"/>
      <family val="2"/>
      <scheme val="minor"/>
    </font>
    <font>
      <i/>
      <sz val="10"/>
      <color theme="1"/>
      <name val="Calibri"/>
      <family val="2"/>
      <scheme val="minor"/>
    </font>
    <font>
      <b/>
      <sz val="10"/>
      <color rgb="FFFF0000"/>
      <name val="Calibri"/>
      <family val="2"/>
      <scheme val="minor"/>
    </font>
    <font>
      <b/>
      <sz val="10"/>
      <color theme="1"/>
      <name val="Calibri"/>
      <family val="2"/>
      <scheme val="minor"/>
    </font>
    <font>
      <b/>
      <sz val="10"/>
      <color theme="9" tint="-0.499984740745262"/>
      <name val="Calibri"/>
      <family val="2"/>
      <scheme val="minor"/>
    </font>
    <font>
      <b/>
      <sz val="10"/>
      <color indexed="30"/>
      <name val="Calibri"/>
      <family val="2"/>
      <scheme val="minor"/>
    </font>
    <font>
      <b/>
      <sz val="9"/>
      <color indexed="81"/>
      <name val="Tahoma"/>
      <family val="2"/>
    </font>
    <font>
      <sz val="9"/>
      <color indexed="81"/>
      <name val="Tahoma"/>
      <family val="2"/>
    </font>
    <font>
      <b/>
      <sz val="11"/>
      <name val="Calibri"/>
      <family val="2"/>
    </font>
    <font>
      <b/>
      <sz val="11"/>
      <color rgb="FF7030A0"/>
      <name val="Calibri"/>
      <family val="2"/>
    </font>
    <font>
      <b/>
      <sz val="14"/>
      <color rgb="FF7030A0"/>
      <name val="Calibri"/>
      <family val="2"/>
    </font>
    <font>
      <i/>
      <sz val="9"/>
      <name val="Calibri"/>
      <family val="2"/>
    </font>
    <font>
      <b/>
      <sz val="11"/>
      <name val="Calibri"/>
      <family val="2"/>
      <scheme val="minor"/>
    </font>
    <font>
      <i/>
      <sz val="11"/>
      <name val="Calibri"/>
      <family val="2"/>
      <scheme val="minor"/>
    </font>
    <font>
      <i/>
      <sz val="11"/>
      <color theme="1"/>
      <name val="Calibri"/>
      <family val="2"/>
      <scheme val="minor"/>
    </font>
    <font>
      <sz val="11"/>
      <color indexed="8"/>
      <name val="Calibri"/>
      <family val="2"/>
    </font>
    <font>
      <b/>
      <sz val="9"/>
      <name val="Calibri"/>
      <family val="2"/>
      <scheme val="minor"/>
    </font>
    <font>
      <sz val="9"/>
      <name val="Calibri"/>
      <family val="2"/>
      <scheme val="minor"/>
    </font>
    <font>
      <sz val="9"/>
      <color theme="1"/>
      <name val="Calibri"/>
      <family val="2"/>
      <scheme val="minor"/>
    </font>
    <font>
      <sz val="8"/>
      <name val="Calibri"/>
      <family val="2"/>
      <scheme val="minor"/>
    </font>
    <font>
      <b/>
      <sz val="14"/>
      <name val="Arial"/>
      <family val="2"/>
    </font>
    <font>
      <b/>
      <sz val="12"/>
      <name val="Arial"/>
      <family val="2"/>
    </font>
    <font>
      <b/>
      <sz val="12"/>
      <color rgb="FFFF0000"/>
      <name val="Arial"/>
      <family val="2"/>
    </font>
    <font>
      <b/>
      <sz val="10"/>
      <name val="Arial"/>
      <family val="2"/>
    </font>
    <font>
      <b/>
      <sz val="11"/>
      <name val="Arial"/>
      <family val="2"/>
    </font>
    <font>
      <sz val="10"/>
      <color theme="0"/>
      <name val="Arial"/>
      <family val="2"/>
    </font>
    <font>
      <sz val="10"/>
      <color theme="1"/>
      <name val="Arial"/>
      <family val="2"/>
    </font>
    <font>
      <b/>
      <sz val="10"/>
      <color rgb="FFFF0000"/>
      <name val="Arial"/>
      <family val="2"/>
    </font>
    <font>
      <sz val="10"/>
      <color rgb="FFFF0000"/>
      <name val="Arial"/>
      <family val="2"/>
    </font>
    <font>
      <b/>
      <u/>
      <sz val="10"/>
      <name val="Arial"/>
      <family val="2"/>
    </font>
    <font>
      <b/>
      <sz val="10"/>
      <color theme="1"/>
      <name val="Arial"/>
      <family val="2"/>
    </font>
    <font>
      <b/>
      <sz val="11"/>
      <color rgb="FFFF0000"/>
      <name val="Calibri"/>
      <family val="2"/>
      <scheme val="minor"/>
    </font>
    <font>
      <b/>
      <i/>
      <sz val="11"/>
      <color theme="1"/>
      <name val="Calibri"/>
      <family val="2"/>
      <scheme val="minor"/>
    </font>
    <font>
      <b/>
      <i/>
      <sz val="11"/>
      <color indexed="8"/>
      <name val="Calibri"/>
      <family val="2"/>
    </font>
    <font>
      <b/>
      <sz val="12"/>
      <color indexed="81"/>
      <name val="Tahoma"/>
      <family val="2"/>
    </font>
    <font>
      <sz val="10"/>
      <color indexed="81"/>
      <name val="Tahoma"/>
      <family val="2"/>
    </font>
    <font>
      <sz val="11"/>
      <name val="Arial"/>
      <family val="2"/>
    </font>
    <font>
      <sz val="10"/>
      <color rgb="FFFF0000"/>
      <name val="Calibri"/>
      <family val="2"/>
      <scheme val="minor"/>
    </font>
    <font>
      <i/>
      <sz val="11"/>
      <color rgb="FFFF0000"/>
      <name val="Calibri"/>
      <family val="2"/>
      <scheme val="minor"/>
    </font>
    <font>
      <b/>
      <u/>
      <sz val="18"/>
      <color rgb="FF000000"/>
      <name val="Calibri"/>
      <family val="2"/>
      <scheme val="minor"/>
    </font>
    <font>
      <b/>
      <sz val="18"/>
      <color rgb="FF000000"/>
      <name val="Calibri"/>
      <family val="2"/>
      <scheme val="minor"/>
    </font>
    <font>
      <sz val="11"/>
      <color rgb="FF000000"/>
      <name val="Calibri"/>
      <family val="2"/>
      <scheme val="minor"/>
    </font>
  </fonts>
  <fills count="19">
    <fill>
      <patternFill patternType="none"/>
    </fill>
    <fill>
      <patternFill patternType="gray125"/>
    </fill>
    <fill>
      <patternFill patternType="solid">
        <fgColor theme="1"/>
        <bgColor indexed="64"/>
      </patternFill>
    </fill>
    <fill>
      <patternFill patternType="solid">
        <fgColor indexed="47"/>
        <bgColor indexed="64"/>
      </patternFill>
    </fill>
    <fill>
      <patternFill patternType="solid">
        <fgColor rgb="FFFFFF00"/>
        <bgColor indexed="64"/>
      </patternFill>
    </fill>
    <fill>
      <patternFill patternType="solid">
        <fgColor theme="2" tint="-0.249977111117893"/>
        <bgColor indexed="64"/>
      </patternFill>
    </fill>
    <fill>
      <patternFill patternType="solid">
        <fgColor rgb="FFFFFFCC"/>
        <bgColor indexed="64"/>
      </patternFill>
    </fill>
    <fill>
      <patternFill patternType="solid">
        <fgColor indexed="22"/>
        <bgColor indexed="64"/>
      </patternFill>
    </fill>
    <fill>
      <patternFill patternType="solid">
        <fgColor theme="9" tint="-0.249977111117893"/>
        <bgColor indexed="64"/>
      </patternFill>
    </fill>
    <fill>
      <patternFill patternType="solid">
        <fgColor rgb="FF92D050"/>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8" tint="0.79995117038483843"/>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3" tint="0.59999389629810485"/>
        <bgColor indexed="64"/>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ABABAB"/>
      </left>
      <right/>
      <top style="thin">
        <color rgb="FFABABAB"/>
      </top>
      <bottom/>
      <diagonal/>
    </border>
    <border>
      <left style="thin">
        <color rgb="FFABABAB"/>
      </left>
      <right/>
      <top/>
      <bottom/>
      <diagonal/>
    </border>
    <border>
      <left style="thin">
        <color indexed="65"/>
      </left>
      <right/>
      <top/>
      <bottom/>
      <diagonal/>
    </border>
    <border>
      <left/>
      <right/>
      <top style="thin">
        <color rgb="FFABABAB"/>
      </top>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8"/>
      </left>
      <right/>
      <top style="thin">
        <color indexed="8"/>
      </top>
      <bottom/>
      <diagonal/>
    </border>
    <border>
      <left style="thin">
        <color indexed="8"/>
      </left>
      <right/>
      <top/>
      <bottom/>
      <diagonal/>
    </border>
    <border>
      <left/>
      <right/>
      <top style="thin">
        <color indexed="8"/>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double">
        <color indexed="64"/>
      </bottom>
      <diagonal/>
    </border>
    <border>
      <left style="thin">
        <color indexed="64"/>
      </left>
      <right/>
      <top/>
      <bottom/>
      <diagonal/>
    </border>
  </borders>
  <cellStyleXfs count="2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9" fontId="10"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1" fillId="0" borderId="0"/>
    <xf numFmtId="0" fontId="10" fillId="0" borderId="0"/>
    <xf numFmtId="0" fontId="10" fillId="0" borderId="0"/>
    <xf numFmtId="0" fontId="44" fillId="0" borderId="0">
      <alignment horizontal="left" vertical="center" wrapText="1"/>
    </xf>
    <xf numFmtId="0" fontId="1" fillId="0" borderId="0"/>
    <xf numFmtId="0" fontId="11" fillId="0" borderId="0"/>
    <xf numFmtId="9" fontId="54" fillId="0" borderId="0" applyFont="0" applyFill="0" applyBorder="0" applyAlignment="0" applyProtection="0"/>
    <xf numFmtId="44" fontId="54" fillId="0" borderId="0" applyFont="0" applyFill="0" applyBorder="0" applyAlignment="0" applyProtection="0"/>
    <xf numFmtId="0" fontId="11" fillId="0" borderId="0"/>
    <xf numFmtId="0" fontId="11" fillId="0" borderId="0"/>
    <xf numFmtId="0" fontId="10" fillId="0" borderId="0"/>
    <xf numFmtId="0" fontId="44" fillId="0" borderId="0">
      <alignment horizontal="left" vertical="center" wrapText="1"/>
    </xf>
    <xf numFmtId="3" fontId="10" fillId="0" borderId="0">
      <alignment horizontal="left" vertical="top" wrapText="1"/>
    </xf>
    <xf numFmtId="9" fontId="44" fillId="0" borderId="0" applyFont="0" applyFill="0" applyBorder="0" applyAlignment="0" applyProtection="0"/>
  </cellStyleXfs>
  <cellXfs count="433">
    <xf numFmtId="0" fontId="0" fillId="0" borderId="0" xfId="0"/>
    <xf numFmtId="0" fontId="6" fillId="0" borderId="0" xfId="4" applyFont="1"/>
    <xf numFmtId="0" fontId="7" fillId="0" borderId="0" xfId="4" applyFont="1" applyAlignment="1">
      <alignment horizontal="center"/>
    </xf>
    <xf numFmtId="0" fontId="6" fillId="0" borderId="0" xfId="4" applyFont="1" applyAlignment="1">
      <alignment wrapText="1"/>
    </xf>
    <xf numFmtId="9" fontId="6" fillId="0" borderId="0" xfId="3" applyFont="1"/>
    <xf numFmtId="17" fontId="8" fillId="0" borderId="0" xfId="4" applyNumberFormat="1" applyFont="1" applyAlignment="1">
      <alignment horizontal="center"/>
    </xf>
    <xf numFmtId="0" fontId="9" fillId="0" borderId="0" xfId="4" applyFont="1" applyAlignment="1">
      <alignment horizontal="center"/>
    </xf>
    <xf numFmtId="164" fontId="9" fillId="0" borderId="0" xfId="4" applyNumberFormat="1" applyFont="1" applyAlignment="1">
      <alignment horizontal="left" vertical="top"/>
    </xf>
    <xf numFmtId="0" fontId="9" fillId="0" borderId="0" xfId="4" applyFont="1"/>
    <xf numFmtId="9" fontId="8" fillId="0" borderId="0" xfId="4" applyNumberFormat="1" applyFont="1" applyAlignment="1">
      <alignment horizontal="center" wrapText="1"/>
    </xf>
    <xf numFmtId="0" fontId="9" fillId="0" borderId="0" xfId="4" applyFont="1" applyAlignment="1">
      <alignment horizontal="left" wrapText="1"/>
    </xf>
    <xf numFmtId="0" fontId="6" fillId="0" borderId="1" xfId="4" applyFont="1" applyBorder="1"/>
    <xf numFmtId="165" fontId="6" fillId="0" borderId="2" xfId="4" applyNumberFormat="1" applyFont="1" applyBorder="1" applyAlignment="1">
      <alignment horizontal="center"/>
    </xf>
    <xf numFmtId="165" fontId="6" fillId="0" borderId="3" xfId="4" applyNumberFormat="1" applyFont="1" applyBorder="1" applyAlignment="1">
      <alignment horizontal="center"/>
    </xf>
    <xf numFmtId="165" fontId="6" fillId="0" borderId="0" xfId="4" applyNumberFormat="1" applyFont="1"/>
    <xf numFmtId="0" fontId="6" fillId="0" borderId="5" xfId="4" applyFont="1" applyBorder="1"/>
    <xf numFmtId="166" fontId="6" fillId="0" borderId="6" xfId="4" applyNumberFormat="1" applyFont="1" applyBorder="1" applyAlignment="1">
      <alignment horizontal="center"/>
    </xf>
    <xf numFmtId="0" fontId="6" fillId="0" borderId="2" xfId="4" applyFont="1" applyBorder="1"/>
    <xf numFmtId="0" fontId="6" fillId="0" borderId="9" xfId="4" applyFont="1" applyBorder="1"/>
    <xf numFmtId="166" fontId="6" fillId="0" borderId="0" xfId="4" applyNumberFormat="1" applyFont="1" applyAlignment="1">
      <alignment horizontal="center"/>
    </xf>
    <xf numFmtId="0" fontId="6" fillId="0" borderId="6" xfId="4" applyFont="1" applyBorder="1"/>
    <xf numFmtId="0" fontId="6" fillId="0" borderId="1" xfId="4" applyFont="1" applyBorder="1" applyAlignment="1">
      <alignment wrapText="1"/>
    </xf>
    <xf numFmtId="0" fontId="6" fillId="0" borderId="5" xfId="4" applyFont="1" applyBorder="1" applyAlignment="1">
      <alignment wrapText="1"/>
    </xf>
    <xf numFmtId="165" fontId="6" fillId="0" borderId="0" xfId="4" applyNumberFormat="1" applyFont="1" applyAlignment="1">
      <alignment horizontal="center"/>
    </xf>
    <xf numFmtId="0" fontId="6" fillId="0" borderId="0" xfId="4" applyFont="1" applyAlignment="1">
      <alignment horizontal="right" wrapText="1"/>
    </xf>
    <xf numFmtId="0" fontId="6" fillId="0" borderId="0" xfId="4" applyFont="1" applyAlignment="1">
      <alignment horizontal="center"/>
    </xf>
    <xf numFmtId="0" fontId="6" fillId="0" borderId="0" xfId="4" applyFont="1" applyAlignment="1">
      <alignment horizontal="right"/>
    </xf>
    <xf numFmtId="10" fontId="6" fillId="0" borderId="0" xfId="3" applyNumberFormat="1" applyFont="1" applyAlignment="1">
      <alignment horizontal="center"/>
    </xf>
    <xf numFmtId="9" fontId="6" fillId="0" borderId="0" xfId="3" applyFont="1" applyAlignment="1">
      <alignment horizontal="center"/>
    </xf>
    <xf numFmtId="166" fontId="6" fillId="0" borderId="0" xfId="4" applyNumberFormat="1" applyFont="1"/>
    <xf numFmtId="167" fontId="0" fillId="0" borderId="0" xfId="2" applyNumberFormat="1" applyFont="1"/>
    <xf numFmtId="9" fontId="0" fillId="0" borderId="0" xfId="3" applyFont="1"/>
    <xf numFmtId="0" fontId="13" fillId="0" borderId="9" xfId="6" applyFont="1" applyBorder="1"/>
    <xf numFmtId="0" fontId="14" fillId="0" borderId="0" xfId="6" applyFont="1" applyAlignment="1">
      <alignment horizontal="center"/>
    </xf>
    <xf numFmtId="2" fontId="13" fillId="0" borderId="0" xfId="6" applyNumberFormat="1" applyFont="1" applyAlignment="1">
      <alignment horizontal="center" vertical="center"/>
    </xf>
    <xf numFmtId="0" fontId="13" fillId="0" borderId="0" xfId="6" applyFont="1"/>
    <xf numFmtId="3" fontId="13" fillId="0" borderId="4" xfId="6" applyNumberFormat="1" applyFont="1" applyBorder="1" applyAlignment="1">
      <alignment horizontal="center"/>
    </xf>
    <xf numFmtId="0" fontId="15" fillId="0" borderId="9" xfId="6" applyFont="1" applyBorder="1"/>
    <xf numFmtId="0" fontId="4" fillId="0" borderId="0" xfId="6" applyFont="1" applyAlignment="1">
      <alignment horizontal="center" vertical="center"/>
    </xf>
    <xf numFmtId="0" fontId="4" fillId="0" borderId="0" xfId="6" applyFont="1"/>
    <xf numFmtId="0" fontId="15" fillId="0" borderId="0" xfId="6" applyFont="1"/>
    <xf numFmtId="0" fontId="15" fillId="0" borderId="11" xfId="6" applyFont="1" applyBorder="1"/>
    <xf numFmtId="0" fontId="13" fillId="0" borderId="15" xfId="6" applyFont="1" applyBorder="1"/>
    <xf numFmtId="0" fontId="13" fillId="0" borderId="16" xfId="6" applyFont="1" applyBorder="1"/>
    <xf numFmtId="0" fontId="13" fillId="0" borderId="16" xfId="6" applyFont="1" applyBorder="1" applyAlignment="1">
      <alignment horizontal="center"/>
    </xf>
    <xf numFmtId="0" fontId="13" fillId="0" borderId="17" xfId="6" applyFont="1" applyBorder="1" applyAlignment="1">
      <alignment horizontal="center"/>
    </xf>
    <xf numFmtId="42" fontId="16" fillId="0" borderId="0" xfId="6" applyNumberFormat="1" applyFont="1"/>
    <xf numFmtId="4" fontId="16" fillId="0" borderId="0" xfId="6" applyNumberFormat="1" applyFont="1"/>
    <xf numFmtId="42" fontId="16" fillId="0" borderId="11" xfId="6" applyNumberFormat="1" applyFont="1" applyBorder="1"/>
    <xf numFmtId="167" fontId="16" fillId="0" borderId="0" xfId="6" applyNumberFormat="1" applyFont="1"/>
    <xf numFmtId="2" fontId="16" fillId="0" borderId="0" xfId="6" applyNumberFormat="1" applyFont="1"/>
    <xf numFmtId="167" fontId="16" fillId="0" borderId="0" xfId="2" applyNumberFormat="1" applyFont="1"/>
    <xf numFmtId="0" fontId="14" fillId="0" borderId="19" xfId="6" applyFont="1" applyBorder="1"/>
    <xf numFmtId="0" fontId="14" fillId="0" borderId="20" xfId="6" applyFont="1" applyBorder="1"/>
    <xf numFmtId="4" fontId="14" fillId="0" borderId="20" xfId="6" applyNumberFormat="1" applyFont="1" applyBorder="1"/>
    <xf numFmtId="42" fontId="14" fillId="0" borderId="21" xfId="6" applyNumberFormat="1" applyFont="1" applyBorder="1"/>
    <xf numFmtId="44" fontId="0" fillId="0" borderId="0" xfId="0" applyNumberFormat="1"/>
    <xf numFmtId="0" fontId="14" fillId="0" borderId="9" xfId="6" applyFont="1" applyBorder="1"/>
    <xf numFmtId="0" fontId="16" fillId="0" borderId="0" xfId="6" applyFont="1"/>
    <xf numFmtId="0" fontId="14" fillId="0" borderId="0" xfId="6" applyFont="1" applyAlignment="1">
      <alignment horizontal="right"/>
    </xf>
    <xf numFmtId="0" fontId="16" fillId="0" borderId="11" xfId="6" applyFont="1" applyBorder="1"/>
    <xf numFmtId="0" fontId="16" fillId="0" borderId="9" xfId="6" applyFont="1" applyBorder="1"/>
    <xf numFmtId="10" fontId="16" fillId="0" borderId="0" xfId="6" applyNumberFormat="1" applyFont="1"/>
    <xf numFmtId="44" fontId="14" fillId="0" borderId="20" xfId="6" applyNumberFormat="1" applyFont="1" applyBorder="1"/>
    <xf numFmtId="167" fontId="3" fillId="0" borderId="0" xfId="2" applyNumberFormat="1" applyFont="1"/>
    <xf numFmtId="0" fontId="16" fillId="0" borderId="9" xfId="6" applyFont="1" applyBorder="1" applyAlignment="1">
      <alignment horizontal="left"/>
    </xf>
    <xf numFmtId="0" fontId="16" fillId="0" borderId="0" xfId="6" applyFont="1" applyAlignment="1">
      <alignment horizontal="left"/>
    </xf>
    <xf numFmtId="9" fontId="17" fillId="0" borderId="0" xfId="6" applyNumberFormat="1" applyFont="1"/>
    <xf numFmtId="167" fontId="16" fillId="0" borderId="11" xfId="6" applyNumberFormat="1" applyFont="1" applyBorder="1"/>
    <xf numFmtId="44" fontId="16" fillId="0" borderId="0" xfId="6" applyNumberFormat="1" applyFont="1"/>
    <xf numFmtId="0" fontId="16" fillId="0" borderId="0" xfId="6" applyFont="1" applyAlignment="1">
      <alignment horizontal="right"/>
    </xf>
    <xf numFmtId="0" fontId="13" fillId="0" borderId="19" xfId="6" applyFont="1" applyBorder="1"/>
    <xf numFmtId="0" fontId="13" fillId="0" borderId="20" xfId="6" applyFont="1" applyBorder="1"/>
    <xf numFmtId="42" fontId="13" fillId="0" borderId="21" xfId="6" applyNumberFormat="1" applyFont="1" applyBorder="1"/>
    <xf numFmtId="10" fontId="14" fillId="0" borderId="0" xfId="6" applyNumberFormat="1" applyFont="1"/>
    <xf numFmtId="42" fontId="13" fillId="0" borderId="11" xfId="6" applyNumberFormat="1" applyFont="1" applyBorder="1"/>
    <xf numFmtId="167" fontId="15" fillId="0" borderId="11" xfId="6" applyNumberFormat="1" applyFont="1" applyBorder="1"/>
    <xf numFmtId="0" fontId="13" fillId="0" borderId="22" xfId="6" applyFont="1" applyBorder="1"/>
    <xf numFmtId="0" fontId="15" fillId="0" borderId="23" xfId="6" applyFont="1" applyBorder="1"/>
    <xf numFmtId="42" fontId="13" fillId="0" borderId="24" xfId="6" applyNumberFormat="1" applyFont="1" applyBorder="1"/>
    <xf numFmtId="167" fontId="14" fillId="0" borderId="12" xfId="7" applyNumberFormat="1" applyFont="1" applyBorder="1"/>
    <xf numFmtId="167" fontId="14" fillId="4" borderId="14" xfId="7" applyNumberFormat="1" applyFont="1" applyFill="1" applyBorder="1"/>
    <xf numFmtId="10" fontId="0" fillId="0" borderId="0" xfId="3" applyNumberFormat="1" applyFont="1"/>
    <xf numFmtId="0" fontId="14" fillId="0" borderId="16" xfId="6" applyFont="1" applyBorder="1" applyAlignment="1">
      <alignment horizontal="center"/>
    </xf>
    <xf numFmtId="0" fontId="14" fillId="0" borderId="17" xfId="6" applyFont="1" applyBorder="1" applyAlignment="1">
      <alignment horizontal="center"/>
    </xf>
    <xf numFmtId="167" fontId="16" fillId="0" borderId="11" xfId="2" applyNumberFormat="1" applyFont="1" applyBorder="1"/>
    <xf numFmtId="0" fontId="0" fillId="0" borderId="5" xfId="0" applyBorder="1"/>
    <xf numFmtId="0" fontId="4" fillId="0" borderId="28" xfId="0" applyFont="1" applyBorder="1"/>
    <xf numFmtId="0" fontId="0" fillId="0" borderId="7" xfId="0" applyBorder="1"/>
    <xf numFmtId="167" fontId="0" fillId="0" borderId="0" xfId="0" applyNumberFormat="1"/>
    <xf numFmtId="42" fontId="15" fillId="0" borderId="11" xfId="6" applyNumberFormat="1" applyFont="1" applyBorder="1"/>
    <xf numFmtId="0" fontId="14" fillId="0" borderId="0" xfId="6" applyFont="1"/>
    <xf numFmtId="44" fontId="13" fillId="0" borderId="20" xfId="6" applyNumberFormat="1" applyFont="1" applyBorder="1"/>
    <xf numFmtId="9" fontId="16" fillId="0" borderId="0" xfId="3" applyFont="1"/>
    <xf numFmtId="44" fontId="17" fillId="0" borderId="0" xfId="2" applyFont="1"/>
    <xf numFmtId="0" fontId="22" fillId="0" borderId="0" xfId="6" applyFont="1" applyAlignment="1">
      <alignment horizontal="right"/>
    </xf>
    <xf numFmtId="167" fontId="14" fillId="0" borderId="0" xfId="6" applyNumberFormat="1" applyFont="1"/>
    <xf numFmtId="167" fontId="15" fillId="0" borderId="11" xfId="2" applyNumberFormat="1" applyFont="1" applyBorder="1"/>
    <xf numFmtId="0" fontId="15" fillId="0" borderId="0" xfId="6" applyFont="1" applyAlignment="1">
      <alignment horizontal="right"/>
    </xf>
    <xf numFmtId="0" fontId="4" fillId="0" borderId="19" xfId="0" applyFont="1" applyBorder="1"/>
    <xf numFmtId="0" fontId="13" fillId="0" borderId="6" xfId="6" applyFont="1" applyBorder="1"/>
    <xf numFmtId="10" fontId="23" fillId="0" borderId="6" xfId="6" applyNumberFormat="1" applyFont="1" applyBorder="1"/>
    <xf numFmtId="167" fontId="13" fillId="0" borderId="6" xfId="2" applyNumberFormat="1" applyFont="1" applyBorder="1"/>
    <xf numFmtId="0" fontId="27" fillId="0" borderId="0" xfId="0" applyFont="1"/>
    <xf numFmtId="0" fontId="28" fillId="0" borderId="0" xfId="0" applyFont="1"/>
    <xf numFmtId="14" fontId="29" fillId="0" borderId="0" xfId="0" applyNumberFormat="1" applyFont="1" applyAlignment="1">
      <alignment horizontal="left"/>
    </xf>
    <xf numFmtId="0" fontId="27" fillId="0" borderId="0" xfId="0" applyFont="1" applyAlignment="1">
      <alignment horizontal="center"/>
    </xf>
    <xf numFmtId="0" fontId="17" fillId="0" borderId="1" xfId="0" applyFont="1" applyBorder="1"/>
    <xf numFmtId="0" fontId="30" fillId="5" borderId="12" xfId="0" applyFont="1" applyFill="1" applyBorder="1" applyAlignment="1">
      <alignment horizontal="center"/>
    </xf>
    <xf numFmtId="0" fontId="30" fillId="5" borderId="13" xfId="0" applyFont="1" applyFill="1" applyBorder="1" applyAlignment="1">
      <alignment horizontal="center" wrapText="1"/>
    </xf>
    <xf numFmtId="0" fontId="17" fillId="0" borderId="9" xfId="0" applyFont="1" applyBorder="1" applyAlignment="1">
      <alignment horizontal="right"/>
    </xf>
    <xf numFmtId="166" fontId="17" fillId="0" borderId="0" xfId="0" applyNumberFormat="1" applyFont="1" applyAlignment="1">
      <alignment horizontal="center"/>
    </xf>
    <xf numFmtId="10" fontId="0" fillId="0" borderId="0" xfId="0" applyNumberFormat="1" applyAlignment="1">
      <alignment horizontal="center"/>
    </xf>
    <xf numFmtId="166" fontId="0" fillId="0" borderId="0" xfId="0" applyNumberFormat="1" applyAlignment="1">
      <alignment horizontal="center"/>
    </xf>
    <xf numFmtId="10" fontId="0" fillId="0" borderId="0" xfId="0" applyNumberFormat="1"/>
    <xf numFmtId="0" fontId="17" fillId="0" borderId="0" xfId="0" applyFont="1"/>
    <xf numFmtId="0" fontId="17" fillId="0" borderId="11" xfId="0" applyFont="1" applyBorder="1"/>
    <xf numFmtId="37" fontId="1" fillId="0" borderId="0" xfId="1" applyNumberFormat="1" applyAlignment="1">
      <alignment horizontal="center"/>
    </xf>
    <xf numFmtId="10" fontId="17" fillId="0" borderId="0" xfId="0" applyNumberFormat="1" applyFont="1"/>
    <xf numFmtId="10" fontId="17" fillId="0" borderId="11" xfId="0" applyNumberFormat="1" applyFont="1" applyBorder="1"/>
    <xf numFmtId="0" fontId="17" fillId="0" borderId="15" xfId="0" applyFont="1" applyBorder="1" applyAlignment="1">
      <alignment horizontal="right"/>
    </xf>
    <xf numFmtId="165" fontId="17" fillId="0" borderId="16" xfId="0" applyNumberFormat="1" applyFont="1" applyBorder="1" applyAlignment="1">
      <alignment horizontal="center"/>
    </xf>
    <xf numFmtId="10" fontId="17" fillId="0" borderId="16" xfId="0" applyNumberFormat="1" applyFont="1" applyBorder="1"/>
    <xf numFmtId="10" fontId="17" fillId="0" borderId="17" xfId="0" applyNumberFormat="1" applyFont="1" applyBorder="1"/>
    <xf numFmtId="0" fontId="31" fillId="0" borderId="9" xfId="0" applyFont="1" applyBorder="1" applyAlignment="1">
      <alignment horizontal="right"/>
    </xf>
    <xf numFmtId="5" fontId="32" fillId="0" borderId="0" xfId="8" applyNumberFormat="1" applyFont="1" applyAlignment="1">
      <alignment horizontal="center"/>
    </xf>
    <xf numFmtId="5" fontId="32" fillId="0" borderId="11" xfId="8" applyNumberFormat="1" applyFont="1" applyBorder="1" applyAlignment="1">
      <alignment horizontal="center"/>
    </xf>
    <xf numFmtId="0" fontId="0" fillId="0" borderId="0" xfId="0" applyAlignment="1">
      <alignment horizontal="center"/>
    </xf>
    <xf numFmtId="0" fontId="0" fillId="0" borderId="9" xfId="0" applyBorder="1"/>
    <xf numFmtId="169" fontId="1" fillId="0" borderId="0" xfId="9" applyNumberFormat="1" applyFont="1"/>
    <xf numFmtId="170" fontId="0" fillId="0" borderId="0" xfId="0" applyNumberFormat="1" applyAlignment="1">
      <alignment wrapText="1"/>
    </xf>
    <xf numFmtId="170" fontId="0" fillId="0" borderId="0" xfId="0" applyNumberFormat="1"/>
    <xf numFmtId="170" fontId="0" fillId="0" borderId="11" xfId="0" applyNumberFormat="1" applyBorder="1"/>
    <xf numFmtId="171" fontId="0" fillId="0" borderId="0" xfId="0" applyNumberFormat="1"/>
    <xf numFmtId="0" fontId="30" fillId="0" borderId="12" xfId="0" applyFont="1" applyBorder="1" applyAlignment="1">
      <alignment horizontal="right"/>
    </xf>
    <xf numFmtId="7" fontId="4" fillId="4" borderId="13" xfId="9" applyNumberFormat="1" applyFont="1" applyFill="1" applyBorder="1" applyAlignment="1">
      <alignment horizontal="center"/>
    </xf>
    <xf numFmtId="170" fontId="0" fillId="0" borderId="13" xfId="0" applyNumberFormat="1" applyBorder="1"/>
    <xf numFmtId="170" fontId="0" fillId="0" borderId="14" xfId="0" applyNumberFormat="1" applyBorder="1"/>
    <xf numFmtId="0" fontId="30" fillId="0" borderId="0" xfId="0" applyFont="1" applyAlignment="1">
      <alignment horizontal="right"/>
    </xf>
    <xf numFmtId="0" fontId="0" fillId="0" borderId="0" xfId="0" applyAlignment="1">
      <alignment horizontal="center" wrapText="1"/>
    </xf>
    <xf numFmtId="0" fontId="34" fillId="6" borderId="1" xfId="10" applyFont="1" applyFill="1" applyBorder="1"/>
    <xf numFmtId="0" fontId="34" fillId="6" borderId="2" xfId="10" applyFont="1" applyFill="1" applyBorder="1"/>
    <xf numFmtId="0" fontId="34" fillId="6" borderId="2" xfId="10" applyFont="1" applyFill="1" applyBorder="1" applyAlignment="1">
      <alignment horizontal="center"/>
    </xf>
    <xf numFmtId="168" fontId="34" fillId="6" borderId="4" xfId="10" applyNumberFormat="1" applyFont="1" applyFill="1" applyBorder="1" applyAlignment="1">
      <alignment horizontal="center"/>
    </xf>
    <xf numFmtId="168" fontId="34" fillId="0" borderId="0" xfId="10" applyNumberFormat="1" applyFont="1" applyAlignment="1">
      <alignment horizontal="center"/>
    </xf>
    <xf numFmtId="0" fontId="35" fillId="6" borderId="9" xfId="10" applyFont="1" applyFill="1" applyBorder="1"/>
    <xf numFmtId="0" fontId="35" fillId="6" borderId="0" xfId="10" applyFont="1" applyFill="1" applyAlignment="1">
      <alignment horizontal="right"/>
    </xf>
    <xf numFmtId="0" fontId="35" fillId="6" borderId="0" xfId="10" applyFont="1" applyFill="1" applyAlignment="1">
      <alignment horizontal="center"/>
    </xf>
    <xf numFmtId="0" fontId="35" fillId="6" borderId="11" xfId="10" applyFont="1" applyFill="1" applyBorder="1" applyAlignment="1">
      <alignment horizontal="center"/>
    </xf>
    <xf numFmtId="0" fontId="35" fillId="0" borderId="0" xfId="10" applyFont="1" applyAlignment="1">
      <alignment horizontal="center"/>
    </xf>
    <xf numFmtId="0" fontId="36" fillId="0" borderId="0" xfId="0" applyFont="1"/>
    <xf numFmtId="0" fontId="35" fillId="6" borderId="15" xfId="10" applyFont="1" applyFill="1" applyBorder="1"/>
    <xf numFmtId="0" fontId="35" fillId="6" borderId="16" xfId="10" applyFont="1" applyFill="1" applyBorder="1" applyAlignment="1">
      <alignment horizontal="right"/>
    </xf>
    <xf numFmtId="1" fontId="35" fillId="6" borderId="16" xfId="10" applyNumberFormat="1" applyFont="1" applyFill="1" applyBorder="1" applyAlignment="1">
      <alignment horizontal="center"/>
    </xf>
    <xf numFmtId="1" fontId="35" fillId="6" borderId="17" xfId="10" applyNumberFormat="1" applyFont="1" applyFill="1" applyBorder="1" applyAlignment="1">
      <alignment horizontal="center"/>
    </xf>
    <xf numFmtId="1" fontId="35" fillId="0" borderId="0" xfId="10" applyNumberFormat="1" applyFont="1" applyAlignment="1">
      <alignment horizontal="center"/>
    </xf>
    <xf numFmtId="0" fontId="35" fillId="6" borderId="15" xfId="10" applyFont="1" applyFill="1" applyBorder="1" applyAlignment="1">
      <alignment horizontal="left"/>
    </xf>
    <xf numFmtId="0" fontId="37" fillId="6" borderId="16" xfId="10" applyFont="1" applyFill="1" applyBorder="1" applyAlignment="1">
      <alignment horizontal="right"/>
    </xf>
    <xf numFmtId="0" fontId="35" fillId="6" borderId="17" xfId="10" applyFont="1" applyFill="1" applyBorder="1" applyAlignment="1">
      <alignment horizontal="center"/>
    </xf>
    <xf numFmtId="0" fontId="35" fillId="6" borderId="0" xfId="10" applyFont="1" applyFill="1"/>
    <xf numFmtId="1" fontId="35" fillId="6" borderId="11" xfId="10" applyNumberFormat="1" applyFont="1" applyFill="1" applyBorder="1" applyAlignment="1">
      <alignment horizontal="center"/>
    </xf>
    <xf numFmtId="0" fontId="35" fillId="6" borderId="5" xfId="10" applyFont="1" applyFill="1" applyBorder="1"/>
    <xf numFmtId="0" fontId="35" fillId="6" borderId="6" xfId="10" applyFont="1" applyFill="1" applyBorder="1"/>
    <xf numFmtId="0" fontId="35" fillId="6" borderId="6" xfId="10" applyFont="1" applyFill="1" applyBorder="1" applyAlignment="1">
      <alignment horizontal="right"/>
    </xf>
    <xf numFmtId="1" fontId="35" fillId="6" borderId="8" xfId="10" applyNumberFormat="1" applyFont="1" applyFill="1" applyBorder="1" applyAlignment="1">
      <alignment horizontal="center"/>
    </xf>
    <xf numFmtId="0" fontId="35" fillId="6" borderId="8" xfId="10" applyFont="1" applyFill="1" applyBorder="1" applyAlignment="1">
      <alignment horizontal="center"/>
    </xf>
    <xf numFmtId="165" fontId="0" fillId="0" borderId="0" xfId="0" applyNumberFormat="1" applyAlignment="1">
      <alignment horizontal="center"/>
    </xf>
    <xf numFmtId="172" fontId="0" fillId="0" borderId="0" xfId="0" applyNumberFormat="1" applyAlignment="1">
      <alignment horizontal="center"/>
    </xf>
    <xf numFmtId="0" fontId="10" fillId="0" borderId="0" xfId="11"/>
    <xf numFmtId="0" fontId="39" fillId="7" borderId="0" xfId="11" applyFont="1" applyFill="1"/>
    <xf numFmtId="0" fontId="41" fillId="7" borderId="11" xfId="11" applyFont="1" applyFill="1" applyBorder="1"/>
    <xf numFmtId="0" fontId="42" fillId="7" borderId="6" xfId="11" applyFont="1" applyFill="1" applyBorder="1"/>
    <xf numFmtId="0" fontId="41" fillId="7" borderId="8" xfId="11" applyFont="1" applyFill="1" applyBorder="1"/>
    <xf numFmtId="0" fontId="41" fillId="0" borderId="0" xfId="11" applyFont="1"/>
    <xf numFmtId="0" fontId="43" fillId="8" borderId="0" xfId="12" applyFont="1" applyFill="1"/>
    <xf numFmtId="0" fontId="43" fillId="9" borderId="0" xfId="12" applyFont="1" applyFill="1"/>
    <xf numFmtId="0" fontId="43" fillId="10" borderId="0" xfId="12" applyFont="1" applyFill="1"/>
    <xf numFmtId="0" fontId="43" fillId="11" borderId="0" xfId="11" applyFont="1" applyFill="1" applyAlignment="1">
      <alignment horizontal="center"/>
    </xf>
    <xf numFmtId="0" fontId="43" fillId="12" borderId="0" xfId="11" applyFont="1" applyFill="1" applyAlignment="1">
      <alignment horizontal="center"/>
    </xf>
    <xf numFmtId="14" fontId="41" fillId="0" borderId="0" xfId="11" applyNumberFormat="1" applyFont="1"/>
    <xf numFmtId="170" fontId="10" fillId="0" borderId="0" xfId="11" applyNumberFormat="1"/>
    <xf numFmtId="2" fontId="10" fillId="0" borderId="0" xfId="11" applyNumberFormat="1"/>
    <xf numFmtId="0" fontId="41" fillId="0" borderId="0" xfId="13" applyFont="1" applyAlignment="1"/>
    <xf numFmtId="0" fontId="44" fillId="0" borderId="0" xfId="13" applyAlignment="1"/>
    <xf numFmtId="0" fontId="45" fillId="0" borderId="0" xfId="13" applyFont="1" applyAlignment="1"/>
    <xf numFmtId="0" fontId="46" fillId="0" borderId="0" xfId="13" applyFont="1" applyAlignment="1"/>
    <xf numFmtId="0" fontId="44" fillId="0" borderId="30" xfId="13" applyBorder="1" applyAlignment="1"/>
    <xf numFmtId="0" fontId="44" fillId="0" borderId="10" xfId="13" applyBorder="1" applyAlignment="1"/>
    <xf numFmtId="0" fontId="44" fillId="0" borderId="31" xfId="13" applyBorder="1" applyAlignment="1"/>
    <xf numFmtId="0" fontId="44" fillId="0" borderId="32" xfId="13" applyBorder="1" applyAlignment="1"/>
    <xf numFmtId="0" fontId="44" fillId="0" borderId="0" xfId="13" applyAlignment="1">
      <alignment horizontal="right"/>
    </xf>
    <xf numFmtId="0" fontId="41" fillId="0" borderId="0" xfId="13" applyFont="1" applyAlignment="1">
      <alignment horizontal="center"/>
    </xf>
    <xf numFmtId="0" fontId="44" fillId="0" borderId="33" xfId="13" applyBorder="1" applyAlignment="1"/>
    <xf numFmtId="14" fontId="41" fillId="0" borderId="0" xfId="11" applyNumberFormat="1" applyFont="1" applyAlignment="1">
      <alignment horizontal="center"/>
    </xf>
    <xf numFmtId="0" fontId="47" fillId="0" borderId="33" xfId="13" applyFont="1" applyBorder="1" applyAlignment="1">
      <alignment horizontal="center"/>
    </xf>
    <xf numFmtId="173" fontId="10" fillId="0" borderId="0" xfId="11" applyNumberFormat="1"/>
    <xf numFmtId="170" fontId="10" fillId="0" borderId="34" xfId="11" applyNumberFormat="1" applyBorder="1"/>
    <xf numFmtId="170" fontId="44" fillId="0" borderId="33" xfId="13" applyNumberFormat="1" applyBorder="1" applyAlignment="1">
      <alignment horizontal="center"/>
    </xf>
    <xf numFmtId="0" fontId="44" fillId="0" borderId="33" xfId="13" applyBorder="1" applyAlignment="1">
      <alignment horizontal="center"/>
    </xf>
    <xf numFmtId="0" fontId="44" fillId="0" borderId="32" xfId="13" applyBorder="1" applyAlignment="1">
      <alignment horizontal="right"/>
    </xf>
    <xf numFmtId="0" fontId="48" fillId="0" borderId="0" xfId="13" applyFont="1" applyAlignment="1">
      <alignment horizontal="right"/>
    </xf>
    <xf numFmtId="0" fontId="41" fillId="4" borderId="0" xfId="13" applyFont="1" applyFill="1" applyAlignment="1">
      <alignment horizontal="right"/>
    </xf>
    <xf numFmtId="10" fontId="41" fillId="4" borderId="33" xfId="5" applyNumberFormat="1" applyFont="1" applyFill="1" applyBorder="1" applyAlignment="1">
      <alignment horizontal="center"/>
    </xf>
    <xf numFmtId="0" fontId="44" fillId="0" borderId="35" xfId="13" applyBorder="1" applyAlignment="1"/>
    <xf numFmtId="0" fontId="44" fillId="0" borderId="16" xfId="13" applyBorder="1" applyAlignment="1"/>
    <xf numFmtId="0" fontId="44" fillId="0" borderId="36" xfId="13" applyBorder="1" applyAlignment="1"/>
    <xf numFmtId="0" fontId="1" fillId="0" borderId="0" xfId="14"/>
    <xf numFmtId="0" fontId="30" fillId="0" borderId="0" xfId="14" applyFont="1" applyAlignment="1">
      <alignment horizontal="center"/>
    </xf>
    <xf numFmtId="0" fontId="1" fillId="0" borderId="0" xfId="14" applyAlignment="1">
      <alignment wrapText="1"/>
    </xf>
    <xf numFmtId="8" fontId="1" fillId="0" borderId="0" xfId="14" applyNumberFormat="1"/>
    <xf numFmtId="0" fontId="18" fillId="0" borderId="0" xfId="14" applyFont="1"/>
    <xf numFmtId="17" fontId="49" fillId="0" borderId="0" xfId="14" applyNumberFormat="1" applyFont="1" applyAlignment="1">
      <alignment horizontal="center"/>
    </xf>
    <xf numFmtId="164" fontId="4" fillId="0" borderId="0" xfId="14" applyNumberFormat="1" applyFont="1" applyAlignment="1">
      <alignment horizontal="left" vertical="top"/>
    </xf>
    <xf numFmtId="0" fontId="4" fillId="0" borderId="0" xfId="14" applyFont="1" applyAlignment="1">
      <alignment horizontal="center"/>
    </xf>
    <xf numFmtId="0" fontId="4" fillId="0" borderId="0" xfId="14" applyFont="1"/>
    <xf numFmtId="9" fontId="4" fillId="0" borderId="0" xfId="14" applyNumberFormat="1" applyFont="1" applyAlignment="1">
      <alignment horizontal="center" wrapText="1"/>
    </xf>
    <xf numFmtId="0" fontId="4" fillId="0" borderId="0" xfId="14" applyFont="1" applyAlignment="1">
      <alignment horizontal="left" wrapText="1"/>
    </xf>
    <xf numFmtId="8" fontId="1" fillId="0" borderId="0" xfId="14" applyNumberFormat="1" applyAlignment="1">
      <alignment horizontal="right"/>
    </xf>
    <xf numFmtId="0" fontId="50" fillId="0" borderId="1" xfId="14" applyFont="1" applyBorder="1"/>
    <xf numFmtId="165" fontId="1" fillId="0" borderId="3" xfId="14" applyNumberFormat="1" applyBorder="1" applyAlignment="1">
      <alignment horizontal="center"/>
    </xf>
    <xf numFmtId="0" fontId="1" fillId="0" borderId="2" xfId="14" applyBorder="1"/>
    <xf numFmtId="44" fontId="1" fillId="13" borderId="3" xfId="2" applyFont="1" applyFill="1" applyBorder="1" applyAlignment="1">
      <alignment horizontal="center"/>
    </xf>
    <xf numFmtId="8" fontId="1" fillId="0" borderId="4" xfId="14" applyNumberFormat="1" applyBorder="1"/>
    <xf numFmtId="10" fontId="1" fillId="0" borderId="0" xfId="3" applyNumberFormat="1" applyFont="1"/>
    <xf numFmtId="0" fontId="50" fillId="0" borderId="5" xfId="14" applyFont="1" applyBorder="1"/>
    <xf numFmtId="166" fontId="1" fillId="0" borderId="6" xfId="14" applyNumberFormat="1" applyBorder="1" applyAlignment="1">
      <alignment horizontal="center"/>
    </xf>
    <xf numFmtId="0" fontId="1" fillId="0" borderId="6" xfId="14" applyBorder="1"/>
    <xf numFmtId="167" fontId="1" fillId="13" borderId="6" xfId="2" applyNumberFormat="1" applyFont="1" applyFill="1" applyBorder="1" applyAlignment="1">
      <alignment horizontal="center"/>
    </xf>
    <xf numFmtId="6" fontId="1" fillId="0" borderId="4" xfId="14" applyNumberFormat="1" applyBorder="1"/>
    <xf numFmtId="0" fontId="1" fillId="0" borderId="1" xfId="14" applyBorder="1"/>
    <xf numFmtId="0" fontId="1" fillId="0" borderId="9" xfId="14" applyBorder="1"/>
    <xf numFmtId="166" fontId="1" fillId="0" borderId="0" xfId="14" applyNumberFormat="1" applyAlignment="1">
      <alignment horizontal="center"/>
    </xf>
    <xf numFmtId="167" fontId="1" fillId="13" borderId="0" xfId="2" applyNumberFormat="1" applyFont="1" applyFill="1" applyAlignment="1">
      <alignment horizontal="center"/>
    </xf>
    <xf numFmtId="0" fontId="1" fillId="0" borderId="5" xfId="14" applyBorder="1"/>
    <xf numFmtId="0" fontId="1" fillId="0" borderId="1" xfId="14" applyBorder="1" applyAlignment="1">
      <alignment wrapText="1"/>
    </xf>
    <xf numFmtId="0" fontId="1" fillId="0" borderId="5" xfId="14" applyBorder="1" applyAlignment="1">
      <alignment wrapText="1"/>
    </xf>
    <xf numFmtId="165" fontId="1" fillId="0" borderId="2" xfId="14" applyNumberFormat="1" applyBorder="1" applyAlignment="1">
      <alignment horizontal="center"/>
    </xf>
    <xf numFmtId="44" fontId="1" fillId="13" borderId="2" xfId="2" applyFont="1" applyFill="1" applyBorder="1" applyAlignment="1">
      <alignment horizontal="center"/>
    </xf>
    <xf numFmtId="44" fontId="1" fillId="13" borderId="6" xfId="2" applyFont="1" applyFill="1" applyBorder="1" applyAlignment="1">
      <alignment horizontal="center"/>
    </xf>
    <xf numFmtId="165" fontId="1" fillId="0" borderId="0" xfId="14" applyNumberFormat="1" applyAlignment="1">
      <alignment horizontal="center"/>
    </xf>
    <xf numFmtId="44" fontId="1" fillId="13" borderId="0" xfId="2" applyFont="1" applyFill="1" applyAlignment="1">
      <alignment horizontal="center"/>
    </xf>
    <xf numFmtId="0" fontId="50" fillId="0" borderId="9" xfId="14" applyFont="1" applyBorder="1"/>
    <xf numFmtId="10" fontId="49" fillId="0" borderId="0" xfId="14" applyNumberFormat="1" applyFont="1"/>
    <xf numFmtId="0" fontId="32" fillId="0" borderId="0" xfId="14" applyFont="1" applyAlignment="1">
      <alignment horizontal="right" wrapText="1"/>
    </xf>
    <xf numFmtId="0" fontId="1" fillId="0" borderId="0" xfId="14" applyAlignment="1">
      <alignment horizontal="center"/>
    </xf>
    <xf numFmtId="0" fontId="1" fillId="0" borderId="0" xfId="14" applyAlignment="1">
      <alignment horizontal="right"/>
    </xf>
    <xf numFmtId="10" fontId="1" fillId="0" borderId="0" xfId="3" applyNumberFormat="1" applyFont="1" applyAlignment="1">
      <alignment horizontal="center"/>
    </xf>
    <xf numFmtId="9" fontId="1" fillId="0" borderId="0" xfId="3" applyFont="1" applyAlignment="1">
      <alignment horizontal="center"/>
    </xf>
    <xf numFmtId="9" fontId="1" fillId="0" borderId="0" xfId="3" applyFont="1"/>
    <xf numFmtId="0" fontId="50" fillId="0" borderId="0" xfId="14" applyFont="1" applyAlignment="1">
      <alignment horizontal="right"/>
    </xf>
    <xf numFmtId="166" fontId="1" fillId="0" borderId="0" xfId="14" applyNumberFormat="1"/>
    <xf numFmtId="6" fontId="1" fillId="0" borderId="0" xfId="14" applyNumberFormat="1" applyAlignment="1">
      <alignment horizontal="center"/>
    </xf>
    <xf numFmtId="0" fontId="4" fillId="0" borderId="0" xfId="14" applyFont="1" applyAlignment="1">
      <alignment horizontal="right"/>
    </xf>
    <xf numFmtId="0" fontId="4" fillId="0" borderId="0" xfId="14" applyFont="1" applyAlignment="1">
      <alignment horizontal="right" vertical="top"/>
    </xf>
    <xf numFmtId="0" fontId="18" fillId="0" borderId="0" xfId="14" applyFont="1" applyAlignment="1">
      <alignment wrapText="1"/>
    </xf>
    <xf numFmtId="8" fontId="18" fillId="0" borderId="0" xfId="14" applyNumberFormat="1" applyFont="1"/>
    <xf numFmtId="0" fontId="4" fillId="0" borderId="0" xfId="0" applyFont="1" applyAlignment="1">
      <alignment horizontal="right"/>
    </xf>
    <xf numFmtId="167" fontId="14" fillId="0" borderId="0" xfId="7" applyNumberFormat="1" applyFont="1" applyBorder="1"/>
    <xf numFmtId="167" fontId="14" fillId="0" borderId="0" xfId="7" applyNumberFormat="1" applyFont="1" applyFill="1" applyBorder="1"/>
    <xf numFmtId="0" fontId="4" fillId="0" borderId="0" xfId="0" applyFont="1"/>
    <xf numFmtId="167" fontId="4" fillId="0" borderId="0" xfId="0" applyNumberFormat="1" applyFont="1"/>
    <xf numFmtId="10" fontId="14" fillId="0" borderId="0" xfId="3" applyNumberFormat="1" applyFont="1" applyFill="1" applyBorder="1"/>
    <xf numFmtId="167" fontId="14" fillId="0" borderId="14" xfId="7" applyNumberFormat="1" applyFont="1" applyFill="1" applyBorder="1"/>
    <xf numFmtId="167" fontId="4" fillId="0" borderId="29" xfId="0" applyNumberFormat="1" applyFont="1" applyBorder="1"/>
    <xf numFmtId="167" fontId="13" fillId="0" borderId="8" xfId="7" applyNumberFormat="1" applyFont="1" applyFill="1" applyBorder="1"/>
    <xf numFmtId="0" fontId="44" fillId="0" borderId="1" xfId="0" applyFont="1" applyBorder="1" applyAlignment="1">
      <alignment horizontal="right"/>
    </xf>
    <xf numFmtId="0" fontId="18" fillId="0" borderId="2" xfId="0" applyFont="1" applyBorder="1" applyAlignment="1">
      <alignment horizontal="right"/>
    </xf>
    <xf numFmtId="0" fontId="14" fillId="0" borderId="2" xfId="15" applyFont="1" applyBorder="1" applyAlignment="1">
      <alignment horizontal="center" wrapText="1"/>
    </xf>
    <xf numFmtId="0" fontId="14" fillId="0" borderId="4" xfId="15" applyFont="1" applyBorder="1" applyAlignment="1">
      <alignment horizontal="center" wrapText="1"/>
    </xf>
    <xf numFmtId="10" fontId="55" fillId="0" borderId="11" xfId="16" applyNumberFormat="1" applyFont="1" applyFill="1" applyBorder="1"/>
    <xf numFmtId="10" fontId="55" fillId="0" borderId="8" xfId="16" applyNumberFormat="1" applyFont="1" applyFill="1" applyBorder="1"/>
    <xf numFmtId="166" fontId="16" fillId="0" borderId="0" xfId="0" applyNumberFormat="1" applyFont="1"/>
    <xf numFmtId="166" fontId="16" fillId="0" borderId="6" xfId="17" applyNumberFormat="1" applyFont="1" applyFill="1" applyBorder="1" applyAlignment="1"/>
    <xf numFmtId="166" fontId="14" fillId="4" borderId="0" xfId="15" applyNumberFormat="1" applyFont="1" applyFill="1"/>
    <xf numFmtId="166" fontId="14" fillId="4" borderId="6" xfId="15" applyNumberFormat="1" applyFont="1" applyFill="1" applyBorder="1"/>
    <xf numFmtId="0" fontId="21" fillId="0" borderId="0" xfId="0" applyFont="1"/>
    <xf numFmtId="0" fontId="21" fillId="0" borderId="0" xfId="0" applyFont="1" applyAlignment="1">
      <alignment horizontal="right"/>
    </xf>
    <xf numFmtId="0" fontId="11" fillId="0" borderId="0" xfId="18"/>
    <xf numFmtId="0" fontId="11" fillId="0" borderId="0" xfId="19"/>
    <xf numFmtId="44" fontId="0" fillId="0" borderId="37" xfId="0" applyNumberFormat="1" applyBorder="1"/>
    <xf numFmtId="44" fontId="0" fillId="0" borderId="38" xfId="0" applyNumberFormat="1" applyBorder="1"/>
    <xf numFmtId="44" fontId="0" fillId="0" borderId="39" xfId="0" applyNumberFormat="1" applyBorder="1"/>
    <xf numFmtId="0" fontId="0" fillId="0" borderId="40" xfId="0" applyBorder="1"/>
    <xf numFmtId="0" fontId="0" fillId="14" borderId="40" xfId="0" applyFill="1" applyBorder="1"/>
    <xf numFmtId="0" fontId="0" fillId="0" borderId="41" xfId="0" applyBorder="1" applyAlignment="1">
      <alignment wrapText="1"/>
    </xf>
    <xf numFmtId="0" fontId="0" fillId="0" borderId="42" xfId="0" applyBorder="1" applyAlignment="1">
      <alignment wrapText="1"/>
    </xf>
    <xf numFmtId="0" fontId="0" fillId="0" borderId="40" xfId="0" applyBorder="1" applyAlignment="1">
      <alignment wrapText="1"/>
    </xf>
    <xf numFmtId="0" fontId="0" fillId="14" borderId="40" xfId="0" applyFill="1" applyBorder="1" applyAlignment="1">
      <alignment wrapText="1"/>
    </xf>
    <xf numFmtId="0" fontId="0" fillId="0" borderId="43" xfId="0" applyBorder="1"/>
    <xf numFmtId="7" fontId="0" fillId="0" borderId="40" xfId="0" applyNumberFormat="1" applyBorder="1"/>
    <xf numFmtId="7" fontId="0" fillId="14" borderId="38" xfId="0" applyNumberFormat="1" applyFill="1" applyBorder="1"/>
    <xf numFmtId="7" fontId="0" fillId="0" borderId="43" xfId="0" applyNumberFormat="1" applyBorder="1"/>
    <xf numFmtId="0" fontId="0" fillId="0" borderId="12" xfId="0" applyBorder="1"/>
    <xf numFmtId="0" fontId="0" fillId="0" borderId="13" xfId="0" applyBorder="1"/>
    <xf numFmtId="7" fontId="0" fillId="14" borderId="44" xfId="0" applyNumberFormat="1" applyFill="1" applyBorder="1"/>
    <xf numFmtId="0" fontId="11" fillId="0" borderId="13" xfId="18" applyBorder="1"/>
    <xf numFmtId="0" fontId="11" fillId="0" borderId="13" xfId="19" applyBorder="1"/>
    <xf numFmtId="7" fontId="0" fillId="0" borderId="13" xfId="0" applyNumberFormat="1" applyBorder="1"/>
    <xf numFmtId="7" fontId="16" fillId="0" borderId="0" xfId="6" applyNumberFormat="1" applyFont="1"/>
    <xf numFmtId="7" fontId="0" fillId="0" borderId="0" xfId="0" applyNumberFormat="1"/>
    <xf numFmtId="44" fontId="1" fillId="0" borderId="0" xfId="9" applyFont="1"/>
    <xf numFmtId="10" fontId="0" fillId="0" borderId="0" xfId="3" applyNumberFormat="1" applyFont="1" applyAlignment="1">
      <alignment horizontal="center"/>
    </xf>
    <xf numFmtId="0" fontId="13" fillId="0" borderId="45" xfId="6" applyFont="1" applyBorder="1"/>
    <xf numFmtId="0" fontId="13" fillId="0" borderId="46" xfId="6" applyFont="1" applyBorder="1"/>
    <xf numFmtId="10" fontId="15" fillId="0" borderId="46" xfId="6" applyNumberFormat="1" applyFont="1" applyBorder="1"/>
    <xf numFmtId="42" fontId="15" fillId="0" borderId="47" xfId="6" applyNumberFormat="1" applyFont="1" applyBorder="1"/>
    <xf numFmtId="0" fontId="13" fillId="0" borderId="48" xfId="6" applyFont="1" applyBorder="1"/>
    <xf numFmtId="0" fontId="13" fillId="0" borderId="49" xfId="6" applyFont="1" applyBorder="1"/>
    <xf numFmtId="10" fontId="15" fillId="0" borderId="49" xfId="6" applyNumberFormat="1" applyFont="1" applyBorder="1"/>
    <xf numFmtId="42" fontId="13" fillId="0" borderId="50" xfId="6" applyNumberFormat="1" applyFont="1" applyBorder="1"/>
    <xf numFmtId="0" fontId="15" fillId="0" borderId="19" xfId="6" applyFont="1" applyBorder="1"/>
    <xf numFmtId="42" fontId="15" fillId="0" borderId="21" xfId="6" applyNumberFormat="1" applyFont="1" applyBorder="1"/>
    <xf numFmtId="10" fontId="16" fillId="0" borderId="20" xfId="6" applyNumberFormat="1" applyFont="1" applyBorder="1"/>
    <xf numFmtId="44" fontId="14" fillId="0" borderId="0" xfId="6" applyNumberFormat="1" applyFont="1"/>
    <xf numFmtId="42" fontId="14" fillId="0" borderId="11" xfId="6" applyNumberFormat="1" applyFont="1" applyBorder="1"/>
    <xf numFmtId="0" fontId="0" fillId="0" borderId="52" xfId="0" applyBorder="1"/>
    <xf numFmtId="0" fontId="0" fillId="0" borderId="53" xfId="0" applyBorder="1" applyAlignment="1">
      <alignment wrapText="1"/>
    </xf>
    <xf numFmtId="0" fontId="0" fillId="0" borderId="52" xfId="0" applyBorder="1" applyAlignment="1">
      <alignment wrapText="1"/>
    </xf>
    <xf numFmtId="0" fontId="0" fillId="0" borderId="54" xfId="0" applyBorder="1"/>
    <xf numFmtId="44" fontId="0" fillId="0" borderId="52" xfId="0" applyNumberFormat="1" applyBorder="1"/>
    <xf numFmtId="44" fontId="0" fillId="0" borderId="54" xfId="0" applyNumberFormat="1" applyBorder="1"/>
    <xf numFmtId="0" fontId="10" fillId="0" borderId="0" xfId="12"/>
    <xf numFmtId="0" fontId="10" fillId="0" borderId="0" xfId="20"/>
    <xf numFmtId="173" fontId="0" fillId="0" borderId="13" xfId="0" applyNumberFormat="1" applyBorder="1"/>
    <xf numFmtId="44" fontId="0" fillId="0" borderId="13" xfId="0" applyNumberFormat="1" applyBorder="1"/>
    <xf numFmtId="44" fontId="0" fillId="0" borderId="44" xfId="0" applyNumberFormat="1" applyBorder="1"/>
    <xf numFmtId="44" fontId="0" fillId="0" borderId="55" xfId="0" applyNumberFormat="1" applyBorder="1"/>
    <xf numFmtId="44" fontId="17" fillId="0" borderId="38" xfId="0" applyNumberFormat="1" applyFont="1" applyBorder="1"/>
    <xf numFmtId="44" fontId="0" fillId="0" borderId="56" xfId="0" applyNumberFormat="1" applyBorder="1"/>
    <xf numFmtId="0" fontId="58" fillId="0" borderId="0" xfId="0" applyFont="1"/>
    <xf numFmtId="0" fontId="30" fillId="0" borderId="51" xfId="0" applyFont="1" applyBorder="1" applyAlignment="1">
      <alignment horizontal="center" wrapText="1"/>
    </xf>
    <xf numFmtId="10" fontId="3" fillId="0" borderId="0" xfId="3" applyNumberFormat="1" applyFont="1" applyAlignment="1">
      <alignment horizontal="center"/>
    </xf>
    <xf numFmtId="0" fontId="10" fillId="15" borderId="0" xfId="11" applyFill="1"/>
    <xf numFmtId="0" fontId="10" fillId="16" borderId="0" xfId="11" applyFill="1"/>
    <xf numFmtId="0" fontId="10" fillId="17" borderId="0" xfId="11" applyFill="1"/>
    <xf numFmtId="0" fontId="10" fillId="18" borderId="0" xfId="11" applyFill="1"/>
    <xf numFmtId="0" fontId="41" fillId="0" borderId="0" xfId="21" applyFont="1" applyAlignment="1"/>
    <xf numFmtId="0" fontId="44" fillId="0" borderId="0" xfId="21" applyAlignment="1"/>
    <xf numFmtId="0" fontId="45" fillId="0" borderId="0" xfId="21" applyFont="1" applyAlignment="1"/>
    <xf numFmtId="0" fontId="46" fillId="0" borderId="0" xfId="21" applyFont="1" applyAlignment="1"/>
    <xf numFmtId="0" fontId="44" fillId="0" borderId="30" xfId="21" applyBorder="1" applyAlignment="1"/>
    <xf numFmtId="0" fontId="44" fillId="0" borderId="10" xfId="21" applyBorder="1" applyAlignment="1"/>
    <xf numFmtId="0" fontId="44" fillId="0" borderId="31" xfId="21" applyBorder="1" applyAlignment="1"/>
    <xf numFmtId="0" fontId="44" fillId="0" borderId="57" xfId="21" applyBorder="1" applyAlignment="1"/>
    <xf numFmtId="0" fontId="44" fillId="0" borderId="0" xfId="21" applyAlignment="1">
      <alignment horizontal="right"/>
    </xf>
    <xf numFmtId="0" fontId="41" fillId="0" borderId="0" xfId="21" applyFont="1" applyAlignment="1">
      <alignment horizontal="center"/>
    </xf>
    <xf numFmtId="0" fontId="44" fillId="0" borderId="33" xfId="21" applyBorder="1" applyAlignment="1"/>
    <xf numFmtId="3" fontId="41" fillId="0" borderId="0" xfId="22" applyFont="1" applyAlignment="1"/>
    <xf numFmtId="0" fontId="47" fillId="0" borderId="33" xfId="21" applyFont="1" applyBorder="1" applyAlignment="1">
      <alignment horizontal="center"/>
    </xf>
    <xf numFmtId="170" fontId="10" fillId="0" borderId="0" xfId="22" applyNumberFormat="1" applyAlignment="1"/>
    <xf numFmtId="170" fontId="44" fillId="0" borderId="33" xfId="21" applyNumberFormat="1" applyBorder="1" applyAlignment="1">
      <alignment horizontal="center"/>
    </xf>
    <xf numFmtId="0" fontId="44" fillId="0" borderId="33" xfId="21" applyBorder="1" applyAlignment="1">
      <alignment horizontal="center"/>
    </xf>
    <xf numFmtId="0" fontId="44" fillId="0" borderId="57" xfId="21" applyBorder="1" applyAlignment="1">
      <alignment horizontal="right"/>
    </xf>
    <xf numFmtId="0" fontId="41" fillId="4" borderId="0" xfId="21" applyFont="1" applyFill="1" applyAlignment="1">
      <alignment horizontal="right"/>
    </xf>
    <xf numFmtId="10" fontId="41" fillId="4" borderId="33" xfId="23" applyNumberFormat="1" applyFont="1" applyFill="1" applyBorder="1" applyAlignment="1">
      <alignment horizontal="center"/>
    </xf>
    <xf numFmtId="0" fontId="44" fillId="0" borderId="35" xfId="21" applyBorder="1" applyAlignment="1"/>
    <xf numFmtId="0" fontId="44" fillId="0" borderId="16" xfId="21" applyBorder="1" applyAlignment="1"/>
    <xf numFmtId="0" fontId="44" fillId="0" borderId="36" xfId="21" applyBorder="1" applyAlignment="1"/>
    <xf numFmtId="0" fontId="59" fillId="0" borderId="0" xfId="0" applyFont="1"/>
    <xf numFmtId="0" fontId="57" fillId="0" borderId="0" xfId="0" applyFont="1"/>
    <xf numFmtId="0" fontId="1" fillId="0" borderId="4" xfId="14" applyBorder="1" applyAlignment="1">
      <alignment horizontal="left" vertical="center" wrapText="1"/>
    </xf>
    <xf numFmtId="0" fontId="1" fillId="0" borderId="8" xfId="14" applyBorder="1" applyAlignment="1">
      <alignment horizontal="left" vertical="center" wrapText="1"/>
    </xf>
    <xf numFmtId="0" fontId="1" fillId="0" borderId="2" xfId="14" applyBorder="1" applyAlignment="1">
      <alignment horizontal="left" vertical="top" wrapText="1"/>
    </xf>
    <xf numFmtId="0" fontId="1" fillId="0" borderId="6" xfId="14" applyBorder="1" applyAlignment="1">
      <alignment horizontal="left" vertical="top" wrapText="1"/>
    </xf>
    <xf numFmtId="0" fontId="1" fillId="0" borderId="11" xfId="14" applyBorder="1" applyAlignment="1">
      <alignment horizontal="left" vertical="center" wrapText="1"/>
    </xf>
    <xf numFmtId="49" fontId="1" fillId="0" borderId="4" xfId="14" applyNumberFormat="1" applyBorder="1" applyAlignment="1">
      <alignment horizontal="left" vertical="center" wrapText="1"/>
    </xf>
    <xf numFmtId="49" fontId="1" fillId="0" borderId="8" xfId="14" applyNumberFormat="1" applyBorder="1" applyAlignment="1">
      <alignment horizontal="left" vertical="center" wrapText="1"/>
    </xf>
    <xf numFmtId="0" fontId="1" fillId="0" borderId="2" xfId="14" applyBorder="1" applyAlignment="1">
      <alignment vertical="top" wrapText="1"/>
    </xf>
    <xf numFmtId="0" fontId="1" fillId="0" borderId="6" xfId="14" applyBorder="1" applyAlignment="1">
      <alignment vertical="top" wrapText="1"/>
    </xf>
    <xf numFmtId="0" fontId="1" fillId="0" borderId="0" xfId="14" applyAlignment="1">
      <alignment horizontal="left" vertical="top" wrapText="1"/>
    </xf>
    <xf numFmtId="0" fontId="1" fillId="0" borderId="0" xfId="14" applyAlignment="1">
      <alignment horizontal="center"/>
    </xf>
    <xf numFmtId="0" fontId="49" fillId="0" borderId="0" xfId="14" applyFont="1" applyAlignment="1">
      <alignment horizontal="center"/>
    </xf>
    <xf numFmtId="0" fontId="6" fillId="0" borderId="0" xfId="4" applyFont="1" applyAlignment="1">
      <alignment horizontal="left" vertical="top" wrapText="1"/>
    </xf>
    <xf numFmtId="0" fontId="6" fillId="0" borderId="4" xfId="4" applyFont="1" applyBorder="1" applyAlignment="1">
      <alignment horizontal="left" vertical="center" wrapText="1"/>
    </xf>
    <xf numFmtId="0" fontId="6" fillId="0" borderId="8" xfId="4" applyFont="1" applyBorder="1" applyAlignment="1">
      <alignment horizontal="left" vertical="center" wrapText="1"/>
    </xf>
    <xf numFmtId="0" fontId="6" fillId="0" borderId="2" xfId="4" applyFont="1" applyBorder="1" applyAlignment="1">
      <alignment vertical="top" wrapText="1"/>
    </xf>
    <xf numFmtId="0" fontId="6" fillId="0" borderId="6" xfId="4" applyFont="1" applyBorder="1" applyAlignment="1">
      <alignment vertical="top" wrapText="1"/>
    </xf>
    <xf numFmtId="49" fontId="6" fillId="0" borderId="4" xfId="4" applyNumberFormat="1" applyFont="1" applyBorder="1" applyAlignment="1">
      <alignment horizontal="left" vertical="center" wrapText="1"/>
    </xf>
    <xf numFmtId="49" fontId="6" fillId="0" borderId="8" xfId="4" applyNumberFormat="1" applyFont="1" applyBorder="1" applyAlignment="1">
      <alignment horizontal="left" vertical="center" wrapText="1"/>
    </xf>
    <xf numFmtId="0" fontId="6" fillId="0" borderId="11" xfId="4" applyFont="1" applyBorder="1" applyAlignment="1">
      <alignment horizontal="left" vertical="center" wrapText="1"/>
    </xf>
    <xf numFmtId="0" fontId="6" fillId="0" borderId="2" xfId="4" applyFont="1" applyBorder="1" applyAlignment="1">
      <alignment horizontal="left" vertical="top" wrapText="1"/>
    </xf>
    <xf numFmtId="0" fontId="6" fillId="0" borderId="6" xfId="4" applyFont="1" applyBorder="1" applyAlignment="1">
      <alignment horizontal="left" vertical="top" wrapText="1"/>
    </xf>
    <xf numFmtId="0" fontId="38" fillId="7" borderId="2" xfId="11" applyFont="1" applyFill="1" applyBorder="1" applyAlignment="1">
      <alignment horizontal="left"/>
    </xf>
    <xf numFmtId="0" fontId="38" fillId="7" borderId="4" xfId="11" applyFont="1" applyFill="1" applyBorder="1" applyAlignment="1">
      <alignment horizontal="left"/>
    </xf>
    <xf numFmtId="0" fontId="44" fillId="0" borderId="57" xfId="21" applyBorder="1" applyAlignment="1">
      <alignment horizontal="right"/>
    </xf>
    <xf numFmtId="0" fontId="44" fillId="0" borderId="0" xfId="21" applyAlignment="1">
      <alignment horizontal="right"/>
    </xf>
    <xf numFmtId="0" fontId="4" fillId="0" borderId="25" xfId="0" applyFont="1" applyBorder="1" applyAlignment="1">
      <alignment horizontal="left"/>
    </xf>
    <xf numFmtId="0" fontId="4" fillId="0" borderId="26" xfId="0" applyFont="1" applyBorder="1" applyAlignment="1">
      <alignment horizontal="left"/>
    </xf>
    <xf numFmtId="0" fontId="4" fillId="0" borderId="27" xfId="0" applyFont="1" applyBorder="1" applyAlignment="1">
      <alignment horizontal="left"/>
    </xf>
    <xf numFmtId="0" fontId="19" fillId="0" borderId="9" xfId="6" applyFont="1" applyBorder="1" applyAlignment="1">
      <alignment horizontal="left"/>
    </xf>
    <xf numFmtId="0" fontId="19" fillId="0" borderId="0" xfId="6" applyFont="1" applyAlignment="1">
      <alignment horizontal="left"/>
    </xf>
    <xf numFmtId="0" fontId="18" fillId="0" borderId="9" xfId="6" applyFont="1" applyBorder="1" applyAlignment="1">
      <alignment horizontal="left"/>
    </xf>
    <xf numFmtId="0" fontId="18" fillId="0" borderId="0" xfId="6" applyFont="1" applyAlignment="1">
      <alignment horizontal="left"/>
    </xf>
    <xf numFmtId="0" fontId="15" fillId="0" borderId="9" xfId="6" applyFont="1" applyBorder="1" applyAlignment="1">
      <alignment horizontal="left"/>
    </xf>
    <xf numFmtId="0" fontId="15" fillId="0" borderId="0" xfId="6" applyFont="1" applyAlignment="1">
      <alignment horizontal="left"/>
    </xf>
    <xf numFmtId="0" fontId="12" fillId="3" borderId="12" xfId="6" applyFont="1" applyFill="1" applyBorder="1" applyAlignment="1">
      <alignment horizontal="center" vertical="center"/>
    </xf>
    <xf numFmtId="0" fontId="12" fillId="3" borderId="13" xfId="6" applyFont="1" applyFill="1" applyBorder="1" applyAlignment="1">
      <alignment horizontal="center" vertical="center"/>
    </xf>
    <xf numFmtId="0" fontId="12" fillId="3" borderId="14" xfId="6" applyFont="1" applyFill="1" applyBorder="1" applyAlignment="1">
      <alignment horizontal="center" vertical="center"/>
    </xf>
    <xf numFmtId="0" fontId="13" fillId="0" borderId="18" xfId="6" applyFont="1" applyBorder="1" applyAlignment="1">
      <alignment horizontal="left"/>
    </xf>
    <xf numFmtId="0" fontId="13" fillId="0" borderId="10" xfId="6" applyFont="1" applyBorder="1" applyAlignment="1">
      <alignment horizontal="left"/>
    </xf>
    <xf numFmtId="0" fontId="16" fillId="0" borderId="9" xfId="6" applyFont="1" applyBorder="1" applyAlignment="1">
      <alignment horizontal="left"/>
    </xf>
    <xf numFmtId="0" fontId="16" fillId="0" borderId="0" xfId="6" applyFont="1" applyAlignment="1">
      <alignment horizontal="left"/>
    </xf>
    <xf numFmtId="0" fontId="4" fillId="0" borderId="25" xfId="0" applyFont="1" applyBorder="1" applyAlignment="1">
      <alignment horizontal="right"/>
    </xf>
    <xf numFmtId="0" fontId="4" fillId="0" borderId="26" xfId="0" applyFont="1" applyBorder="1" applyAlignment="1">
      <alignment horizontal="right"/>
    </xf>
    <xf numFmtId="0" fontId="4" fillId="0" borderId="27" xfId="0" applyFont="1" applyBorder="1" applyAlignment="1">
      <alignment horizontal="right"/>
    </xf>
    <xf numFmtId="168" fontId="14" fillId="0" borderId="9" xfId="6" applyNumberFormat="1" applyFont="1" applyBorder="1" applyAlignment="1">
      <alignment horizontal="left"/>
    </xf>
    <xf numFmtId="168" fontId="14" fillId="0" borderId="0" xfId="6" applyNumberFormat="1" applyFont="1" applyAlignment="1">
      <alignment horizontal="left"/>
    </xf>
    <xf numFmtId="0" fontId="21" fillId="0" borderId="9" xfId="6" applyFont="1" applyBorder="1" applyAlignment="1">
      <alignment horizontal="left"/>
    </xf>
    <xf numFmtId="0" fontId="21" fillId="0" borderId="0" xfId="6" applyFont="1" applyAlignment="1">
      <alignment horizontal="left"/>
    </xf>
    <xf numFmtId="0" fontId="14" fillId="0" borderId="9" xfId="6" applyFont="1" applyBorder="1" applyAlignment="1">
      <alignment horizontal="left"/>
    </xf>
    <xf numFmtId="0" fontId="14" fillId="0" borderId="0" xfId="6" applyFont="1" applyAlignment="1">
      <alignment horizontal="left"/>
    </xf>
    <xf numFmtId="0" fontId="2" fillId="2" borderId="0" xfId="0" applyFont="1" applyFill="1" applyAlignment="1">
      <alignment horizontal="center"/>
    </xf>
    <xf numFmtId="0" fontId="14" fillId="0" borderId="15" xfId="6" applyFont="1" applyBorder="1" applyAlignment="1">
      <alignment horizontal="left"/>
    </xf>
    <xf numFmtId="0" fontId="14" fillId="0" borderId="16" xfId="6" applyFont="1" applyBorder="1" applyAlignment="1">
      <alignment horizontal="left"/>
    </xf>
    <xf numFmtId="0" fontId="18" fillId="0" borderId="9" xfId="0" applyFont="1" applyBorder="1" applyAlignment="1">
      <alignment horizontal="right" wrapText="1"/>
    </xf>
    <xf numFmtId="0" fontId="18" fillId="0" borderId="0" xfId="0" applyFont="1" applyAlignment="1">
      <alignment horizontal="right" wrapText="1"/>
    </xf>
    <xf numFmtId="0" fontId="18" fillId="0" borderId="5" xfId="0" applyFont="1" applyBorder="1" applyAlignment="1">
      <alignment horizontal="right" wrapText="1"/>
    </xf>
    <xf numFmtId="0" fontId="18" fillId="0" borderId="6" xfId="0" applyFont="1" applyBorder="1" applyAlignment="1">
      <alignment horizontal="right" wrapText="1"/>
    </xf>
    <xf numFmtId="10" fontId="5" fillId="0" borderId="0" xfId="0" applyNumberFormat="1" applyFont="1" applyAlignment="1">
      <alignment horizontal="left"/>
    </xf>
    <xf numFmtId="10" fontId="5" fillId="0" borderId="11" xfId="0" applyNumberFormat="1" applyFont="1" applyBorder="1" applyAlignment="1">
      <alignment horizontal="left"/>
    </xf>
    <xf numFmtId="0" fontId="4" fillId="0" borderId="0" xfId="0" applyFont="1" applyAlignment="1">
      <alignment horizontal="center" wrapText="1"/>
    </xf>
    <xf numFmtId="0" fontId="4" fillId="0" borderId="0" xfId="0" applyFont="1" applyAlignment="1">
      <alignment horizontal="center"/>
    </xf>
    <xf numFmtId="0" fontId="26" fillId="0" borderId="0" xfId="0" applyFont="1" applyAlignment="1">
      <alignment horizontal="left"/>
    </xf>
    <xf numFmtId="0" fontId="27" fillId="0" borderId="0" xfId="0" applyFont="1" applyAlignment="1">
      <alignment horizontal="center"/>
    </xf>
    <xf numFmtId="0" fontId="30" fillId="5" borderId="13" xfId="0" applyFont="1" applyFill="1" applyBorder="1" applyAlignment="1">
      <alignment horizontal="center"/>
    </xf>
    <xf numFmtId="0" fontId="17" fillId="5" borderId="14" xfId="0" applyFont="1" applyFill="1" applyBorder="1"/>
    <xf numFmtId="0" fontId="17" fillId="0" borderId="0" xfId="0" applyFont="1"/>
    <xf numFmtId="0" fontId="17" fillId="0" borderId="11" xfId="0" applyFont="1" applyBorder="1"/>
    <xf numFmtId="0" fontId="17" fillId="0" borderId="0" xfId="0" applyFont="1" applyAlignment="1">
      <alignment horizontal="center"/>
    </xf>
    <xf numFmtId="0" fontId="17" fillId="0" borderId="11" xfId="0" applyFont="1" applyBorder="1" applyAlignment="1">
      <alignment horizontal="center"/>
    </xf>
    <xf numFmtId="0" fontId="3" fillId="0" borderId="0" xfId="0" applyFont="1" applyAlignment="1">
      <alignment wrapText="1"/>
    </xf>
    <xf numFmtId="0" fontId="44" fillId="0" borderId="32" xfId="13" applyBorder="1" applyAlignment="1">
      <alignment horizontal="right"/>
    </xf>
    <xf numFmtId="0" fontId="44" fillId="0" borderId="0" xfId="13" applyAlignment="1">
      <alignment horizontal="right"/>
    </xf>
  </cellXfs>
  <cellStyles count="24">
    <cellStyle name="Comma" xfId="1" builtinId="3"/>
    <cellStyle name="Currency" xfId="2" builtinId="4"/>
    <cellStyle name="Currency 2 2 2" xfId="8" xr:uid="{294E3DAC-69FB-4418-A595-590B88D37411}"/>
    <cellStyle name="Currency 2 4 2" xfId="9" xr:uid="{8F3104AB-0ADA-4DAB-8414-9BEF279FF429}"/>
    <cellStyle name="Currency 3" xfId="17" xr:uid="{091800BB-C906-4917-AB3B-8C7ED7029FFF}"/>
    <cellStyle name="Currency 4 2" xfId="7" xr:uid="{67C6F64A-F4D9-450A-B978-78FC6874BD09}"/>
    <cellStyle name="Normal" xfId="0" builtinId="0"/>
    <cellStyle name="Normal 10" xfId="15" xr:uid="{9F18BB01-049B-4AC9-B98E-B25164500101}"/>
    <cellStyle name="Normal 10 3 3" xfId="11" xr:uid="{B44DC40B-0872-4281-AC18-C40FAB3C1717}"/>
    <cellStyle name="Normal 2 2" xfId="6" xr:uid="{934ABD2A-F696-4BED-B785-D1C30F875BAD}"/>
    <cellStyle name="Normal 2 2 4" xfId="22" xr:uid="{1BD1652E-8851-417B-A0D2-86EED367D10A}"/>
    <cellStyle name="Normal 4 13" xfId="13" xr:uid="{090A829E-2532-460B-BBBE-A76E95B3DBA8}"/>
    <cellStyle name="Normal 4 5 6" xfId="21" xr:uid="{E5660935-84CD-4B8B-B565-EB460DA69088}"/>
    <cellStyle name="Normal 5" xfId="19" xr:uid="{CD1BECA2-6C06-4FBD-BA7F-5A08F4009AE0}"/>
    <cellStyle name="Normal 5 2" xfId="20" xr:uid="{83BDF2F5-EB37-45C4-8B6B-20136EFB9EEE}"/>
    <cellStyle name="Normal 5 2 2" xfId="14" xr:uid="{432D7A63-6D91-493E-8056-373E700B9C7B}"/>
    <cellStyle name="Normal 5 3" xfId="4" xr:uid="{B0ED5D57-D723-4199-8CD8-1C7C22A02D0F}"/>
    <cellStyle name="Normal 6" xfId="18" xr:uid="{EA74D714-0CC2-43D4-B8C7-03BE5D9B071A}"/>
    <cellStyle name="Normal 6 2 9" xfId="12" xr:uid="{C9AF2CB8-92F5-4CEF-9856-020B470ACF95}"/>
    <cellStyle name="Normal 8 2" xfId="10" xr:uid="{C57337E7-081C-40E1-90F3-E2E62510665C}"/>
    <cellStyle name="Percent" xfId="3" builtinId="5"/>
    <cellStyle name="Percent 2 2" xfId="5" xr:uid="{581639C1-6861-43E8-84C3-F1BB929ABF74}"/>
    <cellStyle name="Percent 2 4" xfId="16" xr:uid="{347CE15C-058F-4FC7-82BE-948EA8D297B7}"/>
    <cellStyle name="Percent 2 7" xfId="23" xr:uid="{633398BA-0C06-4786-9D68-26E501727AF7}"/>
  </cellStyles>
  <dxfs count="6">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E\X\Data%20&amp;%20Reporting%20Tools\STARR%20Utilization\STARR%20Utilization%20Tool%20FY10%20Jun"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https://massgov-my.sharepoint.com/personal/mayeli_a_rohmann_mass_gov/Documents/Desktop/C257%20M2023%20BLS.xlsx" TargetMode="External"/><Relationship Id="rId1" Type="http://schemas.openxmlformats.org/officeDocument/2006/relationships/externalLinkPath" Target="/personal/mayeli_a_rohmann_mass_gov/Documents/Desktop/C257%20M2023%20BLS.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Administrative%20Services-POS%20Policy%20Office\Rate%20Setting\Rate%20Projects\Family%20Stab-CMR%20414\2022%20&amp;%202023%20reviews\FRCs%20July%202023\3.%20Signoff\Website\101%20CMR%20414%20FOIA%20wi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hia-fs01\WORKGROUPS\W_Pricing\POS\Year%203%20Projects\Year%203%20Plan\Service%20Classes\Youth%20Intermediate%20Term%20Stabilization\3470%20DPH%20BSAS%20Youth%20Residential\YITS-DPH\YITS_DPH_Yr%203%20review_FY2010-2011_General%20Analysis.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E\X\Data%20&amp;%20Reporting%20Tools\STARR%20Utilization\STARR%20Utilization%20Tool%20FY10%20Jun"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3_dl"/>
      <sheetName val="M2023 BLS SALARY CHART (53rd)"/>
      <sheetName val="M2023 BLS SALARY CHART (63rd)"/>
      <sheetName val="M2023 BLS SALARY CHART (75th)"/>
      <sheetName val="DC  CNA  DC III"/>
      <sheetName val="Case Social Worker.Manager"/>
      <sheetName val="Clinical"/>
      <sheetName val="Nursing"/>
      <sheetName val="Management"/>
      <sheetName val="Therapies"/>
      <sheetName val="Sheet1"/>
      <sheetName val="Field Descriptions"/>
      <sheetName val="UpdateTime"/>
      <sheetName val="Filler"/>
    </sheetNames>
    <sheetDataSet>
      <sheetData sheetId="0">
        <row r="409">
          <cell r="O409">
            <v>21.561199999999999</v>
          </cell>
        </row>
        <row r="609">
          <cell r="O609">
            <v>24.7028</v>
          </cell>
        </row>
      </sheetData>
      <sheetData sheetId="1"/>
      <sheetData sheetId="2"/>
      <sheetData sheetId="3"/>
      <sheetData sheetId="4">
        <row r="8">
          <cell r="I8">
            <v>20.792100000000001</v>
          </cell>
        </row>
        <row r="13">
          <cell r="I13">
            <v>21.417999999999999</v>
          </cell>
          <cell r="J13">
            <v>44549.439999999995</v>
          </cell>
        </row>
        <row r="21">
          <cell r="I21">
            <v>27.027519999999999</v>
          </cell>
        </row>
      </sheetData>
      <sheetData sheetId="5">
        <row r="6">
          <cell r="J6">
            <v>30.979999999999997</v>
          </cell>
        </row>
        <row r="13">
          <cell r="J13">
            <v>33.755499999999998</v>
          </cell>
        </row>
      </sheetData>
      <sheetData sheetId="6">
        <row r="8">
          <cell r="J8">
            <v>40.211399999999998</v>
          </cell>
        </row>
        <row r="14">
          <cell r="J14">
            <v>48.945399999999999</v>
          </cell>
        </row>
      </sheetData>
      <sheetData sheetId="7">
        <row r="4">
          <cell r="J4">
            <v>35.506799999999998</v>
          </cell>
        </row>
        <row r="8">
          <cell r="J8">
            <v>49.818400000000004</v>
          </cell>
        </row>
        <row r="13">
          <cell r="J13">
            <v>67.710800000000006</v>
          </cell>
        </row>
      </sheetData>
      <sheetData sheetId="8">
        <row r="4">
          <cell r="J4">
            <v>38.860399999999998</v>
          </cell>
        </row>
      </sheetData>
      <sheetData sheetId="9">
        <row r="5">
          <cell r="I5">
            <v>36.818800000000003</v>
          </cell>
        </row>
        <row r="11">
          <cell r="I11">
            <v>39.750500000000002</v>
          </cell>
        </row>
        <row r="17">
          <cell r="I17">
            <v>42.784640000000003</v>
          </cell>
        </row>
        <row r="21">
          <cell r="I21">
            <v>44.301760000000002</v>
          </cell>
        </row>
      </sheetData>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M2021 BLS  SALARY CHART"/>
      <sheetName val="FY22 Models  (2)"/>
      <sheetName val="FY22 Models "/>
      <sheetName val="FY21 UFR FRCM &amp; FRCF"/>
      <sheetName val="Per Diem Rates "/>
      <sheetName val="CAF Fall 2020"/>
      <sheetName val="CAF Fall 2022"/>
      <sheetName val="CPIMA"/>
    </sheetNames>
    <sheetDataSet>
      <sheetData sheetId="0" refreshError="1"/>
      <sheetData sheetId="1"/>
      <sheetData sheetId="2"/>
      <sheetData sheetId="3">
        <row r="26">
          <cell r="C26">
            <v>1.9959404600811814E-2</v>
          </cell>
        </row>
      </sheetData>
      <sheetData sheetId="4">
        <row r="40">
          <cell r="E40">
            <v>20.223629585714548</v>
          </cell>
        </row>
      </sheetData>
      <sheetData sheetId="5"/>
      <sheetData sheetId="6">
        <row r="24">
          <cell r="BY24">
            <v>1.9959404600811814E-2</v>
          </cell>
        </row>
      </sheetData>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C5633-0270-4479-B282-FE2350CED952}">
  <sheetPr>
    <tabColor theme="4" tint="0.79998168889431442"/>
  </sheetPr>
  <dimension ref="B1:M59"/>
  <sheetViews>
    <sheetView zoomScale="90" zoomScaleNormal="90" workbookViewId="0">
      <selection activeCell="E17" sqref="E17:E18"/>
    </sheetView>
  </sheetViews>
  <sheetFormatPr defaultRowHeight="12.75" x14ac:dyDescent="0.2"/>
  <cols>
    <col min="1" max="1" width="5.5703125" style="210" customWidth="1"/>
    <col min="2" max="2" width="36" style="210" customWidth="1"/>
    <col min="3" max="3" width="17.140625" style="210" customWidth="1"/>
    <col min="4" max="4" width="45.5703125" style="210" customWidth="1"/>
    <col min="5" max="5" width="31.140625" style="254" customWidth="1"/>
    <col min="6" max="6" width="33.42578125" style="254" customWidth="1"/>
    <col min="7" max="7" width="4.28515625" style="210" customWidth="1"/>
    <col min="8" max="8" width="3.28515625" style="210" customWidth="1"/>
    <col min="9" max="9" width="17.28515625" style="210" customWidth="1"/>
    <col min="10" max="10" width="12" style="255" customWidth="1"/>
    <col min="11" max="12" width="8.42578125" style="210" customWidth="1"/>
    <col min="13" max="224" width="9.140625" style="210"/>
    <col min="225" max="225" width="5.5703125" style="210" customWidth="1"/>
    <col min="226" max="226" width="58" style="210" customWidth="1"/>
    <col min="227" max="227" width="24.140625" style="210" customWidth="1"/>
    <col min="228" max="229" width="0" style="210" hidden="1" customWidth="1"/>
    <col min="230" max="230" width="61.42578125" style="210" customWidth="1"/>
    <col min="231" max="231" width="62.140625" style="210" customWidth="1"/>
    <col min="232" max="235" width="0" style="210" hidden="1" customWidth="1"/>
    <col min="236" max="16384" width="9.140625" style="210"/>
  </cols>
  <sheetData>
    <row r="1" spans="2:13" ht="15" x14ac:dyDescent="0.25">
      <c r="B1" s="206"/>
      <c r="C1" s="207" t="s">
        <v>0</v>
      </c>
      <c r="D1" s="206"/>
      <c r="E1" s="208"/>
      <c r="F1" s="208"/>
      <c r="G1" s="206"/>
      <c r="H1" s="206"/>
      <c r="I1" s="207" t="s">
        <v>0</v>
      </c>
      <c r="J1" s="209"/>
      <c r="K1" s="206"/>
      <c r="L1" s="206"/>
    </row>
    <row r="2" spans="2:13" ht="15" x14ac:dyDescent="0.25">
      <c r="B2" s="206"/>
      <c r="C2" s="211">
        <v>45047</v>
      </c>
      <c r="D2" s="206"/>
      <c r="E2" s="208"/>
      <c r="F2" s="208"/>
      <c r="G2" s="206"/>
      <c r="H2" s="206"/>
      <c r="I2" s="211">
        <v>44682</v>
      </c>
      <c r="J2" s="209"/>
      <c r="K2" s="206"/>
      <c r="L2" s="206"/>
      <c r="M2" s="210">
        <v>2080</v>
      </c>
    </row>
    <row r="3" spans="2:13" ht="15" x14ac:dyDescent="0.25">
      <c r="B3" s="212"/>
      <c r="C3" s="213" t="s">
        <v>1</v>
      </c>
      <c r="D3" s="206"/>
      <c r="E3" s="208"/>
      <c r="F3" s="208"/>
      <c r="G3" s="206"/>
      <c r="H3" s="206"/>
      <c r="I3" s="213" t="s">
        <v>1</v>
      </c>
      <c r="J3" s="209"/>
      <c r="K3" s="206"/>
      <c r="L3" s="206"/>
    </row>
    <row r="4" spans="2:13" ht="24.95" customHeight="1" thickBot="1" x14ac:dyDescent="0.3">
      <c r="B4" s="214" t="s">
        <v>2</v>
      </c>
      <c r="C4" s="215" t="s">
        <v>262</v>
      </c>
      <c r="D4" s="214" t="s">
        <v>4</v>
      </c>
      <c r="E4" s="216" t="s">
        <v>5</v>
      </c>
      <c r="F4" s="216" t="s">
        <v>6</v>
      </c>
      <c r="G4" s="206"/>
      <c r="H4" s="206"/>
      <c r="I4" s="215" t="s">
        <v>262</v>
      </c>
      <c r="J4" s="217" t="s">
        <v>263</v>
      </c>
      <c r="K4" s="206"/>
      <c r="L4" s="206"/>
    </row>
    <row r="5" spans="2:13" ht="39.950000000000003" customHeight="1" thickBot="1" x14ac:dyDescent="0.3">
      <c r="B5" s="218" t="s">
        <v>410</v>
      </c>
      <c r="C5" s="219">
        <f>'[12]DC  CNA  DC III'!I8</f>
        <v>20.792100000000001</v>
      </c>
      <c r="D5" s="362" t="s">
        <v>8</v>
      </c>
      <c r="E5" s="360" t="s">
        <v>9</v>
      </c>
      <c r="F5" s="360" t="s">
        <v>264</v>
      </c>
      <c r="G5" s="220"/>
      <c r="H5" s="220"/>
      <c r="I5" s="221">
        <v>20</v>
      </c>
      <c r="J5" s="222">
        <f t="shared" ref="J5:J34" si="0">C5-I5</f>
        <v>0.79210000000000136</v>
      </c>
      <c r="K5" s="223">
        <f>J5/C5</f>
        <v>3.8096199999038162E-2</v>
      </c>
      <c r="L5" s="223"/>
    </row>
    <row r="6" spans="2:13" ht="15.75" thickBot="1" x14ac:dyDescent="0.3">
      <c r="B6" s="224" t="s">
        <v>11</v>
      </c>
      <c r="C6" s="225">
        <f>C5*2080</f>
        <v>43247.567999999999</v>
      </c>
      <c r="D6" s="363"/>
      <c r="E6" s="361"/>
      <c r="F6" s="361"/>
      <c r="G6" s="226"/>
      <c r="H6" s="226"/>
      <c r="I6" s="227">
        <v>41600</v>
      </c>
      <c r="J6" s="228">
        <f t="shared" si="0"/>
        <v>1647.5679999999993</v>
      </c>
      <c r="K6" s="223">
        <f t="shared" ref="K6:K34" si="1">J6/C6</f>
        <v>3.8096199999038079E-2</v>
      </c>
      <c r="L6" s="223"/>
    </row>
    <row r="7" spans="2:13" ht="16.5" customHeight="1" thickBot="1" x14ac:dyDescent="0.3">
      <c r="B7" s="229" t="s">
        <v>12</v>
      </c>
      <c r="C7" s="219">
        <f>'[12]DC  CNA  DC III'!I21</f>
        <v>27.027519999999999</v>
      </c>
      <c r="D7" s="220" t="s">
        <v>13</v>
      </c>
      <c r="E7" s="360" t="s">
        <v>14</v>
      </c>
      <c r="F7" s="360" t="s">
        <v>15</v>
      </c>
      <c r="G7" s="220"/>
      <c r="H7" s="220"/>
      <c r="I7" s="221">
        <v>25.580080000000002</v>
      </c>
      <c r="J7" s="222">
        <f t="shared" si="0"/>
        <v>1.4474399999999967</v>
      </c>
      <c r="K7" s="223">
        <f t="shared" si="1"/>
        <v>5.355430316951007E-2</v>
      </c>
      <c r="L7" s="223"/>
    </row>
    <row r="8" spans="2:13" ht="30.75" thickBot="1" x14ac:dyDescent="0.3">
      <c r="B8" s="230" t="s">
        <v>16</v>
      </c>
      <c r="C8" s="231">
        <f>C7*2080</f>
        <v>56217.241600000001</v>
      </c>
      <c r="D8" s="208" t="s">
        <v>265</v>
      </c>
      <c r="E8" s="364"/>
      <c r="F8" s="364"/>
      <c r="G8" s="226"/>
      <c r="H8" s="226"/>
      <c r="I8" s="232">
        <v>53206.566400000003</v>
      </c>
      <c r="J8" s="228">
        <f t="shared" si="0"/>
        <v>3010.6751999999979</v>
      </c>
      <c r="K8" s="223">
        <f t="shared" si="1"/>
        <v>5.3554303169510147E-2</v>
      </c>
      <c r="L8" s="223"/>
    </row>
    <row r="9" spans="2:13" ht="26.1" customHeight="1" thickBot="1" x14ac:dyDescent="0.3">
      <c r="B9" s="229" t="s">
        <v>18</v>
      </c>
      <c r="C9" s="219">
        <f>'[12]DC  CNA  DC III'!I13</f>
        <v>21.417999999999999</v>
      </c>
      <c r="D9" s="220"/>
      <c r="E9" s="360" t="s">
        <v>19</v>
      </c>
      <c r="F9" s="360" t="s">
        <v>266</v>
      </c>
      <c r="G9" s="220"/>
      <c r="H9" s="220"/>
      <c r="I9" s="221">
        <v>20</v>
      </c>
      <c r="J9" s="222">
        <f t="shared" si="0"/>
        <v>1.4179999999999993</v>
      </c>
      <c r="K9" s="223">
        <f t="shared" si="1"/>
        <v>6.6205994957512337E-2</v>
      </c>
      <c r="L9" s="223"/>
    </row>
    <row r="10" spans="2:13" ht="15.75" thickBot="1" x14ac:dyDescent="0.3">
      <c r="B10" s="233" t="s">
        <v>21</v>
      </c>
      <c r="C10" s="225">
        <f>'[12]DC  CNA  DC III'!J13</f>
        <v>44549.439999999995</v>
      </c>
      <c r="D10" s="226"/>
      <c r="E10" s="361"/>
      <c r="F10" s="361"/>
      <c r="G10" s="206"/>
      <c r="H10" s="206"/>
      <c r="I10" s="227">
        <v>41600</v>
      </c>
      <c r="J10" s="228">
        <f t="shared" si="0"/>
        <v>2949.4399999999951</v>
      </c>
      <c r="K10" s="223">
        <f t="shared" si="1"/>
        <v>6.6205994957512268E-2</v>
      </c>
      <c r="L10" s="223"/>
    </row>
    <row r="11" spans="2:13" ht="15.75" thickBot="1" x14ac:dyDescent="0.3">
      <c r="B11" s="229" t="s">
        <v>22</v>
      </c>
      <c r="C11" s="219">
        <f>'[12]Case Social Worker.Manager'!J6</f>
        <v>30.979999999999997</v>
      </c>
      <c r="D11" s="220" t="s">
        <v>23</v>
      </c>
      <c r="E11" s="360" t="s">
        <v>24</v>
      </c>
      <c r="F11" s="360" t="s">
        <v>25</v>
      </c>
      <c r="G11" s="229"/>
      <c r="H11" s="220"/>
      <c r="I11" s="221">
        <v>28.180799999999998</v>
      </c>
      <c r="J11" s="222">
        <f t="shared" si="0"/>
        <v>2.799199999999999</v>
      </c>
      <c r="K11" s="223">
        <f t="shared" si="1"/>
        <v>9.0355067785668153E-2</v>
      </c>
      <c r="L11" s="223"/>
    </row>
    <row r="12" spans="2:13" ht="15.75" thickBot="1" x14ac:dyDescent="0.3">
      <c r="B12" s="230" t="s">
        <v>26</v>
      </c>
      <c r="C12" s="231">
        <f>C11*2080</f>
        <v>64438.399999999994</v>
      </c>
      <c r="D12" s="206" t="s">
        <v>27</v>
      </c>
      <c r="E12" s="364"/>
      <c r="F12" s="364"/>
      <c r="G12" s="233"/>
      <c r="H12" s="226"/>
      <c r="I12" s="232">
        <v>58616.063999999998</v>
      </c>
      <c r="J12" s="222">
        <f t="shared" si="0"/>
        <v>5822.3359999999957</v>
      </c>
      <c r="K12" s="223">
        <f t="shared" si="1"/>
        <v>9.0355067785668111E-2</v>
      </c>
      <c r="L12" s="223"/>
    </row>
    <row r="13" spans="2:13" ht="40.5" customHeight="1" thickBot="1" x14ac:dyDescent="0.3">
      <c r="B13" s="234" t="s">
        <v>28</v>
      </c>
      <c r="C13" s="219">
        <f>'[12]Case Social Worker.Manager'!J13</f>
        <v>33.755499999999998</v>
      </c>
      <c r="D13" s="220" t="s">
        <v>29</v>
      </c>
      <c r="E13" s="360" t="s">
        <v>30</v>
      </c>
      <c r="F13" s="360" t="s">
        <v>31</v>
      </c>
      <c r="G13" s="229"/>
      <c r="H13" s="220"/>
      <c r="I13" s="221">
        <v>30.9283</v>
      </c>
      <c r="J13" s="222">
        <f t="shared" si="0"/>
        <v>2.8271999999999977</v>
      </c>
      <c r="K13" s="223">
        <f t="shared" si="1"/>
        <v>8.3755239886833199E-2</v>
      </c>
      <c r="L13" s="223"/>
    </row>
    <row r="14" spans="2:13" ht="30.75" thickBot="1" x14ac:dyDescent="0.3">
      <c r="B14" s="235" t="s">
        <v>32</v>
      </c>
      <c r="C14" s="225">
        <f>C13*2080</f>
        <v>70211.44</v>
      </c>
      <c r="D14" s="226" t="s">
        <v>33</v>
      </c>
      <c r="E14" s="361"/>
      <c r="F14" s="361"/>
      <c r="G14" s="233"/>
      <c r="H14" s="226"/>
      <c r="I14" s="227">
        <v>64330.864000000001</v>
      </c>
      <c r="J14" s="222">
        <f t="shared" si="0"/>
        <v>5880.5760000000009</v>
      </c>
      <c r="K14" s="223">
        <f t="shared" si="1"/>
        <v>8.3755239886833269E-2</v>
      </c>
      <c r="L14" s="223"/>
    </row>
    <row r="15" spans="2:13" ht="15.75" thickBot="1" x14ac:dyDescent="0.3">
      <c r="B15" s="229" t="s">
        <v>34</v>
      </c>
      <c r="C15" s="219">
        <f>[12]Nursing!J4</f>
        <v>35.506799999999998</v>
      </c>
      <c r="D15" s="220"/>
      <c r="E15" s="360" t="s">
        <v>35</v>
      </c>
      <c r="F15" s="360" t="s">
        <v>36</v>
      </c>
      <c r="G15" s="206"/>
      <c r="H15" s="206"/>
      <c r="I15" s="221">
        <v>31.575200000000002</v>
      </c>
      <c r="J15" s="222">
        <f t="shared" si="0"/>
        <v>3.931599999999996</v>
      </c>
      <c r="K15" s="223">
        <f t="shared" si="1"/>
        <v>0.1107280858877735</v>
      </c>
      <c r="L15" s="223"/>
    </row>
    <row r="16" spans="2:13" ht="15.75" thickBot="1" x14ac:dyDescent="0.3">
      <c r="B16" s="233" t="s">
        <v>37</v>
      </c>
      <c r="C16" s="225">
        <f>C15*2080</f>
        <v>73854.144</v>
      </c>
      <c r="D16" s="226" t="s">
        <v>267</v>
      </c>
      <c r="E16" s="361"/>
      <c r="F16" s="361"/>
      <c r="G16" s="206"/>
      <c r="H16" s="206"/>
      <c r="I16" s="227">
        <v>65676.416000000012</v>
      </c>
      <c r="J16" s="222">
        <f t="shared" si="0"/>
        <v>8177.7279999999882</v>
      </c>
      <c r="K16" s="223">
        <f t="shared" si="1"/>
        <v>0.11072808588777346</v>
      </c>
      <c r="L16" s="223"/>
    </row>
    <row r="17" spans="2:12" ht="15.75" thickBot="1" x14ac:dyDescent="0.3">
      <c r="B17" s="229" t="s">
        <v>38</v>
      </c>
      <c r="C17" s="219">
        <f>[12]Clinical!J8</f>
        <v>40.211399999999998</v>
      </c>
      <c r="D17" s="220" t="s">
        <v>39</v>
      </c>
      <c r="E17" s="360" t="s">
        <v>40</v>
      </c>
      <c r="F17" s="360" t="s">
        <v>41</v>
      </c>
      <c r="G17" s="229"/>
      <c r="H17" s="220"/>
      <c r="I17" s="221">
        <v>38.753100000000003</v>
      </c>
      <c r="J17" s="222">
        <f t="shared" si="0"/>
        <v>1.4582999999999942</v>
      </c>
      <c r="K17" s="223">
        <f t="shared" si="1"/>
        <v>3.6265835061698781E-2</v>
      </c>
      <c r="L17" s="223"/>
    </row>
    <row r="18" spans="2:12" ht="15.75" thickBot="1" x14ac:dyDescent="0.3">
      <c r="B18" s="233" t="s">
        <v>42</v>
      </c>
      <c r="C18" s="225">
        <f>C17*2080</f>
        <v>83639.712</v>
      </c>
      <c r="D18" s="226"/>
      <c r="E18" s="361"/>
      <c r="F18" s="361"/>
      <c r="G18" s="233"/>
      <c r="H18" s="226"/>
      <c r="I18" s="227">
        <v>80606.448000000004</v>
      </c>
      <c r="J18" s="222">
        <f t="shared" si="0"/>
        <v>3033.2639999999956</v>
      </c>
      <c r="K18" s="223">
        <f t="shared" si="1"/>
        <v>3.6265835061698871E-2</v>
      </c>
      <c r="L18" s="223"/>
    </row>
    <row r="19" spans="2:12" ht="15.75" thickBot="1" x14ac:dyDescent="0.3">
      <c r="B19" s="229" t="s">
        <v>43</v>
      </c>
      <c r="C19" s="236">
        <f>[12]Therapies!I5</f>
        <v>36.818800000000003</v>
      </c>
      <c r="D19" s="220"/>
      <c r="E19" s="360" t="s">
        <v>44</v>
      </c>
      <c r="F19" s="360" t="s">
        <v>45</v>
      </c>
      <c r="G19" s="206"/>
      <c r="H19" s="206"/>
      <c r="I19" s="237">
        <v>32.740400000000001</v>
      </c>
      <c r="J19" s="222">
        <f t="shared" si="0"/>
        <v>4.078400000000002</v>
      </c>
      <c r="K19" s="223">
        <f t="shared" si="1"/>
        <v>0.11076949819114153</v>
      </c>
      <c r="L19" s="223"/>
    </row>
    <row r="20" spans="2:12" ht="15.75" thickBot="1" x14ac:dyDescent="0.3">
      <c r="B20" s="233" t="s">
        <v>46</v>
      </c>
      <c r="C20" s="225">
        <f>C19*2080</f>
        <v>76583.104000000007</v>
      </c>
      <c r="D20" s="226"/>
      <c r="E20" s="361"/>
      <c r="F20" s="361"/>
      <c r="G20" s="206"/>
      <c r="H20" s="206"/>
      <c r="I20" s="238">
        <v>68100.032000000007</v>
      </c>
      <c r="J20" s="222">
        <f t="shared" si="0"/>
        <v>8483.0720000000001</v>
      </c>
      <c r="K20" s="223">
        <f t="shared" si="1"/>
        <v>0.11076949819114147</v>
      </c>
      <c r="L20" s="223"/>
    </row>
    <row r="21" spans="2:12" ht="15.75" thickBot="1" x14ac:dyDescent="0.3">
      <c r="B21" s="230" t="s">
        <v>47</v>
      </c>
      <c r="C21" s="239">
        <f>[12]Management!J4</f>
        <v>38.860399999999998</v>
      </c>
      <c r="D21" s="206" t="s">
        <v>48</v>
      </c>
      <c r="E21" s="360" t="s">
        <v>49</v>
      </c>
      <c r="F21" s="365" t="s">
        <v>50</v>
      </c>
      <c r="G21" s="229"/>
      <c r="H21" s="220"/>
      <c r="I21" s="240">
        <v>38.180400000000006</v>
      </c>
      <c r="J21" s="222">
        <f t="shared" si="0"/>
        <v>0.67999999999999261</v>
      </c>
      <c r="K21" s="223">
        <f t="shared" si="1"/>
        <v>1.749853321118652E-2</v>
      </c>
      <c r="L21" s="223"/>
    </row>
    <row r="22" spans="2:12" ht="15.75" thickBot="1" x14ac:dyDescent="0.3">
      <c r="B22" s="233" t="s">
        <v>51</v>
      </c>
      <c r="C22" s="225">
        <f>C21*2080</f>
        <v>80829.631999999998</v>
      </c>
      <c r="D22" s="226" t="s">
        <v>52</v>
      </c>
      <c r="E22" s="361"/>
      <c r="F22" s="366"/>
      <c r="G22" s="233"/>
      <c r="H22" s="226"/>
      <c r="I22" s="238">
        <v>79415.232000000018</v>
      </c>
      <c r="J22" s="222">
        <f t="shared" si="0"/>
        <v>1414.3999999999796</v>
      </c>
      <c r="K22" s="223">
        <f t="shared" si="1"/>
        <v>1.7498533211186457E-2</v>
      </c>
      <c r="L22" s="223"/>
    </row>
    <row r="23" spans="2:12" ht="15.75" thickBot="1" x14ac:dyDescent="0.3">
      <c r="B23" s="241" t="s">
        <v>268</v>
      </c>
      <c r="C23" s="239">
        <f>[12]Therapies!I11</f>
        <v>39.750500000000002</v>
      </c>
      <c r="D23" s="206" t="s">
        <v>54</v>
      </c>
      <c r="E23" s="360" t="s">
        <v>30</v>
      </c>
      <c r="F23" s="360" t="s">
        <v>269</v>
      </c>
      <c r="G23" s="229"/>
      <c r="H23" s="220"/>
      <c r="I23" s="240">
        <v>38.017499999999998</v>
      </c>
      <c r="J23" s="222">
        <f t="shared" si="0"/>
        <v>1.7330000000000041</v>
      </c>
      <c r="K23" s="223">
        <f t="shared" si="1"/>
        <v>4.3596935887598998E-2</v>
      </c>
      <c r="L23" s="223"/>
    </row>
    <row r="24" spans="2:12" ht="15.75" thickBot="1" x14ac:dyDescent="0.3">
      <c r="B24" s="224" t="s">
        <v>270</v>
      </c>
      <c r="C24" s="225">
        <f>C23*2080</f>
        <v>82681.040000000008</v>
      </c>
      <c r="D24" s="226"/>
      <c r="E24" s="361"/>
      <c r="F24" s="361"/>
      <c r="G24" s="233"/>
      <c r="H24" s="226"/>
      <c r="I24" s="238">
        <v>79076.399999999994</v>
      </c>
      <c r="J24" s="222">
        <f t="shared" si="0"/>
        <v>3604.640000000014</v>
      </c>
      <c r="K24" s="223">
        <f t="shared" si="1"/>
        <v>4.359693588759906E-2</v>
      </c>
      <c r="L24" s="223"/>
    </row>
    <row r="25" spans="2:12" ht="15.75" thickBot="1" x14ac:dyDescent="0.3">
      <c r="B25" s="230" t="s">
        <v>57</v>
      </c>
      <c r="C25" s="239">
        <f>[12]Therapies!I17</f>
        <v>42.784640000000003</v>
      </c>
      <c r="D25" s="206" t="s">
        <v>58</v>
      </c>
      <c r="E25" s="360" t="s">
        <v>30</v>
      </c>
      <c r="F25" s="360" t="s">
        <v>59</v>
      </c>
      <c r="G25" s="230"/>
      <c r="H25" s="206"/>
      <c r="I25" s="240">
        <v>41.25168</v>
      </c>
      <c r="J25" s="222">
        <f t="shared" si="0"/>
        <v>1.5329600000000028</v>
      </c>
      <c r="K25" s="223">
        <f t="shared" si="1"/>
        <v>3.5829680932222469E-2</v>
      </c>
      <c r="L25" s="223"/>
    </row>
    <row r="26" spans="2:12" ht="15.75" thickBot="1" x14ac:dyDescent="0.3">
      <c r="B26" s="233" t="s">
        <v>60</v>
      </c>
      <c r="C26" s="231">
        <f>C25*2080</f>
        <v>88992.051200000002</v>
      </c>
      <c r="D26" s="206"/>
      <c r="E26" s="361"/>
      <c r="F26" s="361"/>
      <c r="G26" s="233"/>
      <c r="H26" s="226"/>
      <c r="I26" s="240">
        <v>85803.494399999996</v>
      </c>
      <c r="J26" s="222">
        <f t="shared" si="0"/>
        <v>3188.5568000000058</v>
      </c>
      <c r="K26" s="223">
        <f t="shared" si="1"/>
        <v>3.5829680932222469E-2</v>
      </c>
      <c r="L26" s="223"/>
    </row>
    <row r="27" spans="2:12" ht="15.75" thickBot="1" x14ac:dyDescent="0.3">
      <c r="B27" s="229" t="s">
        <v>61</v>
      </c>
      <c r="C27" s="219">
        <f>[12]Clinical!J14</f>
        <v>48.945399999999999</v>
      </c>
      <c r="D27" s="367" t="s">
        <v>62</v>
      </c>
      <c r="E27" s="360" t="s">
        <v>63</v>
      </c>
      <c r="F27" s="360" t="s">
        <v>64</v>
      </c>
      <c r="G27" s="229"/>
      <c r="H27" s="220"/>
      <c r="I27" s="221">
        <v>48.742200000000004</v>
      </c>
      <c r="J27" s="222">
        <f t="shared" si="0"/>
        <v>0.20319999999999538</v>
      </c>
      <c r="K27" s="223">
        <f t="shared" si="1"/>
        <v>4.1515648048641015E-3</v>
      </c>
      <c r="L27" s="223"/>
    </row>
    <row r="28" spans="2:12" ht="21.75" customHeight="1" thickBot="1" x14ac:dyDescent="0.3">
      <c r="B28" s="233" t="s">
        <v>65</v>
      </c>
      <c r="C28" s="225">
        <f>C27*2080</f>
        <v>101806.432</v>
      </c>
      <c r="D28" s="368"/>
      <c r="E28" s="361"/>
      <c r="F28" s="361"/>
      <c r="G28" s="233"/>
      <c r="H28" s="226"/>
      <c r="I28" s="227">
        <v>101383.77600000001</v>
      </c>
      <c r="J28" s="222">
        <f t="shared" si="0"/>
        <v>422.65599999998813</v>
      </c>
      <c r="K28" s="223">
        <f t="shared" si="1"/>
        <v>4.151564804864079E-3</v>
      </c>
      <c r="L28" s="223"/>
    </row>
    <row r="29" spans="2:12" ht="15.75" thickBot="1" x14ac:dyDescent="0.3">
      <c r="B29" s="218" t="s">
        <v>271</v>
      </c>
      <c r="C29" s="219">
        <f>[12]Therapies!I21</f>
        <v>44.301760000000002</v>
      </c>
      <c r="D29" s="220"/>
      <c r="E29" s="360" t="s">
        <v>30</v>
      </c>
      <c r="F29" s="360" t="s">
        <v>272</v>
      </c>
      <c r="G29" s="229"/>
      <c r="H29" s="220"/>
      <c r="I29" s="221">
        <v>42.756720000000001</v>
      </c>
      <c r="J29" s="222">
        <f t="shared" si="0"/>
        <v>1.5450400000000002</v>
      </c>
      <c r="K29" s="223">
        <f t="shared" si="1"/>
        <v>3.4875363868162354E-2</v>
      </c>
      <c r="L29" s="223"/>
    </row>
    <row r="30" spans="2:12" ht="15.75" thickBot="1" x14ac:dyDescent="0.3">
      <c r="B30" s="224" t="s">
        <v>273</v>
      </c>
      <c r="C30" s="225">
        <f>C29*2080</f>
        <v>92147.660799999998</v>
      </c>
      <c r="D30" s="226"/>
      <c r="E30" s="361"/>
      <c r="F30" s="361"/>
      <c r="G30" s="233"/>
      <c r="H30" s="226"/>
      <c r="I30" s="238">
        <v>88933.977599999998</v>
      </c>
      <c r="J30" s="222">
        <f t="shared" si="0"/>
        <v>3213.6831999999995</v>
      </c>
      <c r="K30" s="223">
        <f t="shared" si="1"/>
        <v>3.4875363868162347E-2</v>
      </c>
      <c r="L30" s="223"/>
    </row>
    <row r="31" spans="2:12" ht="15.75" thickBot="1" x14ac:dyDescent="0.3">
      <c r="B31" s="229" t="s">
        <v>69</v>
      </c>
      <c r="C31" s="219">
        <f>[12]Nursing!J8</f>
        <v>49.818400000000004</v>
      </c>
      <c r="D31" s="220"/>
      <c r="E31" s="360" t="s">
        <v>70</v>
      </c>
      <c r="F31" s="360" t="s">
        <v>71</v>
      </c>
      <c r="G31" s="229"/>
      <c r="H31" s="220"/>
      <c r="I31" s="221">
        <v>49.162799999999997</v>
      </c>
      <c r="J31" s="222">
        <f t="shared" si="0"/>
        <v>0.65560000000000684</v>
      </c>
      <c r="K31" s="223">
        <f t="shared" si="1"/>
        <v>1.3159796380453944E-2</v>
      </c>
      <c r="L31" s="223"/>
    </row>
    <row r="32" spans="2:12" ht="15.75" thickBot="1" x14ac:dyDescent="0.3">
      <c r="B32" s="233" t="s">
        <v>72</v>
      </c>
      <c r="C32" s="225">
        <f>C31*2080</f>
        <v>103622.27200000001</v>
      </c>
      <c r="D32" s="226"/>
      <c r="E32" s="361"/>
      <c r="F32" s="361"/>
      <c r="G32" s="233"/>
      <c r="H32" s="226"/>
      <c r="I32" s="238">
        <v>102258.624</v>
      </c>
      <c r="J32" s="222">
        <f t="shared" si="0"/>
        <v>1363.6480000000156</v>
      </c>
      <c r="K32" s="223">
        <f t="shared" si="1"/>
        <v>1.3159796380453958E-2</v>
      </c>
      <c r="L32" s="223"/>
    </row>
    <row r="33" spans="2:12" ht="15.75" thickBot="1" x14ac:dyDescent="0.3">
      <c r="B33" s="229" t="s">
        <v>73</v>
      </c>
      <c r="C33" s="219">
        <f>[12]Nursing!J13</f>
        <v>67.710800000000006</v>
      </c>
      <c r="D33" s="220"/>
      <c r="E33" s="360" t="s">
        <v>74</v>
      </c>
      <c r="F33" s="360" t="s">
        <v>75</v>
      </c>
      <c r="G33" s="229"/>
      <c r="H33" s="220"/>
      <c r="I33" s="221">
        <v>65.162400000000005</v>
      </c>
      <c r="J33" s="222">
        <f t="shared" si="0"/>
        <v>2.5484000000000009</v>
      </c>
      <c r="K33" s="223">
        <f t="shared" si="1"/>
        <v>3.7636536564329484E-2</v>
      </c>
      <c r="L33" s="223"/>
    </row>
    <row r="34" spans="2:12" ht="15.75" thickBot="1" x14ac:dyDescent="0.3">
      <c r="B34" s="233" t="s">
        <v>76</v>
      </c>
      <c r="C34" s="225">
        <f>C33*2080</f>
        <v>140838.46400000001</v>
      </c>
      <c r="D34" s="226"/>
      <c r="E34" s="361"/>
      <c r="F34" s="361"/>
      <c r="G34" s="233"/>
      <c r="H34" s="226"/>
      <c r="I34" s="238">
        <v>135537.79200000002</v>
      </c>
      <c r="J34" s="222">
        <f t="shared" si="0"/>
        <v>5300.6719999999914</v>
      </c>
      <c r="K34" s="223">
        <f t="shared" si="1"/>
        <v>3.7636536564329408E-2</v>
      </c>
      <c r="L34" s="223"/>
    </row>
    <row r="35" spans="2:12" ht="15" x14ac:dyDescent="0.25">
      <c r="B35" s="206"/>
      <c r="C35" s="206"/>
      <c r="D35" s="206"/>
      <c r="E35" s="208"/>
      <c r="F35" s="208"/>
      <c r="G35" s="206"/>
      <c r="H35" s="206"/>
      <c r="I35" s="206"/>
      <c r="J35" s="209"/>
      <c r="K35" s="242">
        <f>AVERAGE(K5:K34)</f>
        <v>5.1765242439199569E-2</v>
      </c>
      <c r="L35" s="242"/>
    </row>
    <row r="36" spans="2:12" ht="30" x14ac:dyDescent="0.25">
      <c r="B36" s="243" t="s">
        <v>274</v>
      </c>
      <c r="C36" s="231">
        <f>C6</f>
        <v>43247.567999999999</v>
      </c>
      <c r="D36" s="206"/>
      <c r="E36" s="208"/>
      <c r="F36" s="208"/>
      <c r="G36" s="206"/>
      <c r="H36" s="206"/>
      <c r="I36" s="206"/>
      <c r="J36" s="209"/>
      <c r="K36" s="206"/>
      <c r="L36" s="206"/>
    </row>
    <row r="37" spans="2:12" ht="15" x14ac:dyDescent="0.25">
      <c r="B37" s="206"/>
      <c r="C37" s="244"/>
      <c r="D37" s="206"/>
      <c r="E37" s="208"/>
      <c r="F37" s="208"/>
      <c r="G37" s="206"/>
      <c r="H37" s="206"/>
      <c r="I37" s="206"/>
      <c r="J37" s="209"/>
      <c r="K37" s="206"/>
      <c r="L37" s="206"/>
    </row>
    <row r="38" spans="2:12" ht="15" x14ac:dyDescent="0.25">
      <c r="B38" s="245" t="s">
        <v>78</v>
      </c>
      <c r="C38" s="246">
        <v>0.24970000000000001</v>
      </c>
      <c r="D38" s="206" t="s">
        <v>275</v>
      </c>
      <c r="E38" s="208"/>
      <c r="F38" s="208"/>
      <c r="G38" s="206"/>
      <c r="H38" s="206"/>
      <c r="I38" s="206"/>
      <c r="J38" s="209"/>
      <c r="K38" s="206"/>
      <c r="L38" s="206"/>
    </row>
    <row r="39" spans="2:12" ht="34.35" customHeight="1" x14ac:dyDescent="0.25">
      <c r="B39" s="245"/>
      <c r="C39" s="244"/>
      <c r="D39" s="369" t="s">
        <v>80</v>
      </c>
      <c r="E39" s="369"/>
      <c r="F39" s="206"/>
      <c r="G39" s="206"/>
      <c r="H39" s="206"/>
      <c r="I39" s="206"/>
      <c r="J39" s="209"/>
      <c r="K39" s="206"/>
      <c r="L39" s="206"/>
    </row>
    <row r="40" spans="2:12" ht="15" x14ac:dyDescent="0.25">
      <c r="B40" s="206"/>
      <c r="C40" s="244"/>
      <c r="D40" s="206"/>
      <c r="E40" s="208"/>
      <c r="F40" s="208"/>
      <c r="G40" s="206"/>
      <c r="H40" s="206"/>
      <c r="I40" s="206"/>
      <c r="J40" s="209"/>
      <c r="K40" s="206"/>
      <c r="L40" s="206"/>
    </row>
    <row r="41" spans="2:12" ht="15" x14ac:dyDescent="0.25">
      <c r="B41" s="245" t="s">
        <v>81</v>
      </c>
      <c r="C41" s="247">
        <v>0.12</v>
      </c>
      <c r="D41" s="206" t="s">
        <v>82</v>
      </c>
      <c r="E41" s="208"/>
      <c r="F41" s="208"/>
      <c r="G41" s="206"/>
      <c r="H41" s="206"/>
      <c r="I41" s="206"/>
      <c r="J41" s="209"/>
      <c r="K41" s="206"/>
      <c r="L41" s="206"/>
    </row>
    <row r="42" spans="2:12" ht="15" x14ac:dyDescent="0.25">
      <c r="B42" s="245"/>
      <c r="C42" s="248"/>
      <c r="D42" s="206"/>
      <c r="E42" s="208"/>
      <c r="F42" s="208"/>
      <c r="G42" s="206"/>
      <c r="H42" s="206"/>
      <c r="I42" s="206"/>
      <c r="J42" s="209"/>
      <c r="K42" s="206"/>
      <c r="L42" s="206"/>
    </row>
    <row r="43" spans="2:12" ht="15" x14ac:dyDescent="0.25">
      <c r="B43" s="370" t="s">
        <v>276</v>
      </c>
      <c r="C43" s="370"/>
      <c r="D43" s="370"/>
      <c r="E43" s="208"/>
      <c r="F43" s="208"/>
      <c r="G43" s="206"/>
      <c r="H43" s="206"/>
      <c r="I43" s="206"/>
      <c r="J43" s="209"/>
      <c r="K43" s="206"/>
      <c r="L43" s="206"/>
    </row>
    <row r="44" spans="2:12" ht="15" x14ac:dyDescent="0.25">
      <c r="B44" s="249" t="s">
        <v>277</v>
      </c>
      <c r="C44" s="231">
        <v>247470</v>
      </c>
      <c r="D44" s="206" t="s">
        <v>278</v>
      </c>
      <c r="E44" s="208"/>
      <c r="F44" s="208"/>
      <c r="G44" s="206"/>
      <c r="H44" s="206"/>
      <c r="I44" s="250">
        <v>247470</v>
      </c>
      <c r="J44" s="209">
        <f t="shared" ref="J44:J52" si="2">C44-I44</f>
        <v>0</v>
      </c>
      <c r="K44" s="206"/>
      <c r="L44" s="206"/>
    </row>
    <row r="45" spans="2:12" ht="15" x14ac:dyDescent="0.25">
      <c r="B45" s="245" t="s">
        <v>279</v>
      </c>
      <c r="C45" s="231">
        <v>252850</v>
      </c>
      <c r="D45" s="206" t="s">
        <v>280</v>
      </c>
      <c r="E45" s="208"/>
      <c r="F45" s="208"/>
      <c r="G45" s="206"/>
      <c r="H45" s="206"/>
      <c r="I45" s="250">
        <v>206010</v>
      </c>
      <c r="J45" s="209">
        <f t="shared" si="2"/>
        <v>46840</v>
      </c>
      <c r="K45" s="206"/>
      <c r="L45" s="206"/>
    </row>
    <row r="46" spans="2:12" ht="15" x14ac:dyDescent="0.25">
      <c r="B46" s="245" t="s">
        <v>281</v>
      </c>
      <c r="C46" s="231">
        <f>C34</f>
        <v>140838.46400000001</v>
      </c>
      <c r="D46" s="206" t="s">
        <v>282</v>
      </c>
      <c r="E46" s="208"/>
      <c r="F46" s="208"/>
      <c r="G46" s="206"/>
      <c r="H46" s="206"/>
      <c r="I46" s="250">
        <v>133902.08000000002</v>
      </c>
      <c r="J46" s="209">
        <f t="shared" si="2"/>
        <v>6936.3839999999909</v>
      </c>
      <c r="K46" s="206"/>
      <c r="L46" s="206"/>
    </row>
    <row r="47" spans="2:12" ht="15" x14ac:dyDescent="0.25">
      <c r="B47" s="245" t="s">
        <v>283</v>
      </c>
      <c r="C47" s="251">
        <f>C6</f>
        <v>43247.567999999999</v>
      </c>
      <c r="D47" s="206" t="s">
        <v>284</v>
      </c>
      <c r="E47" s="208"/>
      <c r="F47" s="208"/>
      <c r="G47" s="206"/>
      <c r="H47" s="206"/>
      <c r="I47" s="250">
        <v>39522</v>
      </c>
      <c r="J47" s="209">
        <f t="shared" si="2"/>
        <v>3725.5679999999993</v>
      </c>
      <c r="K47" s="206"/>
      <c r="L47" s="206"/>
    </row>
    <row r="48" spans="2:12" ht="15" x14ac:dyDescent="0.25">
      <c r="B48" s="245" t="s">
        <v>285</v>
      </c>
      <c r="C48" s="251">
        <f>AVERAGE(C6,C8)</f>
        <v>49732.404800000004</v>
      </c>
      <c r="D48" s="206" t="s">
        <v>286</v>
      </c>
      <c r="E48" s="208"/>
      <c r="F48" s="208"/>
      <c r="G48" s="206"/>
      <c r="H48" s="206"/>
      <c r="I48" s="250">
        <v>44972</v>
      </c>
      <c r="J48" s="209">
        <f t="shared" si="2"/>
        <v>4760.4048000000039</v>
      </c>
      <c r="K48" s="206"/>
      <c r="L48" s="206"/>
    </row>
    <row r="49" spans="2:12" ht="15" x14ac:dyDescent="0.25">
      <c r="B49" s="245" t="s">
        <v>287</v>
      </c>
      <c r="C49" s="231">
        <f>C8</f>
        <v>56217.241600000001</v>
      </c>
      <c r="D49" s="206" t="s">
        <v>288</v>
      </c>
      <c r="E49" s="208"/>
      <c r="F49" s="208"/>
      <c r="G49" s="206"/>
      <c r="H49" s="206"/>
      <c r="I49" s="250">
        <v>50422</v>
      </c>
      <c r="J49" s="209">
        <f t="shared" si="2"/>
        <v>5795.2416000000012</v>
      </c>
      <c r="K49" s="206"/>
      <c r="L49" s="206"/>
    </row>
    <row r="50" spans="2:12" ht="15" x14ac:dyDescent="0.25">
      <c r="B50" s="245" t="s">
        <v>289</v>
      </c>
      <c r="C50" s="231">
        <f>[12]state_M2023_dl!O409*2080</f>
        <v>44847.296000000002</v>
      </c>
      <c r="D50" s="206" t="s">
        <v>290</v>
      </c>
      <c r="E50" s="208"/>
      <c r="F50" s="208"/>
      <c r="G50" s="206"/>
      <c r="H50" s="206"/>
      <c r="I50" s="250">
        <v>39438.464</v>
      </c>
      <c r="J50" s="209">
        <f t="shared" si="2"/>
        <v>5408.8320000000022</v>
      </c>
      <c r="K50" s="206"/>
      <c r="L50" s="206"/>
    </row>
    <row r="51" spans="2:12" ht="15" x14ac:dyDescent="0.25">
      <c r="B51" s="245" t="s">
        <v>291</v>
      </c>
      <c r="C51" s="251">
        <f>[12]state_M2023_dl!O609*2080</f>
        <v>51381.824000000001</v>
      </c>
      <c r="D51" s="206" t="s">
        <v>292</v>
      </c>
      <c r="E51" s="208"/>
      <c r="F51" s="208"/>
      <c r="G51" s="206"/>
      <c r="H51" s="206"/>
      <c r="I51" s="250">
        <v>49405.824000000001</v>
      </c>
      <c r="J51" s="209">
        <f t="shared" si="2"/>
        <v>1976</v>
      </c>
      <c r="K51" s="206"/>
      <c r="L51" s="206"/>
    </row>
    <row r="52" spans="2:12" ht="15" x14ac:dyDescent="0.25">
      <c r="B52" s="245" t="s">
        <v>293</v>
      </c>
      <c r="C52" s="251">
        <f>28.49*2080</f>
        <v>59259.199999999997</v>
      </c>
      <c r="D52" s="206" t="s">
        <v>294</v>
      </c>
      <c r="E52" s="208"/>
      <c r="F52" s="208"/>
      <c r="G52" s="206"/>
      <c r="H52" s="206"/>
      <c r="I52" s="250">
        <v>55776.032000000007</v>
      </c>
      <c r="J52" s="209">
        <f t="shared" si="2"/>
        <v>3483.1679999999906</v>
      </c>
      <c r="K52" s="206"/>
      <c r="L52" s="206"/>
    </row>
    <row r="53" spans="2:12" ht="15" x14ac:dyDescent="0.25">
      <c r="B53" s="245"/>
      <c r="C53" s="251"/>
      <c r="D53" s="206"/>
      <c r="E53" s="208"/>
      <c r="F53" s="208"/>
      <c r="G53" s="206"/>
      <c r="H53" s="206"/>
      <c r="I53" s="250"/>
      <c r="J53" s="209"/>
      <c r="K53" s="206"/>
      <c r="L53" s="206"/>
    </row>
    <row r="54" spans="2:12" ht="15" x14ac:dyDescent="0.25">
      <c r="B54" s="245"/>
      <c r="C54" s="251"/>
      <c r="D54" s="206"/>
      <c r="E54" s="208"/>
      <c r="F54" s="208"/>
      <c r="G54" s="206"/>
      <c r="H54" s="206"/>
      <c r="I54" s="250"/>
      <c r="J54" s="209"/>
      <c r="K54" s="206"/>
      <c r="L54" s="206"/>
    </row>
    <row r="55" spans="2:12" ht="15" x14ac:dyDescent="0.25">
      <c r="B55" s="371" t="s">
        <v>295</v>
      </c>
      <c r="C55" s="371"/>
      <c r="D55" s="371"/>
      <c r="E55" s="371"/>
      <c r="F55" s="371"/>
      <c r="G55" s="206"/>
      <c r="H55" s="206"/>
      <c r="I55" s="206"/>
      <c r="J55" s="209"/>
      <c r="K55" s="206"/>
      <c r="L55" s="206"/>
    </row>
    <row r="56" spans="2:12" ht="15" x14ac:dyDescent="0.25">
      <c r="B56" s="252" t="s">
        <v>296</v>
      </c>
      <c r="C56" s="206" t="s">
        <v>297</v>
      </c>
      <c r="D56" s="206"/>
      <c r="E56" s="208"/>
      <c r="F56" s="208"/>
      <c r="G56" s="206"/>
      <c r="H56" s="206"/>
      <c r="I56" s="206"/>
      <c r="J56" s="209"/>
      <c r="K56" s="206"/>
      <c r="L56" s="206"/>
    </row>
    <row r="57" spans="2:12" ht="66.599999999999994" customHeight="1" x14ac:dyDescent="0.25">
      <c r="B57" s="253" t="s">
        <v>298</v>
      </c>
      <c r="C57" s="369" t="s">
        <v>299</v>
      </c>
      <c r="D57" s="369"/>
      <c r="E57" s="369"/>
      <c r="F57" s="369"/>
      <c r="G57" s="369"/>
      <c r="H57" s="369"/>
      <c r="I57" s="369"/>
      <c r="J57" s="369"/>
      <c r="K57" s="206"/>
      <c r="L57" s="206"/>
    </row>
    <row r="58" spans="2:12" ht="15" x14ac:dyDescent="0.25">
      <c r="B58" s="206"/>
      <c r="C58" s="206"/>
      <c r="D58" s="206"/>
      <c r="E58" s="208"/>
      <c r="F58" s="208"/>
      <c r="G58" s="206"/>
      <c r="H58" s="206"/>
      <c r="I58" s="206"/>
      <c r="J58" s="209"/>
      <c r="K58" s="206"/>
      <c r="L58" s="206"/>
    </row>
    <row r="59" spans="2:12" ht="15" x14ac:dyDescent="0.25">
      <c r="B59" s="206"/>
      <c r="C59" s="206"/>
      <c r="D59" s="206"/>
      <c r="E59" s="208"/>
      <c r="F59" s="208"/>
      <c r="G59" s="206"/>
      <c r="H59" s="206"/>
      <c r="I59" s="206"/>
      <c r="J59" s="209"/>
      <c r="K59" s="206"/>
      <c r="L59" s="206"/>
    </row>
  </sheetData>
  <mergeCells count="36">
    <mergeCell ref="D39:E39"/>
    <mergeCell ref="B43:D43"/>
    <mergeCell ref="B55:F55"/>
    <mergeCell ref="C57:J5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CDD57-98EB-4A46-B820-E192AEF54CBD}">
  <sheetPr>
    <pageSetUpPr fitToPage="1"/>
  </sheetPr>
  <dimension ref="B1:F45"/>
  <sheetViews>
    <sheetView showGridLines="0" zoomScale="60" zoomScaleNormal="60" workbookViewId="0">
      <selection activeCell="C22" sqref="C22"/>
    </sheetView>
  </sheetViews>
  <sheetFormatPr defaultRowHeight="26.25" x14ac:dyDescent="0.4"/>
  <cols>
    <col min="1" max="1" width="5.5703125" style="1" customWidth="1"/>
    <col min="2" max="2" width="58" style="1" customWidth="1"/>
    <col min="3" max="3" width="24.140625" style="1" customWidth="1"/>
    <col min="4" max="4" width="69.140625" style="1" customWidth="1"/>
    <col min="5" max="5" width="69.140625" style="3" customWidth="1"/>
    <col min="6" max="6" width="44" style="3" customWidth="1"/>
    <col min="7" max="246" width="8.7109375" style="1"/>
    <col min="247" max="247" width="5.5703125" style="1" customWidth="1"/>
    <col min="248" max="248" width="58" style="1" customWidth="1"/>
    <col min="249" max="249" width="24.140625" style="1" customWidth="1"/>
    <col min="250" max="251" width="0" style="1" hidden="1" customWidth="1"/>
    <col min="252" max="252" width="61.42578125" style="1" customWidth="1"/>
    <col min="253" max="253" width="62.140625" style="1" customWidth="1"/>
    <col min="254" max="257" width="0" style="1" hidden="1" customWidth="1"/>
    <col min="258" max="502" width="8.7109375" style="1"/>
    <col min="503" max="503" width="5.5703125" style="1" customWidth="1"/>
    <col min="504" max="504" width="58" style="1" customWidth="1"/>
    <col min="505" max="505" width="24.140625" style="1" customWidth="1"/>
    <col min="506" max="507" width="0" style="1" hidden="1" customWidth="1"/>
    <col min="508" max="508" width="61.42578125" style="1" customWidth="1"/>
    <col min="509" max="509" width="62.140625" style="1" customWidth="1"/>
    <col min="510" max="513" width="0" style="1" hidden="1" customWidth="1"/>
    <col min="514" max="758" width="8.7109375" style="1"/>
    <col min="759" max="759" width="5.5703125" style="1" customWidth="1"/>
    <col min="760" max="760" width="58" style="1" customWidth="1"/>
    <col min="761" max="761" width="24.140625" style="1" customWidth="1"/>
    <col min="762" max="763" width="0" style="1" hidden="1" customWidth="1"/>
    <col min="764" max="764" width="61.42578125" style="1" customWidth="1"/>
    <col min="765" max="765" width="62.140625" style="1" customWidth="1"/>
    <col min="766" max="769" width="0" style="1" hidden="1" customWidth="1"/>
    <col min="770" max="1014" width="8.7109375" style="1"/>
    <col min="1015" max="1015" width="5.5703125" style="1" customWidth="1"/>
    <col min="1016" max="1016" width="58" style="1" customWidth="1"/>
    <col min="1017" max="1017" width="24.140625" style="1" customWidth="1"/>
    <col min="1018" max="1019" width="0" style="1" hidden="1" customWidth="1"/>
    <col min="1020" max="1020" width="61.42578125" style="1" customWidth="1"/>
    <col min="1021" max="1021" width="62.140625" style="1" customWidth="1"/>
    <col min="1022" max="1025" width="0" style="1" hidden="1" customWidth="1"/>
    <col min="1026" max="1270" width="8.7109375" style="1"/>
    <col min="1271" max="1271" width="5.5703125" style="1" customWidth="1"/>
    <col min="1272" max="1272" width="58" style="1" customWidth="1"/>
    <col min="1273" max="1273" width="24.140625" style="1" customWidth="1"/>
    <col min="1274" max="1275" width="0" style="1" hidden="1" customWidth="1"/>
    <col min="1276" max="1276" width="61.42578125" style="1" customWidth="1"/>
    <col min="1277" max="1277" width="62.140625" style="1" customWidth="1"/>
    <col min="1278" max="1281" width="0" style="1" hidden="1" customWidth="1"/>
    <col min="1282" max="1526" width="8.7109375" style="1"/>
    <col min="1527" max="1527" width="5.5703125" style="1" customWidth="1"/>
    <col min="1528" max="1528" width="58" style="1" customWidth="1"/>
    <col min="1529" max="1529" width="24.140625" style="1" customWidth="1"/>
    <col min="1530" max="1531" width="0" style="1" hidden="1" customWidth="1"/>
    <col min="1532" max="1532" width="61.42578125" style="1" customWidth="1"/>
    <col min="1533" max="1533" width="62.140625" style="1" customWidth="1"/>
    <col min="1534" max="1537" width="0" style="1" hidden="1" customWidth="1"/>
    <col min="1538" max="1782" width="8.7109375" style="1"/>
    <col min="1783" max="1783" width="5.5703125" style="1" customWidth="1"/>
    <col min="1784" max="1784" width="58" style="1" customWidth="1"/>
    <col min="1785" max="1785" width="24.140625" style="1" customWidth="1"/>
    <col min="1786" max="1787" width="0" style="1" hidden="1" customWidth="1"/>
    <col min="1788" max="1788" width="61.42578125" style="1" customWidth="1"/>
    <col min="1789" max="1789" width="62.140625" style="1" customWidth="1"/>
    <col min="1790" max="1793" width="0" style="1" hidden="1" customWidth="1"/>
    <col min="1794" max="2038" width="8.7109375" style="1"/>
    <col min="2039" max="2039" width="5.5703125" style="1" customWidth="1"/>
    <col min="2040" max="2040" width="58" style="1" customWidth="1"/>
    <col min="2041" max="2041" width="24.140625" style="1" customWidth="1"/>
    <col min="2042" max="2043" width="0" style="1" hidden="1" customWidth="1"/>
    <col min="2044" max="2044" width="61.42578125" style="1" customWidth="1"/>
    <col min="2045" max="2045" width="62.140625" style="1" customWidth="1"/>
    <col min="2046" max="2049" width="0" style="1" hidden="1" customWidth="1"/>
    <col min="2050" max="2294" width="8.7109375" style="1"/>
    <col min="2295" max="2295" width="5.5703125" style="1" customWidth="1"/>
    <col min="2296" max="2296" width="58" style="1" customWidth="1"/>
    <col min="2297" max="2297" width="24.140625" style="1" customWidth="1"/>
    <col min="2298" max="2299" width="0" style="1" hidden="1" customWidth="1"/>
    <col min="2300" max="2300" width="61.42578125" style="1" customWidth="1"/>
    <col min="2301" max="2301" width="62.140625" style="1" customWidth="1"/>
    <col min="2302" max="2305" width="0" style="1" hidden="1" customWidth="1"/>
    <col min="2306" max="2550" width="8.7109375" style="1"/>
    <col min="2551" max="2551" width="5.5703125" style="1" customWidth="1"/>
    <col min="2552" max="2552" width="58" style="1" customWidth="1"/>
    <col min="2553" max="2553" width="24.140625" style="1" customWidth="1"/>
    <col min="2554" max="2555" width="0" style="1" hidden="1" customWidth="1"/>
    <col min="2556" max="2556" width="61.42578125" style="1" customWidth="1"/>
    <col min="2557" max="2557" width="62.140625" style="1" customWidth="1"/>
    <col min="2558" max="2561" width="0" style="1" hidden="1" customWidth="1"/>
    <col min="2562" max="2806" width="8.7109375" style="1"/>
    <col min="2807" max="2807" width="5.5703125" style="1" customWidth="1"/>
    <col min="2808" max="2808" width="58" style="1" customWidth="1"/>
    <col min="2809" max="2809" width="24.140625" style="1" customWidth="1"/>
    <col min="2810" max="2811" width="0" style="1" hidden="1" customWidth="1"/>
    <col min="2812" max="2812" width="61.42578125" style="1" customWidth="1"/>
    <col min="2813" max="2813" width="62.140625" style="1" customWidth="1"/>
    <col min="2814" max="2817" width="0" style="1" hidden="1" customWidth="1"/>
    <col min="2818" max="3062" width="8.7109375" style="1"/>
    <col min="3063" max="3063" width="5.5703125" style="1" customWidth="1"/>
    <col min="3064" max="3064" width="58" style="1" customWidth="1"/>
    <col min="3065" max="3065" width="24.140625" style="1" customWidth="1"/>
    <col min="3066" max="3067" width="0" style="1" hidden="1" customWidth="1"/>
    <col min="3068" max="3068" width="61.42578125" style="1" customWidth="1"/>
    <col min="3069" max="3069" width="62.140625" style="1" customWidth="1"/>
    <col min="3070" max="3073" width="0" style="1" hidden="1" customWidth="1"/>
    <col min="3074" max="3318" width="8.7109375" style="1"/>
    <col min="3319" max="3319" width="5.5703125" style="1" customWidth="1"/>
    <col min="3320" max="3320" width="58" style="1" customWidth="1"/>
    <col min="3321" max="3321" width="24.140625" style="1" customWidth="1"/>
    <col min="3322" max="3323" width="0" style="1" hidden="1" customWidth="1"/>
    <col min="3324" max="3324" width="61.42578125" style="1" customWidth="1"/>
    <col min="3325" max="3325" width="62.140625" style="1" customWidth="1"/>
    <col min="3326" max="3329" width="0" style="1" hidden="1" customWidth="1"/>
    <col min="3330" max="3574" width="8.7109375" style="1"/>
    <col min="3575" max="3575" width="5.5703125" style="1" customWidth="1"/>
    <col min="3576" max="3576" width="58" style="1" customWidth="1"/>
    <col min="3577" max="3577" width="24.140625" style="1" customWidth="1"/>
    <col min="3578" max="3579" width="0" style="1" hidden="1" customWidth="1"/>
    <col min="3580" max="3580" width="61.42578125" style="1" customWidth="1"/>
    <col min="3581" max="3581" width="62.140625" style="1" customWidth="1"/>
    <col min="3582" max="3585" width="0" style="1" hidden="1" customWidth="1"/>
    <col min="3586" max="3830" width="8.7109375" style="1"/>
    <col min="3831" max="3831" width="5.5703125" style="1" customWidth="1"/>
    <col min="3832" max="3832" width="58" style="1" customWidth="1"/>
    <col min="3833" max="3833" width="24.140625" style="1" customWidth="1"/>
    <col min="3834" max="3835" width="0" style="1" hidden="1" customWidth="1"/>
    <col min="3836" max="3836" width="61.42578125" style="1" customWidth="1"/>
    <col min="3837" max="3837" width="62.140625" style="1" customWidth="1"/>
    <col min="3838" max="3841" width="0" style="1" hidden="1" customWidth="1"/>
    <col min="3842" max="4086" width="8.7109375" style="1"/>
    <col min="4087" max="4087" width="5.5703125" style="1" customWidth="1"/>
    <col min="4088" max="4088" width="58" style="1" customWidth="1"/>
    <col min="4089" max="4089" width="24.140625" style="1" customWidth="1"/>
    <col min="4090" max="4091" width="0" style="1" hidden="1" customWidth="1"/>
    <col min="4092" max="4092" width="61.42578125" style="1" customWidth="1"/>
    <col min="4093" max="4093" width="62.140625" style="1" customWidth="1"/>
    <col min="4094" max="4097" width="0" style="1" hidden="1" customWidth="1"/>
    <col min="4098" max="4342" width="8.7109375" style="1"/>
    <col min="4343" max="4343" width="5.5703125" style="1" customWidth="1"/>
    <col min="4344" max="4344" width="58" style="1" customWidth="1"/>
    <col min="4345" max="4345" width="24.140625" style="1" customWidth="1"/>
    <col min="4346" max="4347" width="0" style="1" hidden="1" customWidth="1"/>
    <col min="4348" max="4348" width="61.42578125" style="1" customWidth="1"/>
    <col min="4349" max="4349" width="62.140625" style="1" customWidth="1"/>
    <col min="4350" max="4353" width="0" style="1" hidden="1" customWidth="1"/>
    <col min="4354" max="4598" width="8.7109375" style="1"/>
    <col min="4599" max="4599" width="5.5703125" style="1" customWidth="1"/>
    <col min="4600" max="4600" width="58" style="1" customWidth="1"/>
    <col min="4601" max="4601" width="24.140625" style="1" customWidth="1"/>
    <col min="4602" max="4603" width="0" style="1" hidden="1" customWidth="1"/>
    <col min="4604" max="4604" width="61.42578125" style="1" customWidth="1"/>
    <col min="4605" max="4605" width="62.140625" style="1" customWidth="1"/>
    <col min="4606" max="4609" width="0" style="1" hidden="1" customWidth="1"/>
    <col min="4610" max="4854" width="8.7109375" style="1"/>
    <col min="4855" max="4855" width="5.5703125" style="1" customWidth="1"/>
    <col min="4856" max="4856" width="58" style="1" customWidth="1"/>
    <col min="4857" max="4857" width="24.140625" style="1" customWidth="1"/>
    <col min="4858" max="4859" width="0" style="1" hidden="1" customWidth="1"/>
    <col min="4860" max="4860" width="61.42578125" style="1" customWidth="1"/>
    <col min="4861" max="4861" width="62.140625" style="1" customWidth="1"/>
    <col min="4862" max="4865" width="0" style="1" hidden="1" customWidth="1"/>
    <col min="4866" max="5110" width="8.7109375" style="1"/>
    <col min="5111" max="5111" width="5.5703125" style="1" customWidth="1"/>
    <col min="5112" max="5112" width="58" style="1" customWidth="1"/>
    <col min="5113" max="5113" width="24.140625" style="1" customWidth="1"/>
    <col min="5114" max="5115" width="0" style="1" hidden="1" customWidth="1"/>
    <col min="5116" max="5116" width="61.42578125" style="1" customWidth="1"/>
    <col min="5117" max="5117" width="62.140625" style="1" customWidth="1"/>
    <col min="5118" max="5121" width="0" style="1" hidden="1" customWidth="1"/>
    <col min="5122" max="5366" width="8.7109375" style="1"/>
    <col min="5367" max="5367" width="5.5703125" style="1" customWidth="1"/>
    <col min="5368" max="5368" width="58" style="1" customWidth="1"/>
    <col min="5369" max="5369" width="24.140625" style="1" customWidth="1"/>
    <col min="5370" max="5371" width="0" style="1" hidden="1" customWidth="1"/>
    <col min="5372" max="5372" width="61.42578125" style="1" customWidth="1"/>
    <col min="5373" max="5373" width="62.140625" style="1" customWidth="1"/>
    <col min="5374" max="5377" width="0" style="1" hidden="1" customWidth="1"/>
    <col min="5378" max="5622" width="8.7109375" style="1"/>
    <col min="5623" max="5623" width="5.5703125" style="1" customWidth="1"/>
    <col min="5624" max="5624" width="58" style="1" customWidth="1"/>
    <col min="5625" max="5625" width="24.140625" style="1" customWidth="1"/>
    <col min="5626" max="5627" width="0" style="1" hidden="1" customWidth="1"/>
    <col min="5628" max="5628" width="61.42578125" style="1" customWidth="1"/>
    <col min="5629" max="5629" width="62.140625" style="1" customWidth="1"/>
    <col min="5630" max="5633" width="0" style="1" hidden="1" customWidth="1"/>
    <col min="5634" max="5878" width="8.7109375" style="1"/>
    <col min="5879" max="5879" width="5.5703125" style="1" customWidth="1"/>
    <col min="5880" max="5880" width="58" style="1" customWidth="1"/>
    <col min="5881" max="5881" width="24.140625" style="1" customWidth="1"/>
    <col min="5882" max="5883" width="0" style="1" hidden="1" customWidth="1"/>
    <col min="5884" max="5884" width="61.42578125" style="1" customWidth="1"/>
    <col min="5885" max="5885" width="62.140625" style="1" customWidth="1"/>
    <col min="5886" max="5889" width="0" style="1" hidden="1" customWidth="1"/>
    <col min="5890" max="6134" width="8.7109375" style="1"/>
    <col min="6135" max="6135" width="5.5703125" style="1" customWidth="1"/>
    <col min="6136" max="6136" width="58" style="1" customWidth="1"/>
    <col min="6137" max="6137" width="24.140625" style="1" customWidth="1"/>
    <col min="6138" max="6139" width="0" style="1" hidden="1" customWidth="1"/>
    <col min="6140" max="6140" width="61.42578125" style="1" customWidth="1"/>
    <col min="6141" max="6141" width="62.140625" style="1" customWidth="1"/>
    <col min="6142" max="6145" width="0" style="1" hidden="1" customWidth="1"/>
    <col min="6146" max="6390" width="8.7109375" style="1"/>
    <col min="6391" max="6391" width="5.5703125" style="1" customWidth="1"/>
    <col min="6392" max="6392" width="58" style="1" customWidth="1"/>
    <col min="6393" max="6393" width="24.140625" style="1" customWidth="1"/>
    <col min="6394" max="6395" width="0" style="1" hidden="1" customWidth="1"/>
    <col min="6396" max="6396" width="61.42578125" style="1" customWidth="1"/>
    <col min="6397" max="6397" width="62.140625" style="1" customWidth="1"/>
    <col min="6398" max="6401" width="0" style="1" hidden="1" customWidth="1"/>
    <col min="6402" max="6646" width="8.7109375" style="1"/>
    <col min="6647" max="6647" width="5.5703125" style="1" customWidth="1"/>
    <col min="6648" max="6648" width="58" style="1" customWidth="1"/>
    <col min="6649" max="6649" width="24.140625" style="1" customWidth="1"/>
    <col min="6650" max="6651" width="0" style="1" hidden="1" customWidth="1"/>
    <col min="6652" max="6652" width="61.42578125" style="1" customWidth="1"/>
    <col min="6653" max="6653" width="62.140625" style="1" customWidth="1"/>
    <col min="6654" max="6657" width="0" style="1" hidden="1" customWidth="1"/>
    <col min="6658" max="6902" width="8.7109375" style="1"/>
    <col min="6903" max="6903" width="5.5703125" style="1" customWidth="1"/>
    <col min="6904" max="6904" width="58" style="1" customWidth="1"/>
    <col min="6905" max="6905" width="24.140625" style="1" customWidth="1"/>
    <col min="6906" max="6907" width="0" style="1" hidden="1" customWidth="1"/>
    <col min="6908" max="6908" width="61.42578125" style="1" customWidth="1"/>
    <col min="6909" max="6909" width="62.140625" style="1" customWidth="1"/>
    <col min="6910" max="6913" width="0" style="1" hidden="1" customWidth="1"/>
    <col min="6914" max="7158" width="8.7109375" style="1"/>
    <col min="7159" max="7159" width="5.5703125" style="1" customWidth="1"/>
    <col min="7160" max="7160" width="58" style="1" customWidth="1"/>
    <col min="7161" max="7161" width="24.140625" style="1" customWidth="1"/>
    <col min="7162" max="7163" width="0" style="1" hidden="1" customWidth="1"/>
    <col min="7164" max="7164" width="61.42578125" style="1" customWidth="1"/>
    <col min="7165" max="7165" width="62.140625" style="1" customWidth="1"/>
    <col min="7166" max="7169" width="0" style="1" hidden="1" customWidth="1"/>
    <col min="7170" max="7414" width="8.7109375" style="1"/>
    <col min="7415" max="7415" width="5.5703125" style="1" customWidth="1"/>
    <col min="7416" max="7416" width="58" style="1" customWidth="1"/>
    <col min="7417" max="7417" width="24.140625" style="1" customWidth="1"/>
    <col min="7418" max="7419" width="0" style="1" hidden="1" customWidth="1"/>
    <col min="7420" max="7420" width="61.42578125" style="1" customWidth="1"/>
    <col min="7421" max="7421" width="62.140625" style="1" customWidth="1"/>
    <col min="7422" max="7425" width="0" style="1" hidden="1" customWidth="1"/>
    <col min="7426" max="7670" width="8.7109375" style="1"/>
    <col min="7671" max="7671" width="5.5703125" style="1" customWidth="1"/>
    <col min="7672" max="7672" width="58" style="1" customWidth="1"/>
    <col min="7673" max="7673" width="24.140625" style="1" customWidth="1"/>
    <col min="7674" max="7675" width="0" style="1" hidden="1" customWidth="1"/>
    <col min="7676" max="7676" width="61.42578125" style="1" customWidth="1"/>
    <col min="7677" max="7677" width="62.140625" style="1" customWidth="1"/>
    <col min="7678" max="7681" width="0" style="1" hidden="1" customWidth="1"/>
    <col min="7682" max="7926" width="8.7109375" style="1"/>
    <col min="7927" max="7927" width="5.5703125" style="1" customWidth="1"/>
    <col min="7928" max="7928" width="58" style="1" customWidth="1"/>
    <col min="7929" max="7929" width="24.140625" style="1" customWidth="1"/>
    <col min="7930" max="7931" width="0" style="1" hidden="1" customWidth="1"/>
    <col min="7932" max="7932" width="61.42578125" style="1" customWidth="1"/>
    <col min="7933" max="7933" width="62.140625" style="1" customWidth="1"/>
    <col min="7934" max="7937" width="0" style="1" hidden="1" customWidth="1"/>
    <col min="7938" max="8182" width="8.7109375" style="1"/>
    <col min="8183" max="8183" width="5.5703125" style="1" customWidth="1"/>
    <col min="8184" max="8184" width="58" style="1" customWidth="1"/>
    <col min="8185" max="8185" width="24.140625" style="1" customWidth="1"/>
    <col min="8186" max="8187" width="0" style="1" hidden="1" customWidth="1"/>
    <col min="8188" max="8188" width="61.42578125" style="1" customWidth="1"/>
    <col min="8189" max="8189" width="62.140625" style="1" customWidth="1"/>
    <col min="8190" max="8193" width="0" style="1" hidden="1" customWidth="1"/>
    <col min="8194" max="8438" width="8.7109375" style="1"/>
    <col min="8439" max="8439" width="5.5703125" style="1" customWidth="1"/>
    <col min="8440" max="8440" width="58" style="1" customWidth="1"/>
    <col min="8441" max="8441" width="24.140625" style="1" customWidth="1"/>
    <col min="8442" max="8443" width="0" style="1" hidden="1" customWidth="1"/>
    <col min="8444" max="8444" width="61.42578125" style="1" customWidth="1"/>
    <col min="8445" max="8445" width="62.140625" style="1" customWidth="1"/>
    <col min="8446" max="8449" width="0" style="1" hidden="1" customWidth="1"/>
    <col min="8450" max="8694" width="8.7109375" style="1"/>
    <col min="8695" max="8695" width="5.5703125" style="1" customWidth="1"/>
    <col min="8696" max="8696" width="58" style="1" customWidth="1"/>
    <col min="8697" max="8697" width="24.140625" style="1" customWidth="1"/>
    <col min="8698" max="8699" width="0" style="1" hidden="1" customWidth="1"/>
    <col min="8700" max="8700" width="61.42578125" style="1" customWidth="1"/>
    <col min="8701" max="8701" width="62.140625" style="1" customWidth="1"/>
    <col min="8702" max="8705" width="0" style="1" hidden="1" customWidth="1"/>
    <col min="8706" max="8950" width="8.7109375" style="1"/>
    <col min="8951" max="8951" width="5.5703125" style="1" customWidth="1"/>
    <col min="8952" max="8952" width="58" style="1" customWidth="1"/>
    <col min="8953" max="8953" width="24.140625" style="1" customWidth="1"/>
    <col min="8954" max="8955" width="0" style="1" hidden="1" customWidth="1"/>
    <col min="8956" max="8956" width="61.42578125" style="1" customWidth="1"/>
    <col min="8957" max="8957" width="62.140625" style="1" customWidth="1"/>
    <col min="8958" max="8961" width="0" style="1" hidden="1" customWidth="1"/>
    <col min="8962" max="9206" width="8.7109375" style="1"/>
    <col min="9207" max="9207" width="5.5703125" style="1" customWidth="1"/>
    <col min="9208" max="9208" width="58" style="1" customWidth="1"/>
    <col min="9209" max="9209" width="24.140625" style="1" customWidth="1"/>
    <col min="9210" max="9211" width="0" style="1" hidden="1" customWidth="1"/>
    <col min="9212" max="9212" width="61.42578125" style="1" customWidth="1"/>
    <col min="9213" max="9213" width="62.140625" style="1" customWidth="1"/>
    <col min="9214" max="9217" width="0" style="1" hidden="1" customWidth="1"/>
    <col min="9218" max="9462" width="8.7109375" style="1"/>
    <col min="9463" max="9463" width="5.5703125" style="1" customWidth="1"/>
    <col min="9464" max="9464" width="58" style="1" customWidth="1"/>
    <col min="9465" max="9465" width="24.140625" style="1" customWidth="1"/>
    <col min="9466" max="9467" width="0" style="1" hidden="1" customWidth="1"/>
    <col min="9468" max="9468" width="61.42578125" style="1" customWidth="1"/>
    <col min="9469" max="9469" width="62.140625" style="1" customWidth="1"/>
    <col min="9470" max="9473" width="0" style="1" hidden="1" customWidth="1"/>
    <col min="9474" max="9718" width="8.7109375" style="1"/>
    <col min="9719" max="9719" width="5.5703125" style="1" customWidth="1"/>
    <col min="9720" max="9720" width="58" style="1" customWidth="1"/>
    <col min="9721" max="9721" width="24.140625" style="1" customWidth="1"/>
    <col min="9722" max="9723" width="0" style="1" hidden="1" customWidth="1"/>
    <col min="9724" max="9724" width="61.42578125" style="1" customWidth="1"/>
    <col min="9725" max="9725" width="62.140625" style="1" customWidth="1"/>
    <col min="9726" max="9729" width="0" style="1" hidden="1" customWidth="1"/>
    <col min="9730" max="9974" width="8.7109375" style="1"/>
    <col min="9975" max="9975" width="5.5703125" style="1" customWidth="1"/>
    <col min="9976" max="9976" width="58" style="1" customWidth="1"/>
    <col min="9977" max="9977" width="24.140625" style="1" customWidth="1"/>
    <col min="9978" max="9979" width="0" style="1" hidden="1" customWidth="1"/>
    <col min="9980" max="9980" width="61.42578125" style="1" customWidth="1"/>
    <col min="9981" max="9981" width="62.140625" style="1" customWidth="1"/>
    <col min="9982" max="9985" width="0" style="1" hidden="1" customWidth="1"/>
    <col min="9986" max="10230" width="8.7109375" style="1"/>
    <col min="10231" max="10231" width="5.5703125" style="1" customWidth="1"/>
    <col min="10232" max="10232" width="58" style="1" customWidth="1"/>
    <col min="10233" max="10233" width="24.140625" style="1" customWidth="1"/>
    <col min="10234" max="10235" width="0" style="1" hidden="1" customWidth="1"/>
    <col min="10236" max="10236" width="61.42578125" style="1" customWidth="1"/>
    <col min="10237" max="10237" width="62.140625" style="1" customWidth="1"/>
    <col min="10238" max="10241" width="0" style="1" hidden="1" customWidth="1"/>
    <col min="10242" max="10486" width="8.7109375" style="1"/>
    <col min="10487" max="10487" width="5.5703125" style="1" customWidth="1"/>
    <col min="10488" max="10488" width="58" style="1" customWidth="1"/>
    <col min="10489" max="10489" width="24.140625" style="1" customWidth="1"/>
    <col min="10490" max="10491" width="0" style="1" hidden="1" customWidth="1"/>
    <col min="10492" max="10492" width="61.42578125" style="1" customWidth="1"/>
    <col min="10493" max="10493" width="62.140625" style="1" customWidth="1"/>
    <col min="10494" max="10497" width="0" style="1" hidden="1" customWidth="1"/>
    <col min="10498" max="10742" width="8.7109375" style="1"/>
    <col min="10743" max="10743" width="5.5703125" style="1" customWidth="1"/>
    <col min="10744" max="10744" width="58" style="1" customWidth="1"/>
    <col min="10745" max="10745" width="24.140625" style="1" customWidth="1"/>
    <col min="10746" max="10747" width="0" style="1" hidden="1" customWidth="1"/>
    <col min="10748" max="10748" width="61.42578125" style="1" customWidth="1"/>
    <col min="10749" max="10749" width="62.140625" style="1" customWidth="1"/>
    <col min="10750" max="10753" width="0" style="1" hidden="1" customWidth="1"/>
    <col min="10754" max="10998" width="8.7109375" style="1"/>
    <col min="10999" max="10999" width="5.5703125" style="1" customWidth="1"/>
    <col min="11000" max="11000" width="58" style="1" customWidth="1"/>
    <col min="11001" max="11001" width="24.140625" style="1" customWidth="1"/>
    <col min="11002" max="11003" width="0" style="1" hidden="1" customWidth="1"/>
    <col min="11004" max="11004" width="61.42578125" style="1" customWidth="1"/>
    <col min="11005" max="11005" width="62.140625" style="1" customWidth="1"/>
    <col min="11006" max="11009" width="0" style="1" hidden="1" customWidth="1"/>
    <col min="11010" max="11254" width="8.7109375" style="1"/>
    <col min="11255" max="11255" width="5.5703125" style="1" customWidth="1"/>
    <col min="11256" max="11256" width="58" style="1" customWidth="1"/>
    <col min="11257" max="11257" width="24.140625" style="1" customWidth="1"/>
    <col min="11258" max="11259" width="0" style="1" hidden="1" customWidth="1"/>
    <col min="11260" max="11260" width="61.42578125" style="1" customWidth="1"/>
    <col min="11261" max="11261" width="62.140625" style="1" customWidth="1"/>
    <col min="11262" max="11265" width="0" style="1" hidden="1" customWidth="1"/>
    <col min="11266" max="11510" width="8.7109375" style="1"/>
    <col min="11511" max="11511" width="5.5703125" style="1" customWidth="1"/>
    <col min="11512" max="11512" width="58" style="1" customWidth="1"/>
    <col min="11513" max="11513" width="24.140625" style="1" customWidth="1"/>
    <col min="11514" max="11515" width="0" style="1" hidden="1" customWidth="1"/>
    <col min="11516" max="11516" width="61.42578125" style="1" customWidth="1"/>
    <col min="11517" max="11517" width="62.140625" style="1" customWidth="1"/>
    <col min="11518" max="11521" width="0" style="1" hidden="1" customWidth="1"/>
    <col min="11522" max="11766" width="8.7109375" style="1"/>
    <col min="11767" max="11767" width="5.5703125" style="1" customWidth="1"/>
    <col min="11768" max="11768" width="58" style="1" customWidth="1"/>
    <col min="11769" max="11769" width="24.140625" style="1" customWidth="1"/>
    <col min="11770" max="11771" width="0" style="1" hidden="1" customWidth="1"/>
    <col min="11772" max="11772" width="61.42578125" style="1" customWidth="1"/>
    <col min="11773" max="11773" width="62.140625" style="1" customWidth="1"/>
    <col min="11774" max="11777" width="0" style="1" hidden="1" customWidth="1"/>
    <col min="11778" max="12022" width="8.7109375" style="1"/>
    <col min="12023" max="12023" width="5.5703125" style="1" customWidth="1"/>
    <col min="12024" max="12024" width="58" style="1" customWidth="1"/>
    <col min="12025" max="12025" width="24.140625" style="1" customWidth="1"/>
    <col min="12026" max="12027" width="0" style="1" hidden="1" customWidth="1"/>
    <col min="12028" max="12028" width="61.42578125" style="1" customWidth="1"/>
    <col min="12029" max="12029" width="62.140625" style="1" customWidth="1"/>
    <col min="12030" max="12033" width="0" style="1" hidden="1" customWidth="1"/>
    <col min="12034" max="12278" width="8.7109375" style="1"/>
    <col min="12279" max="12279" width="5.5703125" style="1" customWidth="1"/>
    <col min="12280" max="12280" width="58" style="1" customWidth="1"/>
    <col min="12281" max="12281" width="24.140625" style="1" customWidth="1"/>
    <col min="12282" max="12283" width="0" style="1" hidden="1" customWidth="1"/>
    <col min="12284" max="12284" width="61.42578125" style="1" customWidth="1"/>
    <col min="12285" max="12285" width="62.140625" style="1" customWidth="1"/>
    <col min="12286" max="12289" width="0" style="1" hidden="1" customWidth="1"/>
    <col min="12290" max="12534" width="8.7109375" style="1"/>
    <col min="12535" max="12535" width="5.5703125" style="1" customWidth="1"/>
    <col min="12536" max="12536" width="58" style="1" customWidth="1"/>
    <col min="12537" max="12537" width="24.140625" style="1" customWidth="1"/>
    <col min="12538" max="12539" width="0" style="1" hidden="1" customWidth="1"/>
    <col min="12540" max="12540" width="61.42578125" style="1" customWidth="1"/>
    <col min="12541" max="12541" width="62.140625" style="1" customWidth="1"/>
    <col min="12542" max="12545" width="0" style="1" hidden="1" customWidth="1"/>
    <col min="12546" max="12790" width="8.7109375" style="1"/>
    <col min="12791" max="12791" width="5.5703125" style="1" customWidth="1"/>
    <col min="12792" max="12792" width="58" style="1" customWidth="1"/>
    <col min="12793" max="12793" width="24.140625" style="1" customWidth="1"/>
    <col min="12794" max="12795" width="0" style="1" hidden="1" customWidth="1"/>
    <col min="12796" max="12796" width="61.42578125" style="1" customWidth="1"/>
    <col min="12797" max="12797" width="62.140625" style="1" customWidth="1"/>
    <col min="12798" max="12801" width="0" style="1" hidden="1" customWidth="1"/>
    <col min="12802" max="13046" width="8.7109375" style="1"/>
    <col min="13047" max="13047" width="5.5703125" style="1" customWidth="1"/>
    <col min="13048" max="13048" width="58" style="1" customWidth="1"/>
    <col min="13049" max="13049" width="24.140625" style="1" customWidth="1"/>
    <col min="13050" max="13051" width="0" style="1" hidden="1" customWidth="1"/>
    <col min="13052" max="13052" width="61.42578125" style="1" customWidth="1"/>
    <col min="13053" max="13053" width="62.140625" style="1" customWidth="1"/>
    <col min="13054" max="13057" width="0" style="1" hidden="1" customWidth="1"/>
    <col min="13058" max="13302" width="8.7109375" style="1"/>
    <col min="13303" max="13303" width="5.5703125" style="1" customWidth="1"/>
    <col min="13304" max="13304" width="58" style="1" customWidth="1"/>
    <col min="13305" max="13305" width="24.140625" style="1" customWidth="1"/>
    <col min="13306" max="13307" width="0" style="1" hidden="1" customWidth="1"/>
    <col min="13308" max="13308" width="61.42578125" style="1" customWidth="1"/>
    <col min="13309" max="13309" width="62.140625" style="1" customWidth="1"/>
    <col min="13310" max="13313" width="0" style="1" hidden="1" customWidth="1"/>
    <col min="13314" max="13558" width="8.7109375" style="1"/>
    <col min="13559" max="13559" width="5.5703125" style="1" customWidth="1"/>
    <col min="13560" max="13560" width="58" style="1" customWidth="1"/>
    <col min="13561" max="13561" width="24.140625" style="1" customWidth="1"/>
    <col min="13562" max="13563" width="0" style="1" hidden="1" customWidth="1"/>
    <col min="13564" max="13564" width="61.42578125" style="1" customWidth="1"/>
    <col min="13565" max="13565" width="62.140625" style="1" customWidth="1"/>
    <col min="13566" max="13569" width="0" style="1" hidden="1" customWidth="1"/>
    <col min="13570" max="13814" width="8.7109375" style="1"/>
    <col min="13815" max="13815" width="5.5703125" style="1" customWidth="1"/>
    <col min="13816" max="13816" width="58" style="1" customWidth="1"/>
    <col min="13817" max="13817" width="24.140625" style="1" customWidth="1"/>
    <col min="13818" max="13819" width="0" style="1" hidden="1" customWidth="1"/>
    <col min="13820" max="13820" width="61.42578125" style="1" customWidth="1"/>
    <col min="13821" max="13821" width="62.140625" style="1" customWidth="1"/>
    <col min="13822" max="13825" width="0" style="1" hidden="1" customWidth="1"/>
    <col min="13826" max="14070" width="8.7109375" style="1"/>
    <col min="14071" max="14071" width="5.5703125" style="1" customWidth="1"/>
    <col min="14072" max="14072" width="58" style="1" customWidth="1"/>
    <col min="14073" max="14073" width="24.140625" style="1" customWidth="1"/>
    <col min="14074" max="14075" width="0" style="1" hidden="1" customWidth="1"/>
    <col min="14076" max="14076" width="61.42578125" style="1" customWidth="1"/>
    <col min="14077" max="14077" width="62.140625" style="1" customWidth="1"/>
    <col min="14078" max="14081" width="0" style="1" hidden="1" customWidth="1"/>
    <col min="14082" max="14326" width="8.7109375" style="1"/>
    <col min="14327" max="14327" width="5.5703125" style="1" customWidth="1"/>
    <col min="14328" max="14328" width="58" style="1" customWidth="1"/>
    <col min="14329" max="14329" width="24.140625" style="1" customWidth="1"/>
    <col min="14330" max="14331" width="0" style="1" hidden="1" customWidth="1"/>
    <col min="14332" max="14332" width="61.42578125" style="1" customWidth="1"/>
    <col min="14333" max="14333" width="62.140625" style="1" customWidth="1"/>
    <col min="14334" max="14337" width="0" style="1" hidden="1" customWidth="1"/>
    <col min="14338" max="14582" width="8.7109375" style="1"/>
    <col min="14583" max="14583" width="5.5703125" style="1" customWidth="1"/>
    <col min="14584" max="14584" width="58" style="1" customWidth="1"/>
    <col min="14585" max="14585" width="24.140625" style="1" customWidth="1"/>
    <col min="14586" max="14587" width="0" style="1" hidden="1" customWidth="1"/>
    <col min="14588" max="14588" width="61.42578125" style="1" customWidth="1"/>
    <col min="14589" max="14589" width="62.140625" style="1" customWidth="1"/>
    <col min="14590" max="14593" width="0" style="1" hidden="1" customWidth="1"/>
    <col min="14594" max="14838" width="8.7109375" style="1"/>
    <col min="14839" max="14839" width="5.5703125" style="1" customWidth="1"/>
    <col min="14840" max="14840" width="58" style="1" customWidth="1"/>
    <col min="14841" max="14841" width="24.140625" style="1" customWidth="1"/>
    <col min="14842" max="14843" width="0" style="1" hidden="1" customWidth="1"/>
    <col min="14844" max="14844" width="61.42578125" style="1" customWidth="1"/>
    <col min="14845" max="14845" width="62.140625" style="1" customWidth="1"/>
    <col min="14846" max="14849" width="0" style="1" hidden="1" customWidth="1"/>
    <col min="14850" max="15094" width="8.7109375" style="1"/>
    <col min="15095" max="15095" width="5.5703125" style="1" customWidth="1"/>
    <col min="15096" max="15096" width="58" style="1" customWidth="1"/>
    <col min="15097" max="15097" width="24.140625" style="1" customWidth="1"/>
    <col min="15098" max="15099" width="0" style="1" hidden="1" customWidth="1"/>
    <col min="15100" max="15100" width="61.42578125" style="1" customWidth="1"/>
    <col min="15101" max="15101" width="62.140625" style="1" customWidth="1"/>
    <col min="15102" max="15105" width="0" style="1" hidden="1" customWidth="1"/>
    <col min="15106" max="15350" width="8.7109375" style="1"/>
    <col min="15351" max="15351" width="5.5703125" style="1" customWidth="1"/>
    <col min="15352" max="15352" width="58" style="1" customWidth="1"/>
    <col min="15353" max="15353" width="24.140625" style="1" customWidth="1"/>
    <col min="15354" max="15355" width="0" style="1" hidden="1" customWidth="1"/>
    <col min="15356" max="15356" width="61.42578125" style="1" customWidth="1"/>
    <col min="15357" max="15357" width="62.140625" style="1" customWidth="1"/>
    <col min="15358" max="15361" width="0" style="1" hidden="1" customWidth="1"/>
    <col min="15362" max="15606" width="8.7109375" style="1"/>
    <col min="15607" max="15607" width="5.5703125" style="1" customWidth="1"/>
    <col min="15608" max="15608" width="58" style="1" customWidth="1"/>
    <col min="15609" max="15609" width="24.140625" style="1" customWidth="1"/>
    <col min="15610" max="15611" width="0" style="1" hidden="1" customWidth="1"/>
    <col min="15612" max="15612" width="61.42578125" style="1" customWidth="1"/>
    <col min="15613" max="15613" width="62.140625" style="1" customWidth="1"/>
    <col min="15614" max="15617" width="0" style="1" hidden="1" customWidth="1"/>
    <col min="15618" max="15862" width="8.7109375" style="1"/>
    <col min="15863" max="15863" width="5.5703125" style="1" customWidth="1"/>
    <col min="15864" max="15864" width="58" style="1" customWidth="1"/>
    <col min="15865" max="15865" width="24.140625" style="1" customWidth="1"/>
    <col min="15866" max="15867" width="0" style="1" hidden="1" customWidth="1"/>
    <col min="15868" max="15868" width="61.42578125" style="1" customWidth="1"/>
    <col min="15869" max="15869" width="62.140625" style="1" customWidth="1"/>
    <col min="15870" max="15873" width="0" style="1" hidden="1" customWidth="1"/>
    <col min="15874" max="16118" width="8.7109375" style="1"/>
    <col min="16119" max="16119" width="5.5703125" style="1" customWidth="1"/>
    <col min="16120" max="16120" width="58" style="1" customWidth="1"/>
    <col min="16121" max="16121" width="24.140625" style="1" customWidth="1"/>
    <col min="16122" max="16123" width="0" style="1" hidden="1" customWidth="1"/>
    <col min="16124" max="16124" width="61.42578125" style="1" customWidth="1"/>
    <col min="16125" max="16125" width="62.140625" style="1" customWidth="1"/>
    <col min="16126" max="16129" width="0" style="1" hidden="1" customWidth="1"/>
    <col min="16130" max="16384" width="8.7109375" style="1"/>
  </cols>
  <sheetData>
    <row r="1" spans="2:6" x14ac:dyDescent="0.4">
      <c r="C1" s="2" t="s">
        <v>0</v>
      </c>
    </row>
    <row r="2" spans="2:6" x14ac:dyDescent="0.4">
      <c r="C2" s="5">
        <v>44317</v>
      </c>
    </row>
    <row r="3" spans="2:6" x14ac:dyDescent="0.4">
      <c r="B3" s="7"/>
      <c r="C3" s="6" t="s">
        <v>1</v>
      </c>
    </row>
    <row r="4" spans="2:6" ht="19.350000000000001" customHeight="1" thickBot="1" x14ac:dyDescent="0.45">
      <c r="B4" s="8" t="s">
        <v>2</v>
      </c>
      <c r="C4" s="9" t="s">
        <v>3</v>
      </c>
      <c r="D4" s="8" t="s">
        <v>4</v>
      </c>
      <c r="E4" s="10" t="s">
        <v>5</v>
      </c>
      <c r="F4" s="10" t="s">
        <v>6</v>
      </c>
    </row>
    <row r="5" spans="2:6" ht="39.950000000000003" customHeight="1" x14ac:dyDescent="0.4">
      <c r="B5" s="11" t="s">
        <v>7</v>
      </c>
      <c r="C5" s="13">
        <v>19</v>
      </c>
      <c r="D5" s="380" t="s">
        <v>8</v>
      </c>
      <c r="E5" s="373" t="s">
        <v>9</v>
      </c>
      <c r="F5" s="373" t="s">
        <v>10</v>
      </c>
    </row>
    <row r="6" spans="2:6" ht="42.6" customHeight="1" thickBot="1" x14ac:dyDescent="0.45">
      <c r="B6" s="15" t="s">
        <v>11</v>
      </c>
      <c r="C6" s="16">
        <v>39522</v>
      </c>
      <c r="D6" s="381"/>
      <c r="E6" s="374"/>
      <c r="F6" s="374"/>
    </row>
    <row r="7" spans="2:6" x14ac:dyDescent="0.4">
      <c r="B7" s="11" t="s">
        <v>12</v>
      </c>
      <c r="C7" s="13">
        <v>24.24</v>
      </c>
      <c r="D7" s="17" t="s">
        <v>13</v>
      </c>
      <c r="E7" s="373" t="s">
        <v>14</v>
      </c>
      <c r="F7" s="373" t="s">
        <v>15</v>
      </c>
    </row>
    <row r="8" spans="2:6" ht="27" thickBot="1" x14ac:dyDescent="0.45">
      <c r="B8" s="18" t="s">
        <v>16</v>
      </c>
      <c r="C8" s="19">
        <v>50422</v>
      </c>
      <c r="D8" s="1" t="s">
        <v>17</v>
      </c>
      <c r="E8" s="379"/>
      <c r="F8" s="379"/>
    </row>
    <row r="9" spans="2:6" x14ac:dyDescent="0.4">
      <c r="B9" s="11" t="s">
        <v>18</v>
      </c>
      <c r="C9" s="13">
        <v>18.010000000000002</v>
      </c>
      <c r="D9" s="17"/>
      <c r="E9" s="373" t="s">
        <v>19</v>
      </c>
      <c r="F9" s="373" t="s">
        <v>20</v>
      </c>
    </row>
    <row r="10" spans="2:6" ht="27" thickBot="1" x14ac:dyDescent="0.45">
      <c r="B10" s="15" t="s">
        <v>21</v>
      </c>
      <c r="C10" s="16">
        <v>37457</v>
      </c>
      <c r="D10" s="20"/>
      <c r="E10" s="374"/>
      <c r="F10" s="374"/>
    </row>
    <row r="11" spans="2:6" x14ac:dyDescent="0.4">
      <c r="B11" s="11" t="s">
        <v>22</v>
      </c>
      <c r="C11" s="13">
        <v>24.39</v>
      </c>
      <c r="D11" s="17" t="s">
        <v>23</v>
      </c>
      <c r="E11" s="373" t="s">
        <v>24</v>
      </c>
      <c r="F11" s="373" t="s">
        <v>25</v>
      </c>
    </row>
    <row r="12" spans="2:6" ht="27" thickBot="1" x14ac:dyDescent="0.45">
      <c r="B12" s="18" t="s">
        <v>26</v>
      </c>
      <c r="C12" s="19">
        <v>50729</v>
      </c>
      <c r="D12" s="1" t="s">
        <v>27</v>
      </c>
      <c r="E12" s="379"/>
      <c r="F12" s="379"/>
    </row>
    <row r="13" spans="2:6" ht="78.75" x14ac:dyDescent="0.4">
      <c r="B13" s="21" t="s">
        <v>28</v>
      </c>
      <c r="C13" s="13">
        <v>30.57</v>
      </c>
      <c r="D13" s="17" t="s">
        <v>29</v>
      </c>
      <c r="E13" s="373" t="s">
        <v>30</v>
      </c>
      <c r="F13" s="373" t="s">
        <v>31</v>
      </c>
    </row>
    <row r="14" spans="2:6" ht="53.25" thickBot="1" x14ac:dyDescent="0.45">
      <c r="B14" s="22" t="s">
        <v>32</v>
      </c>
      <c r="C14" s="16">
        <v>63585</v>
      </c>
      <c r="D14" s="20" t="s">
        <v>33</v>
      </c>
      <c r="E14" s="374"/>
      <c r="F14" s="374"/>
    </row>
    <row r="15" spans="2:6" x14ac:dyDescent="0.4">
      <c r="B15" s="11" t="s">
        <v>34</v>
      </c>
      <c r="C15" s="13">
        <v>29.08</v>
      </c>
      <c r="D15" s="17"/>
      <c r="E15" s="373" t="s">
        <v>35</v>
      </c>
      <c r="F15" s="373" t="s">
        <v>36</v>
      </c>
    </row>
    <row r="16" spans="2:6" ht="27" thickBot="1" x14ac:dyDescent="0.45">
      <c r="B16" s="15" t="s">
        <v>37</v>
      </c>
      <c r="C16" s="16">
        <v>60495</v>
      </c>
      <c r="D16" s="20"/>
      <c r="E16" s="374"/>
      <c r="F16" s="374"/>
    </row>
    <row r="17" spans="2:6" x14ac:dyDescent="0.4">
      <c r="B17" s="11" t="s">
        <v>38</v>
      </c>
      <c r="C17" s="13">
        <v>35.18</v>
      </c>
      <c r="D17" s="17" t="s">
        <v>39</v>
      </c>
      <c r="E17" s="373" t="s">
        <v>40</v>
      </c>
      <c r="F17" s="373" t="s">
        <v>41</v>
      </c>
    </row>
    <row r="18" spans="2:6" ht="27" thickBot="1" x14ac:dyDescent="0.45">
      <c r="B18" s="15" t="s">
        <v>42</v>
      </c>
      <c r="C18" s="16">
        <v>73171</v>
      </c>
      <c r="D18" s="20"/>
      <c r="E18" s="374"/>
      <c r="F18" s="374"/>
    </row>
    <row r="19" spans="2:6" x14ac:dyDescent="0.4">
      <c r="B19" s="11" t="s">
        <v>43</v>
      </c>
      <c r="C19" s="12">
        <v>30.94</v>
      </c>
      <c r="D19" s="17"/>
      <c r="E19" s="373" t="s">
        <v>44</v>
      </c>
      <c r="F19" s="373" t="s">
        <v>45</v>
      </c>
    </row>
    <row r="20" spans="2:6" ht="27" thickBot="1" x14ac:dyDescent="0.45">
      <c r="B20" s="15" t="s">
        <v>46</v>
      </c>
      <c r="C20" s="16">
        <v>64349</v>
      </c>
      <c r="D20" s="20"/>
      <c r="E20" s="374"/>
      <c r="F20" s="374"/>
    </row>
    <row r="21" spans="2:6" x14ac:dyDescent="0.4">
      <c r="B21" s="18" t="s">
        <v>47</v>
      </c>
      <c r="C21" s="23">
        <v>35.08</v>
      </c>
      <c r="D21" s="1" t="s">
        <v>48</v>
      </c>
      <c r="E21" s="373" t="s">
        <v>49</v>
      </c>
      <c r="F21" s="377" t="s">
        <v>50</v>
      </c>
    </row>
    <row r="22" spans="2:6" ht="27" thickBot="1" x14ac:dyDescent="0.45">
      <c r="B22" s="15" t="s">
        <v>51</v>
      </c>
      <c r="C22" s="16">
        <v>72975</v>
      </c>
      <c r="D22" s="20" t="s">
        <v>52</v>
      </c>
      <c r="E22" s="374"/>
      <c r="F22" s="378"/>
    </row>
    <row r="23" spans="2:6" x14ac:dyDescent="0.4">
      <c r="B23" s="18" t="s">
        <v>53</v>
      </c>
      <c r="C23" s="23">
        <v>38.65</v>
      </c>
      <c r="D23" s="1" t="s">
        <v>54</v>
      </c>
      <c r="E23" s="373" t="s">
        <v>30</v>
      </c>
      <c r="F23" s="373" t="s">
        <v>55</v>
      </c>
    </row>
    <row r="24" spans="2:6" ht="27" thickBot="1" x14ac:dyDescent="0.45">
      <c r="B24" s="15" t="s">
        <v>56</v>
      </c>
      <c r="C24" s="16">
        <v>80392</v>
      </c>
      <c r="D24" s="20"/>
      <c r="E24" s="374"/>
      <c r="F24" s="374"/>
    </row>
    <row r="25" spans="2:6" x14ac:dyDescent="0.4">
      <c r="B25" s="18" t="s">
        <v>57</v>
      </c>
      <c r="C25" s="23">
        <v>40.56</v>
      </c>
      <c r="D25" s="1" t="s">
        <v>58</v>
      </c>
      <c r="E25" s="373" t="s">
        <v>30</v>
      </c>
      <c r="F25" s="373" t="s">
        <v>59</v>
      </c>
    </row>
    <row r="26" spans="2:6" ht="27" thickBot="1" x14ac:dyDescent="0.45">
      <c r="B26" s="15" t="s">
        <v>60</v>
      </c>
      <c r="C26" s="19">
        <v>84.372</v>
      </c>
      <c r="E26" s="374"/>
      <c r="F26" s="374"/>
    </row>
    <row r="27" spans="2:6" x14ac:dyDescent="0.4">
      <c r="B27" s="11" t="s">
        <v>61</v>
      </c>
      <c r="C27" s="13">
        <v>43.13</v>
      </c>
      <c r="D27" s="375" t="s">
        <v>62</v>
      </c>
      <c r="E27" s="373" t="s">
        <v>63</v>
      </c>
      <c r="F27" s="373" t="s">
        <v>64</v>
      </c>
    </row>
    <row r="28" spans="2:6" ht="34.5" customHeight="1" thickBot="1" x14ac:dyDescent="0.45">
      <c r="B28" s="15" t="s">
        <v>65</v>
      </c>
      <c r="C28" s="16">
        <v>89713</v>
      </c>
      <c r="D28" s="376"/>
      <c r="E28" s="374"/>
      <c r="F28" s="374"/>
    </row>
    <row r="29" spans="2:6" x14ac:dyDescent="0.4">
      <c r="B29" s="11" t="s">
        <v>66</v>
      </c>
      <c r="C29" s="13">
        <v>43.07</v>
      </c>
      <c r="D29" s="17"/>
      <c r="E29" s="373" t="s">
        <v>30</v>
      </c>
      <c r="F29" s="373" t="s">
        <v>67</v>
      </c>
    </row>
    <row r="30" spans="2:6" ht="27" thickBot="1" x14ac:dyDescent="0.45">
      <c r="B30" s="15" t="s">
        <v>68</v>
      </c>
      <c r="C30" s="16">
        <v>89578</v>
      </c>
      <c r="D30" s="20"/>
      <c r="E30" s="374"/>
      <c r="F30" s="374"/>
    </row>
    <row r="31" spans="2:6" x14ac:dyDescent="0.4">
      <c r="B31" s="11" t="s">
        <v>69</v>
      </c>
      <c r="C31" s="13">
        <v>47.11</v>
      </c>
      <c r="D31" s="17"/>
      <c r="E31" s="373" t="s">
        <v>70</v>
      </c>
      <c r="F31" s="373" t="s">
        <v>71</v>
      </c>
    </row>
    <row r="32" spans="2:6" ht="38.450000000000003" customHeight="1" thickBot="1" x14ac:dyDescent="0.45">
      <c r="B32" s="15" t="s">
        <v>72</v>
      </c>
      <c r="C32" s="16">
        <v>97987</v>
      </c>
      <c r="D32" s="20"/>
      <c r="E32" s="374"/>
      <c r="F32" s="374"/>
    </row>
    <row r="33" spans="2:6" x14ac:dyDescent="0.4">
      <c r="B33" s="11" t="s">
        <v>73</v>
      </c>
      <c r="C33" s="13">
        <v>62.01</v>
      </c>
      <c r="D33" s="17"/>
      <c r="E33" s="373" t="s">
        <v>74</v>
      </c>
      <c r="F33" s="373" t="s">
        <v>75</v>
      </c>
    </row>
    <row r="34" spans="2:6" ht="27" thickBot="1" x14ac:dyDescent="0.45">
      <c r="B34" s="15" t="s">
        <v>76</v>
      </c>
      <c r="C34" s="16">
        <v>128978</v>
      </c>
      <c r="D34" s="20"/>
      <c r="E34" s="374"/>
      <c r="F34" s="374"/>
    </row>
    <row r="36" spans="2:6" ht="78.75" x14ac:dyDescent="0.4">
      <c r="B36" s="24" t="s">
        <v>77</v>
      </c>
      <c r="C36" s="19">
        <f>C6</f>
        <v>39522</v>
      </c>
    </row>
    <row r="37" spans="2:6" x14ac:dyDescent="0.4">
      <c r="C37" s="25"/>
    </row>
    <row r="38" spans="2:6" x14ac:dyDescent="0.4">
      <c r="B38" s="26" t="s">
        <v>78</v>
      </c>
      <c r="C38" s="27">
        <f>23.39%+2%</f>
        <v>0.25390000000000001</v>
      </c>
      <c r="D38" s="1" t="s">
        <v>79</v>
      </c>
    </row>
    <row r="39" spans="2:6" ht="34.35" customHeight="1" x14ac:dyDescent="0.4">
      <c r="B39" s="26"/>
      <c r="C39" s="25"/>
      <c r="D39" s="372" t="s">
        <v>80</v>
      </c>
      <c r="E39" s="372"/>
      <c r="F39" s="1"/>
    </row>
    <row r="40" spans="2:6" x14ac:dyDescent="0.4">
      <c r="C40" s="25"/>
    </row>
    <row r="41" spans="2:6" x14ac:dyDescent="0.4">
      <c r="B41" s="26" t="s">
        <v>81</v>
      </c>
      <c r="C41" s="28">
        <v>0.12</v>
      </c>
      <c r="D41" s="1" t="s">
        <v>82</v>
      </c>
    </row>
    <row r="42" spans="2:6" x14ac:dyDescent="0.4">
      <c r="B42" s="26"/>
      <c r="C42" s="4"/>
    </row>
    <row r="44" spans="2:6" x14ac:dyDescent="0.4">
      <c r="C44" s="14"/>
    </row>
    <row r="45" spans="2:6" x14ac:dyDescent="0.4">
      <c r="C45" s="29"/>
    </row>
  </sheetData>
  <mergeCells count="33">
    <mergeCell ref="E9:E10"/>
    <mergeCell ref="F9:F10"/>
    <mergeCell ref="D5:D6"/>
    <mergeCell ref="E5:E6"/>
    <mergeCell ref="F5:F6"/>
    <mergeCell ref="E7:E8"/>
    <mergeCell ref="F7:F8"/>
    <mergeCell ref="E11:E12"/>
    <mergeCell ref="F11:F12"/>
    <mergeCell ref="E13:E14"/>
    <mergeCell ref="F13:F14"/>
    <mergeCell ref="E15:E16"/>
    <mergeCell ref="F15:F16"/>
    <mergeCell ref="E17:E18"/>
    <mergeCell ref="F17:F18"/>
    <mergeCell ref="E19:E20"/>
    <mergeCell ref="F19:F20"/>
    <mergeCell ref="E21:E22"/>
    <mergeCell ref="F21:F22"/>
    <mergeCell ref="E23:E24"/>
    <mergeCell ref="F23:F24"/>
    <mergeCell ref="E25:E26"/>
    <mergeCell ref="F25:F26"/>
    <mergeCell ref="D27:D28"/>
    <mergeCell ref="E27:E28"/>
    <mergeCell ref="F27:F28"/>
    <mergeCell ref="D39:E39"/>
    <mergeCell ref="E29:E30"/>
    <mergeCell ref="F29:F30"/>
    <mergeCell ref="E31:E32"/>
    <mergeCell ref="F31:F32"/>
    <mergeCell ref="E33:E34"/>
    <mergeCell ref="F33:F34"/>
  </mergeCells>
  <pageMargins left="0.7" right="0.7" top="0.75" bottom="0.75" header="0.3" footer="0.3"/>
  <pageSetup scale="5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23717-5250-42DC-8556-A993C7E6D471}">
  <dimension ref="A1:DF48"/>
  <sheetViews>
    <sheetView topLeftCell="BY1" workbookViewId="0">
      <selection activeCell="CK32" sqref="CK32"/>
    </sheetView>
  </sheetViews>
  <sheetFormatPr defaultRowHeight="12.75" x14ac:dyDescent="0.2"/>
  <cols>
    <col min="1" max="1" width="38.42578125" style="168" customWidth="1"/>
    <col min="2" max="2" width="12.85546875" style="173" customWidth="1"/>
    <col min="3" max="73" width="7.7109375" style="168" hidden="1" customWidth="1"/>
    <col min="74" max="82" width="7.7109375" style="168" customWidth="1"/>
    <col min="83" max="16384" width="9.140625" style="168"/>
  </cols>
  <sheetData>
    <row r="1" spans="1:110" ht="18" x14ac:dyDescent="0.25">
      <c r="A1" s="382" t="s">
        <v>138</v>
      </c>
      <c r="B1" s="383"/>
    </row>
    <row r="2" spans="1:110" ht="15.75" x14ac:dyDescent="0.25">
      <c r="A2" s="169" t="s">
        <v>411</v>
      </c>
      <c r="B2" s="170"/>
    </row>
    <row r="3" spans="1:110" ht="15.75" thickBot="1" x14ac:dyDescent="0.3">
      <c r="A3" s="171" t="s">
        <v>140</v>
      </c>
      <c r="B3" s="172"/>
    </row>
    <row r="6" spans="1:110" x14ac:dyDescent="0.2">
      <c r="CC6" s="332" t="s">
        <v>144</v>
      </c>
      <c r="CD6" s="332" t="s">
        <v>144</v>
      </c>
      <c r="CE6" s="332" t="s">
        <v>144</v>
      </c>
      <c r="CF6" s="332" t="s">
        <v>144</v>
      </c>
      <c r="CG6" s="333" t="s">
        <v>145</v>
      </c>
      <c r="CH6" s="333" t="s">
        <v>145</v>
      </c>
      <c r="CI6" s="333" t="s">
        <v>145</v>
      </c>
      <c r="CJ6" s="333" t="s">
        <v>145</v>
      </c>
      <c r="CK6" s="334" t="s">
        <v>391</v>
      </c>
      <c r="CL6" s="334" t="s">
        <v>391</v>
      </c>
      <c r="CM6" s="334" t="s">
        <v>391</v>
      </c>
      <c r="CN6" s="334" t="s">
        <v>391</v>
      </c>
      <c r="CO6" s="335" t="s">
        <v>392</v>
      </c>
      <c r="CP6" s="335" t="s">
        <v>392</v>
      </c>
      <c r="CQ6" s="335" t="s">
        <v>392</v>
      </c>
      <c r="CR6" s="335" t="s">
        <v>392</v>
      </c>
    </row>
    <row r="7" spans="1:110" s="173" customFormat="1" x14ac:dyDescent="0.2">
      <c r="B7" s="173" t="s">
        <v>146</v>
      </c>
      <c r="C7" s="179" t="s">
        <v>147</v>
      </c>
      <c r="D7" s="179" t="s">
        <v>148</v>
      </c>
      <c r="E7" s="179" t="s">
        <v>149</v>
      </c>
      <c r="F7" s="179" t="s">
        <v>150</v>
      </c>
      <c r="G7" s="179" t="s">
        <v>151</v>
      </c>
      <c r="H7" s="179" t="s">
        <v>152</v>
      </c>
      <c r="I7" s="179" t="s">
        <v>153</v>
      </c>
      <c r="J7" s="179" t="s">
        <v>154</v>
      </c>
      <c r="K7" s="179" t="s">
        <v>155</v>
      </c>
      <c r="L7" s="179" t="s">
        <v>156</v>
      </c>
      <c r="M7" s="179" t="s">
        <v>157</v>
      </c>
      <c r="N7" s="179" t="s">
        <v>158</v>
      </c>
      <c r="O7" s="179" t="s">
        <v>159</v>
      </c>
      <c r="P7" s="179" t="s">
        <v>160</v>
      </c>
      <c r="Q7" s="179" t="s">
        <v>161</v>
      </c>
      <c r="R7" s="179" t="s">
        <v>162</v>
      </c>
      <c r="S7" s="179" t="s">
        <v>163</v>
      </c>
      <c r="T7" s="179" t="s">
        <v>164</v>
      </c>
      <c r="U7" s="179" t="s">
        <v>165</v>
      </c>
      <c r="V7" s="179" t="s">
        <v>166</v>
      </c>
      <c r="W7" s="179" t="s">
        <v>167</v>
      </c>
      <c r="X7" s="179" t="s">
        <v>168</v>
      </c>
      <c r="Y7" s="179" t="s">
        <v>169</v>
      </c>
      <c r="Z7" s="179" t="s">
        <v>170</v>
      </c>
      <c r="AA7" s="179" t="s">
        <v>171</v>
      </c>
      <c r="AB7" s="179" t="s">
        <v>172</v>
      </c>
      <c r="AC7" s="179" t="s">
        <v>173</v>
      </c>
      <c r="AD7" s="179" t="s">
        <v>174</v>
      </c>
      <c r="AE7" s="179" t="s">
        <v>175</v>
      </c>
      <c r="AF7" s="179" t="s">
        <v>176</v>
      </c>
      <c r="AG7" s="179" t="s">
        <v>177</v>
      </c>
      <c r="AH7" s="179" t="s">
        <v>178</v>
      </c>
      <c r="AI7" s="179" t="s">
        <v>179</v>
      </c>
      <c r="AJ7" s="179" t="s">
        <v>180</v>
      </c>
      <c r="AK7" s="179" t="s">
        <v>181</v>
      </c>
      <c r="AL7" s="179" t="s">
        <v>182</v>
      </c>
      <c r="AM7" s="179" t="s">
        <v>183</v>
      </c>
      <c r="AN7" s="179" t="s">
        <v>184</v>
      </c>
      <c r="AO7" s="179" t="s">
        <v>185</v>
      </c>
      <c r="AP7" s="179" t="s">
        <v>186</v>
      </c>
      <c r="AQ7" s="179" t="s">
        <v>187</v>
      </c>
      <c r="AR7" s="179" t="s">
        <v>188</v>
      </c>
      <c r="AS7" s="179" t="s">
        <v>189</v>
      </c>
      <c r="AT7" s="179" t="s">
        <v>190</v>
      </c>
      <c r="AU7" s="173" t="s">
        <v>191</v>
      </c>
      <c r="AV7" s="173" t="s">
        <v>192</v>
      </c>
      <c r="AW7" s="173" t="s">
        <v>193</v>
      </c>
      <c r="AX7" s="173" t="s">
        <v>194</v>
      </c>
      <c r="AY7" s="173" t="s">
        <v>195</v>
      </c>
      <c r="AZ7" s="173" t="s">
        <v>196</v>
      </c>
      <c r="BA7" s="173" t="s">
        <v>197</v>
      </c>
      <c r="BB7" s="173" t="s">
        <v>198</v>
      </c>
      <c r="BC7" s="173" t="s">
        <v>199</v>
      </c>
      <c r="BD7" s="173" t="s">
        <v>200</v>
      </c>
      <c r="BE7" s="173" t="s">
        <v>201</v>
      </c>
      <c r="BF7" s="173" t="s">
        <v>202</v>
      </c>
      <c r="BG7" s="173" t="s">
        <v>203</v>
      </c>
      <c r="BH7" s="173" t="s">
        <v>204</v>
      </c>
      <c r="BI7" s="173" t="s">
        <v>205</v>
      </c>
      <c r="BJ7" s="173" t="s">
        <v>206</v>
      </c>
      <c r="BK7" s="173" t="s">
        <v>207</v>
      </c>
      <c r="BL7" s="173" t="s">
        <v>208</v>
      </c>
      <c r="BM7" s="173" t="s">
        <v>209</v>
      </c>
      <c r="BN7" s="173" t="s">
        <v>210</v>
      </c>
      <c r="BO7" s="173" t="s">
        <v>211</v>
      </c>
      <c r="BP7" s="173" t="s">
        <v>212</v>
      </c>
      <c r="BQ7" s="173" t="s">
        <v>213</v>
      </c>
      <c r="BR7" s="173" t="s">
        <v>214</v>
      </c>
      <c r="BS7" s="173" t="s">
        <v>215</v>
      </c>
      <c r="BT7" s="173" t="s">
        <v>216</v>
      </c>
      <c r="BU7" s="173" t="s">
        <v>217</v>
      </c>
      <c r="BV7" s="173" t="s">
        <v>218</v>
      </c>
      <c r="BW7" s="173" t="s">
        <v>219</v>
      </c>
      <c r="BX7" s="173" t="s">
        <v>220</v>
      </c>
      <c r="BY7" s="173" t="s">
        <v>221</v>
      </c>
      <c r="BZ7" s="173" t="s">
        <v>222</v>
      </c>
      <c r="CA7" s="173" t="s">
        <v>223</v>
      </c>
      <c r="CB7" s="173" t="s">
        <v>224</v>
      </c>
      <c r="CC7" s="173" t="s">
        <v>225</v>
      </c>
      <c r="CD7" s="173" t="s">
        <v>226</v>
      </c>
      <c r="CE7" s="173" t="s">
        <v>227</v>
      </c>
      <c r="CF7" s="173" t="s">
        <v>228</v>
      </c>
      <c r="CG7" s="173" t="s">
        <v>229</v>
      </c>
      <c r="CH7" s="173" t="s">
        <v>230</v>
      </c>
      <c r="CI7" s="173" t="s">
        <v>231</v>
      </c>
      <c r="CJ7" s="173" t="s">
        <v>232</v>
      </c>
      <c r="CK7" s="173" t="s">
        <v>233</v>
      </c>
      <c r="CL7" s="173" t="s">
        <v>234</v>
      </c>
      <c r="CM7" s="173" t="s">
        <v>235</v>
      </c>
      <c r="CN7" s="173" t="s">
        <v>236</v>
      </c>
      <c r="CO7" s="173" t="s">
        <v>237</v>
      </c>
      <c r="CP7" s="173" t="s">
        <v>238</v>
      </c>
      <c r="CQ7" s="173" t="s">
        <v>239</v>
      </c>
      <c r="CR7" s="173" t="s">
        <v>240</v>
      </c>
      <c r="CS7" s="173" t="s">
        <v>241</v>
      </c>
      <c r="CT7" s="173" t="s">
        <v>242</v>
      </c>
      <c r="CU7" s="173" t="s">
        <v>393</v>
      </c>
      <c r="CV7" s="173" t="s">
        <v>394</v>
      </c>
      <c r="CW7" s="173" t="s">
        <v>395</v>
      </c>
      <c r="CX7" s="173" t="s">
        <v>396</v>
      </c>
      <c r="CY7" s="173" t="s">
        <v>397</v>
      </c>
      <c r="CZ7" s="173" t="s">
        <v>398</v>
      </c>
      <c r="DA7" s="173" t="s">
        <v>399</v>
      </c>
      <c r="DB7" s="173" t="s">
        <v>400</v>
      </c>
      <c r="DC7" s="173" t="s">
        <v>401</v>
      </c>
      <c r="DD7" s="173" t="s">
        <v>402</v>
      </c>
      <c r="DE7" s="173" t="s">
        <v>403</v>
      </c>
      <c r="DF7" s="173" t="s">
        <v>404</v>
      </c>
    </row>
    <row r="8" spans="1:110" x14ac:dyDescent="0.2">
      <c r="A8" s="173" t="s">
        <v>243</v>
      </c>
      <c r="B8" s="173" t="s">
        <v>244</v>
      </c>
      <c r="C8" s="180">
        <v>2.0063967944573302</v>
      </c>
      <c r="D8" s="180">
        <v>2.0292109297185799</v>
      </c>
      <c r="E8" s="180">
        <v>2.0375058295190498</v>
      </c>
      <c r="F8" s="180">
        <v>2.06056286491336</v>
      </c>
      <c r="G8" s="180">
        <v>2.0745428604526199</v>
      </c>
      <c r="H8" s="180">
        <v>2.0848413941935999</v>
      </c>
      <c r="I8" s="180">
        <v>2.1205826507328598</v>
      </c>
      <c r="J8" s="180">
        <v>2.1424708889297399</v>
      </c>
      <c r="K8" s="180">
        <v>2.1577842143700501</v>
      </c>
      <c r="L8" s="180">
        <v>2.1833771506398501</v>
      </c>
      <c r="M8" s="180">
        <v>2.2041521339054801</v>
      </c>
      <c r="N8" s="180">
        <v>2.1895699800145501</v>
      </c>
      <c r="O8" s="180">
        <v>2.2079136110252899</v>
      </c>
      <c r="P8" s="180">
        <v>2.22788120701059</v>
      </c>
      <c r="Q8" s="180">
        <v>2.2459724770552998</v>
      </c>
      <c r="R8" s="180">
        <v>2.2732174952512398</v>
      </c>
      <c r="S8" s="180">
        <v>2.2978763341263799</v>
      </c>
      <c r="T8" s="180">
        <v>2.3349096781978398</v>
      </c>
      <c r="U8" s="180">
        <v>2.3734038596485099</v>
      </c>
      <c r="V8" s="180">
        <v>2.3214065405194502</v>
      </c>
      <c r="W8" s="180">
        <v>2.30398378778303</v>
      </c>
      <c r="X8" s="180">
        <v>2.3147083800778501</v>
      </c>
      <c r="Y8" s="180">
        <v>2.33384264563343</v>
      </c>
      <c r="Z8" s="180">
        <v>2.3520478742720301</v>
      </c>
      <c r="AA8" s="180">
        <v>2.35710662986398</v>
      </c>
      <c r="AB8" s="180">
        <v>2.3597617242881999</v>
      </c>
      <c r="AC8" s="180">
        <v>2.3675152110919599</v>
      </c>
      <c r="AD8" s="180">
        <v>2.3894355869441899</v>
      </c>
      <c r="AE8" s="180">
        <v>2.40815819227547</v>
      </c>
      <c r="AF8" s="180">
        <v>2.44430890044428</v>
      </c>
      <c r="AG8" s="180">
        <v>2.4604257745065699</v>
      </c>
      <c r="AH8" s="180">
        <v>2.4673861530990902</v>
      </c>
      <c r="AI8" s="180">
        <v>2.48042073711553</v>
      </c>
      <c r="AJ8" s="180">
        <v>2.4867997015171999</v>
      </c>
      <c r="AK8" s="180">
        <v>2.4979963270933299</v>
      </c>
      <c r="AL8" s="180">
        <v>2.5174928668501901</v>
      </c>
      <c r="AM8" s="180">
        <v>2.52334068619753</v>
      </c>
      <c r="AN8" s="180">
        <v>2.5236312406637</v>
      </c>
      <c r="AO8" s="180">
        <v>2.53852614076715</v>
      </c>
      <c r="AP8" s="180">
        <v>2.5493471020021499</v>
      </c>
      <c r="AQ8" s="180">
        <v>2.5641196272997999</v>
      </c>
      <c r="AR8" s="180">
        <v>2.5682533521263</v>
      </c>
      <c r="AS8" s="180">
        <v>2.5745604439045402</v>
      </c>
      <c r="AT8" s="180">
        <v>2.5703855371384798</v>
      </c>
      <c r="AU8" s="180">
        <v>2.5621096470938398</v>
      </c>
      <c r="AV8" s="180">
        <v>2.57383315818505</v>
      </c>
      <c r="AW8" s="180">
        <v>2.5763813062717098</v>
      </c>
      <c r="AX8" s="180">
        <v>2.5767536568672198</v>
      </c>
      <c r="AY8" s="180">
        <v>2.5717145141704401</v>
      </c>
      <c r="AZ8" s="180">
        <v>2.5921806314594802</v>
      </c>
      <c r="BA8" s="180">
        <v>2.6069809626114901</v>
      </c>
      <c r="BB8" s="180">
        <v>2.6253970020753399</v>
      </c>
      <c r="BC8" s="180">
        <v>2.64311388125578</v>
      </c>
      <c r="BD8" s="180">
        <v>2.64546660406153</v>
      </c>
      <c r="BE8" s="180">
        <v>2.6516461802012401</v>
      </c>
      <c r="BF8" s="180">
        <v>2.6731214386986899</v>
      </c>
      <c r="BG8" s="180">
        <v>2.6992395466316998</v>
      </c>
      <c r="BH8" s="180">
        <v>2.7183438993189601</v>
      </c>
      <c r="BI8" s="180">
        <v>2.7305561512385701</v>
      </c>
      <c r="BJ8" s="180">
        <v>2.74253282416533</v>
      </c>
      <c r="BK8" s="180">
        <v>2.7480564459173999</v>
      </c>
      <c r="BL8" s="180">
        <v>2.7688782846120299</v>
      </c>
      <c r="BM8" s="180">
        <v>2.7849600301573001</v>
      </c>
      <c r="BN8" s="180">
        <v>2.7960315775651199</v>
      </c>
      <c r="BO8" s="180">
        <v>2.8046313693112501</v>
      </c>
      <c r="BP8" s="180">
        <v>2.7904564390836502</v>
      </c>
      <c r="BQ8" s="180">
        <v>2.8032012428447599</v>
      </c>
      <c r="BR8" s="180">
        <v>2.8160110728518499</v>
      </c>
      <c r="BS8" s="180">
        <v>2.8427513358899001</v>
      </c>
      <c r="BT8" s="180">
        <v>2.8785483334867901</v>
      </c>
      <c r="BU8" s="180">
        <v>2.9207292897956099</v>
      </c>
      <c r="BV8" s="180">
        <v>2.9773693852936902</v>
      </c>
      <c r="BW8" s="180">
        <v>3.0336330216182201</v>
      </c>
      <c r="BX8" s="180">
        <v>3.0947841762379902</v>
      </c>
      <c r="BY8" s="180">
        <v>3.1308382651775801</v>
      </c>
      <c r="BZ8" s="180">
        <v>3.1647578482205798</v>
      </c>
      <c r="CA8" s="180">
        <v>3.1699728449320399</v>
      </c>
      <c r="CB8" s="180">
        <v>3.1726433528765199</v>
      </c>
      <c r="CC8" s="180">
        <v>3.1988751075198198</v>
      </c>
      <c r="CD8" s="180">
        <v>3.22193842078046</v>
      </c>
      <c r="CE8" s="180">
        <v>3.2482217134576001</v>
      </c>
      <c r="CF8" s="180">
        <v>3.2956347050253401</v>
      </c>
      <c r="CG8" s="180">
        <v>3.3068651934414</v>
      </c>
      <c r="CH8" s="180">
        <v>3.3215129166372299</v>
      </c>
      <c r="CI8" s="180">
        <v>3.33644348125376</v>
      </c>
      <c r="CJ8" s="180">
        <v>3.3572212983318299</v>
      </c>
      <c r="CK8" s="180">
        <v>3.3807002427985302</v>
      </c>
      <c r="CL8" s="180">
        <v>3.4059969087009301</v>
      </c>
      <c r="CM8" s="180">
        <v>3.4377337181428</v>
      </c>
      <c r="CN8" s="180">
        <v>3.4574970892838501</v>
      </c>
      <c r="CO8" s="180">
        <v>3.4821949067167401</v>
      </c>
      <c r="CP8" s="180">
        <v>3.5031566001205299</v>
      </c>
      <c r="CQ8" s="180">
        <v>3.52270272713641</v>
      </c>
      <c r="CR8" s="180">
        <v>3.5419955790195701</v>
      </c>
      <c r="CS8" s="180">
        <v>3.5559381202671498</v>
      </c>
      <c r="CT8" s="180">
        <v>3.57575112832704</v>
      </c>
      <c r="CU8" s="180">
        <v>3.5964338270398999</v>
      </c>
      <c r="CV8" s="180">
        <v>3.61801770409354</v>
      </c>
      <c r="CW8" s="180">
        <v>3.6408977322046501</v>
      </c>
      <c r="CX8" s="180">
        <v>3.6618400116250398</v>
      </c>
      <c r="CY8" s="180">
        <v>3.6802375110753398</v>
      </c>
      <c r="CZ8" s="180">
        <v>3.7008477513768301</v>
      </c>
      <c r="DA8" s="180">
        <v>3.7223543645572499</v>
      </c>
      <c r="DB8" s="180">
        <v>3.7436102533270601</v>
      </c>
      <c r="DC8" s="180">
        <v>3.7639621402043901</v>
      </c>
      <c r="DD8" s="180">
        <v>3.7858589715223401</v>
      </c>
      <c r="DE8" s="180">
        <v>3.8072431216507701</v>
      </c>
      <c r="DF8" s="180">
        <v>3.82745157800891</v>
      </c>
    </row>
    <row r="9" spans="1:110" x14ac:dyDescent="0.2">
      <c r="A9" s="173" t="s">
        <v>245</v>
      </c>
      <c r="B9" s="173" t="s">
        <v>246</v>
      </c>
      <c r="C9" s="180">
        <v>2.0063967944573302</v>
      </c>
      <c r="D9" s="180">
        <v>2.0292109297185799</v>
      </c>
      <c r="E9" s="180">
        <v>2.0375058295190498</v>
      </c>
      <c r="F9" s="180">
        <v>2.06056286491336</v>
      </c>
      <c r="G9" s="180">
        <v>2.0745428604526199</v>
      </c>
      <c r="H9" s="180">
        <v>2.0848413941935999</v>
      </c>
      <c r="I9" s="180">
        <v>2.1205826507328598</v>
      </c>
      <c r="J9" s="180">
        <v>2.1424708889297399</v>
      </c>
      <c r="K9" s="180">
        <v>2.1577842143700501</v>
      </c>
      <c r="L9" s="180">
        <v>2.1833771506398501</v>
      </c>
      <c r="M9" s="180">
        <v>2.2041521339054801</v>
      </c>
      <c r="N9" s="180">
        <v>2.1895699800145501</v>
      </c>
      <c r="O9" s="180">
        <v>2.2079136110252899</v>
      </c>
      <c r="P9" s="180">
        <v>2.22788120701059</v>
      </c>
      <c r="Q9" s="180">
        <v>2.2459724770552998</v>
      </c>
      <c r="R9" s="180">
        <v>2.2732174952512398</v>
      </c>
      <c r="S9" s="180">
        <v>2.2978763341263799</v>
      </c>
      <c r="T9" s="180">
        <v>2.3349096781978398</v>
      </c>
      <c r="U9" s="180">
        <v>2.3734038596485099</v>
      </c>
      <c r="V9" s="180">
        <v>2.3214065405194502</v>
      </c>
      <c r="W9" s="180">
        <v>2.30398378778303</v>
      </c>
      <c r="X9" s="180">
        <v>2.3147083800778501</v>
      </c>
      <c r="Y9" s="180">
        <v>2.33384264563343</v>
      </c>
      <c r="Z9" s="180">
        <v>2.3520478742720301</v>
      </c>
      <c r="AA9" s="180">
        <v>2.35710662986398</v>
      </c>
      <c r="AB9" s="180">
        <v>2.3597617242881999</v>
      </c>
      <c r="AC9" s="180">
        <v>2.3675152110919599</v>
      </c>
      <c r="AD9" s="180">
        <v>2.3894355869441899</v>
      </c>
      <c r="AE9" s="180">
        <v>2.40815819227547</v>
      </c>
      <c r="AF9" s="180">
        <v>2.44430890044428</v>
      </c>
      <c r="AG9" s="180">
        <v>2.4604257745065699</v>
      </c>
      <c r="AH9" s="180">
        <v>2.4673861530990902</v>
      </c>
      <c r="AI9" s="180">
        <v>2.48042073711553</v>
      </c>
      <c r="AJ9" s="180">
        <v>2.4867997015171999</v>
      </c>
      <c r="AK9" s="180">
        <v>2.4979963270933299</v>
      </c>
      <c r="AL9" s="180">
        <v>2.5174928668501901</v>
      </c>
      <c r="AM9" s="180">
        <v>2.52334068619753</v>
      </c>
      <c r="AN9" s="180">
        <v>2.5236312406637</v>
      </c>
      <c r="AO9" s="180">
        <v>2.53852614076715</v>
      </c>
      <c r="AP9" s="180">
        <v>2.5493471020021499</v>
      </c>
      <c r="AQ9" s="180">
        <v>2.5641196272997999</v>
      </c>
      <c r="AR9" s="180">
        <v>2.5682533521263</v>
      </c>
      <c r="AS9" s="180">
        <v>2.5745604439045402</v>
      </c>
      <c r="AT9" s="180">
        <v>2.5703855371384798</v>
      </c>
      <c r="AU9" s="180">
        <v>2.5621096470938398</v>
      </c>
      <c r="AV9" s="180">
        <v>2.57383315818505</v>
      </c>
      <c r="AW9" s="180">
        <v>2.5763813062717098</v>
      </c>
      <c r="AX9" s="180">
        <v>2.5767536568672198</v>
      </c>
      <c r="AY9" s="180">
        <v>2.5717145141704401</v>
      </c>
      <c r="AZ9" s="180">
        <v>2.5921806314594802</v>
      </c>
      <c r="BA9" s="180">
        <v>2.6069809626114901</v>
      </c>
      <c r="BB9" s="180">
        <v>2.6253970020753399</v>
      </c>
      <c r="BC9" s="180">
        <v>2.64311388125578</v>
      </c>
      <c r="BD9" s="180">
        <v>2.64546660406153</v>
      </c>
      <c r="BE9" s="180">
        <v>2.6516461802012401</v>
      </c>
      <c r="BF9" s="180">
        <v>2.6731214386986899</v>
      </c>
      <c r="BG9" s="180">
        <v>2.6992395466316998</v>
      </c>
      <c r="BH9" s="180">
        <v>2.7183438993189601</v>
      </c>
      <c r="BI9" s="180">
        <v>2.7305561512385701</v>
      </c>
      <c r="BJ9" s="180">
        <v>2.74253282416533</v>
      </c>
      <c r="BK9" s="180">
        <v>2.7480564459173999</v>
      </c>
      <c r="BL9" s="180">
        <v>2.7688782846120299</v>
      </c>
      <c r="BM9" s="180">
        <v>2.7849600301573001</v>
      </c>
      <c r="BN9" s="180">
        <v>2.7960315775651199</v>
      </c>
      <c r="BO9" s="180">
        <v>2.8046313693112501</v>
      </c>
      <c r="BP9" s="180">
        <v>2.7904564390836502</v>
      </c>
      <c r="BQ9" s="180">
        <v>2.8032012428447599</v>
      </c>
      <c r="BR9" s="180">
        <v>2.8160110728518499</v>
      </c>
      <c r="BS9" s="180">
        <v>2.8427513358899001</v>
      </c>
      <c r="BT9" s="180">
        <v>2.8785483334867901</v>
      </c>
      <c r="BU9" s="180">
        <v>2.9207292897956099</v>
      </c>
      <c r="BV9" s="180">
        <v>2.9773693852936902</v>
      </c>
      <c r="BW9" s="180">
        <v>3.0336330216182201</v>
      </c>
      <c r="BX9" s="180">
        <v>3.0947841762379902</v>
      </c>
      <c r="BY9" s="180">
        <v>3.1308382651775801</v>
      </c>
      <c r="BZ9" s="180">
        <v>3.1647578482205798</v>
      </c>
      <c r="CA9" s="180">
        <v>3.1699728449320399</v>
      </c>
      <c r="CB9" s="180">
        <v>3.1726433528765199</v>
      </c>
      <c r="CC9" s="180">
        <v>3.1988751075198198</v>
      </c>
      <c r="CD9" s="180">
        <v>3.22193842078046</v>
      </c>
      <c r="CE9" s="180">
        <v>3.2482217134576001</v>
      </c>
      <c r="CF9" s="180">
        <v>3.2956347050253401</v>
      </c>
      <c r="CG9" s="180">
        <v>3.2956818187049399</v>
      </c>
      <c r="CH9" s="180">
        <v>3.30792205959977</v>
      </c>
      <c r="CI9" s="180">
        <v>3.3215284214171801</v>
      </c>
      <c r="CJ9" s="180">
        <v>3.3405839801810502</v>
      </c>
      <c r="CK9" s="180">
        <v>3.3614239742545502</v>
      </c>
      <c r="CL9" s="180">
        <v>3.38426406518745</v>
      </c>
      <c r="CM9" s="180">
        <v>3.4138940790776999</v>
      </c>
      <c r="CN9" s="180">
        <v>3.4314671893760398</v>
      </c>
      <c r="CO9" s="180">
        <v>3.4539470339367302</v>
      </c>
      <c r="CP9" s="180">
        <v>3.47269459852044</v>
      </c>
      <c r="CQ9" s="180">
        <v>3.49005249564626</v>
      </c>
      <c r="CR9" s="180">
        <v>3.5070492246636702</v>
      </c>
      <c r="CS9" s="180">
        <v>3.5187919040562301</v>
      </c>
      <c r="CT9" s="180">
        <v>3.53647849692035</v>
      </c>
      <c r="CU9" s="180">
        <v>3.5550620795049301</v>
      </c>
      <c r="CV9" s="180">
        <v>3.5745297767497299</v>
      </c>
      <c r="CW9" s="180">
        <v>3.5952897092899598</v>
      </c>
      <c r="CX9" s="180">
        <v>3.6139753890265802</v>
      </c>
      <c r="CY9" s="180">
        <v>3.6302782464144498</v>
      </c>
      <c r="CZ9" s="180">
        <v>3.6485793510484301</v>
      </c>
      <c r="DA9" s="180">
        <v>3.6675896522072202</v>
      </c>
      <c r="DB9" s="180">
        <v>3.6861868903925301</v>
      </c>
      <c r="DC9" s="180">
        <v>3.7039124585854499</v>
      </c>
      <c r="DD9" s="180">
        <v>3.72290689668923</v>
      </c>
      <c r="DE9" s="180">
        <v>3.7412610936331001</v>
      </c>
      <c r="DF9" s="180">
        <v>3.7582877239941199</v>
      </c>
    </row>
    <row r="10" spans="1:110" x14ac:dyDescent="0.2">
      <c r="A10" s="173" t="s">
        <v>247</v>
      </c>
      <c r="B10" s="173" t="s">
        <v>248</v>
      </c>
      <c r="C10" s="180">
        <v>2.0063967944573302</v>
      </c>
      <c r="D10" s="180">
        <v>2.0292109297185799</v>
      </c>
      <c r="E10" s="180">
        <v>2.0375058295190498</v>
      </c>
      <c r="F10" s="180">
        <v>2.06056286491336</v>
      </c>
      <c r="G10" s="180">
        <v>2.0745428604526199</v>
      </c>
      <c r="H10" s="180">
        <v>2.0848413941935999</v>
      </c>
      <c r="I10" s="180">
        <v>2.1205826507328598</v>
      </c>
      <c r="J10" s="180">
        <v>2.1424708889297399</v>
      </c>
      <c r="K10" s="180">
        <v>2.1577842143700501</v>
      </c>
      <c r="L10" s="180">
        <v>2.1833771506398501</v>
      </c>
      <c r="M10" s="180">
        <v>2.2041521339054801</v>
      </c>
      <c r="N10" s="180">
        <v>2.1895699800145501</v>
      </c>
      <c r="O10" s="180">
        <v>2.2079136110252899</v>
      </c>
      <c r="P10" s="180">
        <v>2.22788120701059</v>
      </c>
      <c r="Q10" s="180">
        <v>2.2459724770552998</v>
      </c>
      <c r="R10" s="180">
        <v>2.2732174952512398</v>
      </c>
      <c r="S10" s="180">
        <v>2.2978763341263799</v>
      </c>
      <c r="T10" s="180">
        <v>2.3349096781978398</v>
      </c>
      <c r="U10" s="180">
        <v>2.3734038596485099</v>
      </c>
      <c r="V10" s="180">
        <v>2.3214065405194502</v>
      </c>
      <c r="W10" s="180">
        <v>2.30398378778303</v>
      </c>
      <c r="X10" s="180">
        <v>2.3147083800778501</v>
      </c>
      <c r="Y10" s="180">
        <v>2.33384264563343</v>
      </c>
      <c r="Z10" s="180">
        <v>2.3520478742720301</v>
      </c>
      <c r="AA10" s="180">
        <v>2.35710662986398</v>
      </c>
      <c r="AB10" s="180">
        <v>2.3597617242881999</v>
      </c>
      <c r="AC10" s="180">
        <v>2.3675152110919599</v>
      </c>
      <c r="AD10" s="180">
        <v>2.3894355869441899</v>
      </c>
      <c r="AE10" s="180">
        <v>2.40815819227547</v>
      </c>
      <c r="AF10" s="180">
        <v>2.44430890044428</v>
      </c>
      <c r="AG10" s="180">
        <v>2.4604257745065699</v>
      </c>
      <c r="AH10" s="180">
        <v>2.4673861530990902</v>
      </c>
      <c r="AI10" s="180">
        <v>2.48042073711553</v>
      </c>
      <c r="AJ10" s="180">
        <v>2.4867997015171999</v>
      </c>
      <c r="AK10" s="180">
        <v>2.4979963270933299</v>
      </c>
      <c r="AL10" s="180">
        <v>2.5174928668501901</v>
      </c>
      <c r="AM10" s="180">
        <v>2.52334068619753</v>
      </c>
      <c r="AN10" s="180">
        <v>2.5236312406637</v>
      </c>
      <c r="AO10" s="180">
        <v>2.53852614076715</v>
      </c>
      <c r="AP10" s="180">
        <v>2.5493471020021499</v>
      </c>
      <c r="AQ10" s="180">
        <v>2.5641196272997999</v>
      </c>
      <c r="AR10" s="180">
        <v>2.5682533521263</v>
      </c>
      <c r="AS10" s="180">
        <v>2.5745604439045402</v>
      </c>
      <c r="AT10" s="180">
        <v>2.5703855371384798</v>
      </c>
      <c r="AU10" s="180">
        <v>2.5621096470938398</v>
      </c>
      <c r="AV10" s="180">
        <v>2.57383315818505</v>
      </c>
      <c r="AW10" s="180">
        <v>2.5763813062717098</v>
      </c>
      <c r="AX10" s="180">
        <v>2.5767536568672198</v>
      </c>
      <c r="AY10" s="180">
        <v>2.5717145141704401</v>
      </c>
      <c r="AZ10" s="180">
        <v>2.5921806314594802</v>
      </c>
      <c r="BA10" s="180">
        <v>2.6069809626114901</v>
      </c>
      <c r="BB10" s="180">
        <v>2.6253970020753399</v>
      </c>
      <c r="BC10" s="180">
        <v>2.64311388125578</v>
      </c>
      <c r="BD10" s="180">
        <v>2.64546660406153</v>
      </c>
      <c r="BE10" s="180">
        <v>2.6516461802012401</v>
      </c>
      <c r="BF10" s="180">
        <v>2.6731214386986899</v>
      </c>
      <c r="BG10" s="180">
        <v>2.6992395466316998</v>
      </c>
      <c r="BH10" s="180">
        <v>2.7183438993189601</v>
      </c>
      <c r="BI10" s="180">
        <v>2.7305561512385701</v>
      </c>
      <c r="BJ10" s="180">
        <v>2.74253282416533</v>
      </c>
      <c r="BK10" s="180">
        <v>2.7480564459173999</v>
      </c>
      <c r="BL10" s="180">
        <v>2.7688782846120299</v>
      </c>
      <c r="BM10" s="180">
        <v>2.7849600301573001</v>
      </c>
      <c r="BN10" s="180">
        <v>2.7960315775651199</v>
      </c>
      <c r="BO10" s="180">
        <v>2.8046313693112501</v>
      </c>
      <c r="BP10" s="180">
        <v>2.7904564390836502</v>
      </c>
      <c r="BQ10" s="180">
        <v>2.8032012428447599</v>
      </c>
      <c r="BR10" s="180">
        <v>2.8160110728518499</v>
      </c>
      <c r="BS10" s="180">
        <v>2.8427513358899001</v>
      </c>
      <c r="BT10" s="180">
        <v>2.8785483334867901</v>
      </c>
      <c r="BU10" s="180">
        <v>2.9207292897956099</v>
      </c>
      <c r="BV10" s="180">
        <v>2.9773693852936902</v>
      </c>
      <c r="BW10" s="180">
        <v>3.0336330216182201</v>
      </c>
      <c r="BX10" s="180">
        <v>3.0947841762379902</v>
      </c>
      <c r="BY10" s="180">
        <v>3.1308382651775801</v>
      </c>
      <c r="BZ10" s="180">
        <v>3.1647578482205798</v>
      </c>
      <c r="CA10" s="180">
        <v>3.1699728449320399</v>
      </c>
      <c r="CB10" s="180">
        <v>3.1726433528765199</v>
      </c>
      <c r="CC10" s="180">
        <v>3.1988751075198198</v>
      </c>
      <c r="CD10" s="180">
        <v>3.22193842078046</v>
      </c>
      <c r="CE10" s="180">
        <v>3.2482217134576001</v>
      </c>
      <c r="CF10" s="180">
        <v>3.2956347050253401</v>
      </c>
      <c r="CG10" s="180">
        <v>3.3328946110561599</v>
      </c>
      <c r="CH10" s="180">
        <v>3.36074834534553</v>
      </c>
      <c r="CI10" s="180">
        <v>3.3902946752043399</v>
      </c>
      <c r="CJ10" s="180">
        <v>3.42312033100974</v>
      </c>
      <c r="CK10" s="180">
        <v>3.4590872492515499</v>
      </c>
      <c r="CL10" s="180">
        <v>3.4964583573124401</v>
      </c>
      <c r="CM10" s="180">
        <v>3.5398838730279301</v>
      </c>
      <c r="CN10" s="180">
        <v>3.5709423409877301</v>
      </c>
      <c r="CO10" s="180">
        <v>3.6075949532460601</v>
      </c>
      <c r="CP10" s="180">
        <v>3.6406746430719101</v>
      </c>
      <c r="CQ10" s="180">
        <v>3.6727184178307102</v>
      </c>
      <c r="CR10" s="180">
        <v>3.7047416963224702</v>
      </c>
      <c r="CS10" s="180">
        <v>3.7304473216979699</v>
      </c>
      <c r="CT10" s="180">
        <v>3.7624186037224798</v>
      </c>
      <c r="CU10" s="180">
        <v>3.79605055530654</v>
      </c>
      <c r="CV10" s="180">
        <v>3.8308948946381198</v>
      </c>
      <c r="CW10" s="180">
        <v>3.8673947300953402</v>
      </c>
      <c r="CX10" s="180">
        <v>3.9020162285803601</v>
      </c>
      <c r="CY10" s="180">
        <v>3.9341456558961099</v>
      </c>
      <c r="CZ10" s="180">
        <v>3.9683381696998699</v>
      </c>
      <c r="DA10" s="180">
        <v>4.0035641613789599</v>
      </c>
      <c r="DB10" s="180">
        <v>4.0386906917721097</v>
      </c>
      <c r="DC10" s="180">
        <v>4.0732428615725098</v>
      </c>
      <c r="DD10" s="180">
        <v>4.1093506579633496</v>
      </c>
      <c r="DE10" s="180">
        <v>4.1449735418232203</v>
      </c>
      <c r="DF10" s="180">
        <v>4.1796036208680798</v>
      </c>
    </row>
    <row r="12" spans="1:110" x14ac:dyDescent="0.2">
      <c r="C12" s="181"/>
      <c r="D12" s="181"/>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row>
    <row r="13" spans="1:110" x14ac:dyDescent="0.2">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row>
    <row r="14" spans="1:110" x14ac:dyDescent="0.2">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0"/>
      <c r="AI14" s="180"/>
      <c r="AJ14" s="180"/>
      <c r="AK14" s="180"/>
      <c r="AL14" s="180"/>
      <c r="AM14" s="180"/>
      <c r="AN14" s="180"/>
      <c r="AO14" s="180"/>
      <c r="AP14" s="180"/>
      <c r="AQ14" s="180"/>
      <c r="AR14" s="180"/>
      <c r="AS14" s="180"/>
      <c r="AT14" s="180"/>
    </row>
    <row r="18" spans="84:95" x14ac:dyDescent="0.2">
      <c r="CF18" s="336" t="s">
        <v>405</v>
      </c>
      <c r="CG18" s="337"/>
      <c r="CH18" s="337"/>
      <c r="CI18" s="338" t="s">
        <v>412</v>
      </c>
      <c r="CJ18" s="339"/>
      <c r="CK18" s="339"/>
      <c r="CL18" s="339"/>
      <c r="CM18" s="339"/>
      <c r="CN18" s="339"/>
      <c r="CO18" s="337"/>
      <c r="CP18" s="337" t="s">
        <v>408</v>
      </c>
      <c r="CQ18" s="337"/>
    </row>
    <row r="19" spans="84:95" x14ac:dyDescent="0.2">
      <c r="CF19" s="340"/>
      <c r="CG19" s="341"/>
      <c r="CH19" s="341"/>
      <c r="CI19" s="341"/>
      <c r="CJ19" s="341"/>
      <c r="CK19" s="341"/>
      <c r="CL19" s="341"/>
      <c r="CM19" s="341"/>
      <c r="CN19" s="341"/>
      <c r="CO19" s="341"/>
      <c r="CP19" s="341"/>
      <c r="CQ19" s="342"/>
    </row>
    <row r="20" spans="84:95" x14ac:dyDescent="0.2">
      <c r="CF20" s="343"/>
      <c r="CG20" s="344" t="s">
        <v>251</v>
      </c>
      <c r="CH20" s="345" t="s">
        <v>407</v>
      </c>
      <c r="CI20" s="337"/>
      <c r="CJ20" s="337"/>
      <c r="CK20" s="337"/>
      <c r="CL20" s="337"/>
      <c r="CM20" s="337"/>
      <c r="CN20" s="337"/>
      <c r="CO20" s="337"/>
      <c r="CP20" s="337"/>
      <c r="CQ20" s="346"/>
    </row>
    <row r="21" spans="84:95" x14ac:dyDescent="0.2">
      <c r="CF21" s="343"/>
      <c r="CG21" s="337"/>
      <c r="CH21" s="173" t="s">
        <v>232</v>
      </c>
      <c r="CI21" s="347"/>
      <c r="CJ21" s="347"/>
      <c r="CK21" s="347"/>
      <c r="CL21" s="337"/>
      <c r="CM21" s="337"/>
      <c r="CN21" s="337"/>
      <c r="CO21" s="337"/>
      <c r="CP21" s="337"/>
      <c r="CQ21" s="348" t="s">
        <v>253</v>
      </c>
    </row>
    <row r="22" spans="84:95" x14ac:dyDescent="0.2">
      <c r="CF22" s="343"/>
      <c r="CG22" s="337"/>
      <c r="CH22" s="180">
        <v>3.3572212983318299</v>
      </c>
      <c r="CI22" s="349"/>
      <c r="CJ22" s="349"/>
      <c r="CK22" s="349"/>
      <c r="CL22" s="337"/>
      <c r="CM22" s="337"/>
      <c r="CN22" s="337"/>
      <c r="CO22" s="337"/>
      <c r="CP22" s="337"/>
      <c r="CQ22" s="350">
        <f>AVERAGE(CH22:CK22)</f>
        <v>3.3572212983318299</v>
      </c>
    </row>
    <row r="23" spans="84:95" x14ac:dyDescent="0.2">
      <c r="CF23" s="343"/>
      <c r="CG23" s="337"/>
      <c r="CH23" s="337"/>
      <c r="CI23" s="337"/>
      <c r="CJ23" s="337"/>
      <c r="CK23" s="337"/>
      <c r="CL23" s="337"/>
      <c r="CM23" s="337"/>
      <c r="CN23" s="337"/>
      <c r="CO23" s="337"/>
      <c r="CP23" s="337"/>
      <c r="CQ23" s="351"/>
    </row>
    <row r="24" spans="84:95" x14ac:dyDescent="0.2">
      <c r="CF24" s="384" t="s">
        <v>254</v>
      </c>
      <c r="CG24" s="385"/>
      <c r="CH24" s="385"/>
      <c r="CI24" s="337" t="s">
        <v>413</v>
      </c>
      <c r="CJ24" s="337"/>
      <c r="CK24" s="337"/>
      <c r="CL24" s="337"/>
      <c r="CM24" s="337"/>
      <c r="CN24" s="337"/>
      <c r="CO24" s="337"/>
      <c r="CP24" s="337"/>
      <c r="CQ24" s="351"/>
    </row>
    <row r="25" spans="84:95" x14ac:dyDescent="0.2">
      <c r="CF25" s="352"/>
      <c r="CG25" s="344"/>
      <c r="CH25" s="173" t="s">
        <v>233</v>
      </c>
      <c r="CI25" s="173" t="s">
        <v>234</v>
      </c>
      <c r="CJ25" s="173" t="s">
        <v>235</v>
      </c>
      <c r="CK25" s="173" t="s">
        <v>236</v>
      </c>
      <c r="CL25" s="173" t="s">
        <v>237</v>
      </c>
      <c r="CM25" s="173" t="s">
        <v>238</v>
      </c>
      <c r="CN25" s="173" t="s">
        <v>239</v>
      </c>
      <c r="CO25" s="173" t="s">
        <v>240</v>
      </c>
      <c r="CP25" s="337"/>
      <c r="CQ25" s="351"/>
    </row>
    <row r="26" spans="84:95" x14ac:dyDescent="0.2">
      <c r="CF26" s="343"/>
      <c r="CG26" s="337"/>
      <c r="CH26" s="180">
        <v>3.3807002427985302</v>
      </c>
      <c r="CI26" s="180">
        <v>3.4059969087009301</v>
      </c>
      <c r="CJ26" s="180">
        <v>3.4377337181428</v>
      </c>
      <c r="CK26" s="180">
        <v>3.4574970892838501</v>
      </c>
      <c r="CL26" s="180">
        <v>3.4821949067167401</v>
      </c>
      <c r="CM26" s="180">
        <v>3.5031566001205299</v>
      </c>
      <c r="CN26" s="180">
        <v>3.52270272713641</v>
      </c>
      <c r="CO26" s="180">
        <v>3.5419955790195701</v>
      </c>
      <c r="CP26" s="337"/>
      <c r="CQ26" s="350">
        <f>AVERAGE(CH26:CO26)</f>
        <v>3.4664972214899197</v>
      </c>
    </row>
    <row r="27" spans="84:95" x14ac:dyDescent="0.2">
      <c r="CF27" s="343"/>
      <c r="CG27" s="337"/>
      <c r="CH27" s="337"/>
      <c r="CI27" s="337"/>
      <c r="CJ27" s="337"/>
      <c r="CK27" s="337"/>
      <c r="CL27" s="337"/>
      <c r="CM27" s="337"/>
      <c r="CN27" s="337"/>
      <c r="CO27" s="337"/>
      <c r="CP27" s="337"/>
      <c r="CQ27" s="351"/>
    </row>
    <row r="28" spans="84:95" x14ac:dyDescent="0.2">
      <c r="CF28" s="343"/>
      <c r="CG28" s="337"/>
      <c r="CH28" s="337"/>
      <c r="CI28" s="337"/>
      <c r="CJ28" s="337"/>
      <c r="CK28" s="337"/>
      <c r="CL28" s="337"/>
      <c r="CM28" s="337"/>
      <c r="CN28" s="337"/>
      <c r="CO28" s="337"/>
      <c r="CP28" s="353" t="s">
        <v>256</v>
      </c>
      <c r="CQ28" s="354">
        <f>(CQ26-CQ22)/CQ22</f>
        <v>3.2549514448865162E-2</v>
      </c>
    </row>
    <row r="29" spans="84:95" x14ac:dyDescent="0.2">
      <c r="CF29" s="355"/>
      <c r="CG29" s="356"/>
      <c r="CH29" s="356"/>
      <c r="CI29" s="356"/>
      <c r="CJ29" s="356"/>
      <c r="CK29" s="356"/>
      <c r="CL29" s="356"/>
      <c r="CM29" s="356"/>
      <c r="CN29" s="356"/>
      <c r="CO29" s="356"/>
      <c r="CP29" s="356"/>
      <c r="CQ29" s="357"/>
    </row>
    <row r="33" spans="84:95" hidden="1" x14ac:dyDescent="0.2"/>
    <row r="34" spans="84:95" hidden="1" x14ac:dyDescent="0.2">
      <c r="CF34" s="336" t="s">
        <v>405</v>
      </c>
      <c r="CG34" s="337"/>
      <c r="CH34" s="337"/>
      <c r="CI34" s="338" t="s">
        <v>412</v>
      </c>
      <c r="CJ34" s="339"/>
      <c r="CK34" s="339"/>
      <c r="CL34" s="339"/>
      <c r="CM34" s="339"/>
      <c r="CN34" s="339"/>
      <c r="CO34" s="337"/>
      <c r="CP34" s="337" t="s">
        <v>406</v>
      </c>
      <c r="CQ34" s="337"/>
    </row>
    <row r="35" spans="84:95" hidden="1" x14ac:dyDescent="0.2">
      <c r="CF35" s="340"/>
      <c r="CG35" s="341"/>
      <c r="CH35" s="341"/>
      <c r="CI35" s="341"/>
      <c r="CJ35" s="341"/>
      <c r="CK35" s="341"/>
      <c r="CL35" s="341"/>
      <c r="CM35" s="341"/>
      <c r="CN35" s="341"/>
      <c r="CO35" s="341"/>
      <c r="CP35" s="341"/>
      <c r="CQ35" s="342"/>
    </row>
    <row r="36" spans="84:95" hidden="1" x14ac:dyDescent="0.2">
      <c r="CF36" s="343"/>
      <c r="CG36" s="344" t="s">
        <v>251</v>
      </c>
      <c r="CH36" s="345" t="s">
        <v>407</v>
      </c>
      <c r="CI36" s="337"/>
      <c r="CJ36" s="337"/>
      <c r="CK36" s="337"/>
      <c r="CL36" s="337"/>
      <c r="CM36" s="337"/>
      <c r="CN36" s="337"/>
      <c r="CO36" s="337"/>
      <c r="CP36" s="337"/>
      <c r="CQ36" s="346"/>
    </row>
    <row r="37" spans="84:95" hidden="1" x14ac:dyDescent="0.2">
      <c r="CF37" s="343"/>
      <c r="CG37" s="337"/>
      <c r="CH37" s="173" t="s">
        <v>232</v>
      </c>
      <c r="CI37" s="347"/>
      <c r="CJ37" s="347"/>
      <c r="CK37" s="347"/>
      <c r="CL37" s="337"/>
      <c r="CM37" s="337"/>
      <c r="CN37" s="337"/>
      <c r="CO37" s="337"/>
      <c r="CP37" s="337"/>
      <c r="CQ37" s="348" t="s">
        <v>253</v>
      </c>
    </row>
    <row r="38" spans="84:95" hidden="1" x14ac:dyDescent="0.2">
      <c r="CF38" s="343"/>
      <c r="CG38" s="337"/>
      <c r="CH38" s="180">
        <v>3.3405839801810502</v>
      </c>
      <c r="CI38" s="349"/>
      <c r="CJ38" s="349"/>
      <c r="CK38" s="349"/>
      <c r="CL38" s="337"/>
      <c r="CM38" s="337"/>
      <c r="CN38" s="337"/>
      <c r="CO38" s="337"/>
      <c r="CP38" s="337"/>
      <c r="CQ38" s="350">
        <f>AVERAGE(CH38:CK38)</f>
        <v>3.3405839801810502</v>
      </c>
    </row>
    <row r="39" spans="84:95" hidden="1" x14ac:dyDescent="0.2">
      <c r="CF39" s="343"/>
      <c r="CG39" s="337"/>
      <c r="CH39" s="337"/>
      <c r="CI39" s="337"/>
      <c r="CJ39" s="337"/>
      <c r="CK39" s="337"/>
      <c r="CL39" s="337"/>
      <c r="CM39" s="337"/>
      <c r="CN39" s="337"/>
      <c r="CO39" s="337"/>
      <c r="CP39" s="337"/>
      <c r="CQ39" s="351"/>
    </row>
    <row r="40" spans="84:95" hidden="1" x14ac:dyDescent="0.2">
      <c r="CF40" s="384" t="s">
        <v>254</v>
      </c>
      <c r="CG40" s="385"/>
      <c r="CH40" s="385"/>
      <c r="CI40" s="337" t="s">
        <v>413</v>
      </c>
      <c r="CJ40" s="337"/>
      <c r="CK40" s="337"/>
      <c r="CL40" s="337"/>
      <c r="CM40" s="337"/>
      <c r="CN40" s="337"/>
      <c r="CO40" s="337"/>
      <c r="CP40" s="337"/>
      <c r="CQ40" s="351"/>
    </row>
    <row r="41" spans="84:95" hidden="1" x14ac:dyDescent="0.2">
      <c r="CF41" s="352"/>
      <c r="CG41" s="344"/>
      <c r="CH41" s="173" t="s">
        <v>233</v>
      </c>
      <c r="CI41" s="173" t="s">
        <v>234</v>
      </c>
      <c r="CJ41" s="173" t="s">
        <v>235</v>
      </c>
      <c r="CK41" s="173" t="s">
        <v>236</v>
      </c>
      <c r="CL41" s="173" t="s">
        <v>237</v>
      </c>
      <c r="CM41" s="173" t="s">
        <v>238</v>
      </c>
      <c r="CN41" s="173" t="s">
        <v>239</v>
      </c>
      <c r="CO41" s="173" t="s">
        <v>240</v>
      </c>
      <c r="CP41" s="337"/>
      <c r="CQ41" s="351"/>
    </row>
    <row r="42" spans="84:95" hidden="1" x14ac:dyDescent="0.2">
      <c r="CF42" s="343"/>
      <c r="CG42" s="337"/>
      <c r="CH42" s="180">
        <v>3.3614239742545502</v>
      </c>
      <c r="CI42" s="180">
        <v>3.38426406518745</v>
      </c>
      <c r="CJ42" s="180">
        <v>3.4138940790776999</v>
      </c>
      <c r="CK42" s="180">
        <v>3.4314671893760398</v>
      </c>
      <c r="CL42" s="180">
        <v>3.4539470339367302</v>
      </c>
      <c r="CM42" s="180">
        <v>3.47269459852044</v>
      </c>
      <c r="CN42" s="180">
        <v>3.49005249564626</v>
      </c>
      <c r="CO42" s="180">
        <v>3.5070492246636702</v>
      </c>
      <c r="CP42" s="337"/>
      <c r="CQ42" s="350">
        <f>AVERAGE(CH42:CO42)</f>
        <v>3.4393490825828557</v>
      </c>
    </row>
    <row r="43" spans="84:95" hidden="1" x14ac:dyDescent="0.2">
      <c r="CF43" s="343"/>
      <c r="CG43" s="337"/>
      <c r="CH43" s="337"/>
      <c r="CI43" s="337"/>
      <c r="CJ43" s="337"/>
      <c r="CK43" s="337"/>
      <c r="CL43" s="337"/>
      <c r="CM43" s="337"/>
      <c r="CN43" s="337"/>
      <c r="CO43" s="337"/>
      <c r="CP43" s="337"/>
      <c r="CQ43" s="351"/>
    </row>
    <row r="44" spans="84:95" hidden="1" x14ac:dyDescent="0.2">
      <c r="CF44" s="343"/>
      <c r="CG44" s="337"/>
      <c r="CH44" s="337"/>
      <c r="CI44" s="337"/>
      <c r="CJ44" s="337"/>
      <c r="CK44" s="337"/>
      <c r="CL44" s="337"/>
      <c r="CM44" s="337"/>
      <c r="CN44" s="337"/>
      <c r="CO44" s="337"/>
      <c r="CP44" s="353" t="s">
        <v>256</v>
      </c>
      <c r="CQ44" s="354">
        <f>(CQ42-CQ38)/CQ38</f>
        <v>2.9565220628416197E-2</v>
      </c>
    </row>
    <row r="45" spans="84:95" hidden="1" x14ac:dyDescent="0.2">
      <c r="CF45" s="355"/>
      <c r="CG45" s="356"/>
      <c r="CH45" s="356"/>
      <c r="CI45" s="356"/>
      <c r="CJ45" s="356"/>
      <c r="CK45" s="356"/>
      <c r="CL45" s="356"/>
      <c r="CM45" s="356"/>
      <c r="CN45" s="356"/>
      <c r="CO45" s="356"/>
      <c r="CP45" s="356"/>
      <c r="CQ45" s="357"/>
    </row>
    <row r="46" spans="84:95" hidden="1" x14ac:dyDescent="0.2"/>
    <row r="47" spans="84:95" hidden="1" x14ac:dyDescent="0.2"/>
    <row r="48" spans="84:95" hidden="1" x14ac:dyDescent="0.2"/>
  </sheetData>
  <mergeCells count="3">
    <mergeCell ref="A1:B1"/>
    <mergeCell ref="CF24:CH24"/>
    <mergeCell ref="CF40:CH40"/>
  </mergeCells>
  <pageMargins left="0.25" right="0.25" top="1" bottom="1" header="0.5" footer="0.5"/>
  <pageSetup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3B8FC-9583-4939-B3BE-D5E5140CE948}">
  <sheetPr>
    <pageSetUpPr fitToPage="1"/>
  </sheetPr>
  <dimension ref="B1:V81"/>
  <sheetViews>
    <sheetView showGridLines="0" tabSelected="1" zoomScale="90" zoomScaleNormal="90" zoomScaleSheetLayoutView="80" workbookViewId="0">
      <selection activeCell="Y14" sqref="Y14"/>
    </sheetView>
  </sheetViews>
  <sheetFormatPr defaultRowHeight="15" x14ac:dyDescent="0.25"/>
  <cols>
    <col min="2" max="2" width="23.42578125" bestFit="1" customWidth="1"/>
    <col min="3" max="3" width="17.85546875" customWidth="1"/>
    <col min="4" max="4" width="16.28515625" customWidth="1"/>
    <col min="5" max="5" width="17.42578125" bestFit="1" customWidth="1"/>
    <col min="6" max="6" width="12" bestFit="1" customWidth="1"/>
    <col min="8" max="8" width="13.42578125" customWidth="1"/>
    <col min="9" max="9" width="23.42578125" hidden="1" customWidth="1"/>
    <col min="10" max="10" width="17.85546875" hidden="1" customWidth="1"/>
    <col min="11" max="11" width="13.42578125" hidden="1" customWidth="1"/>
    <col min="12" max="12" width="17.42578125" hidden="1" customWidth="1"/>
    <col min="13" max="13" width="12" hidden="1" customWidth="1"/>
    <col min="14" max="14" width="2.85546875" customWidth="1"/>
    <col min="15" max="15" width="3" style="30" customWidth="1"/>
    <col min="16" max="16" width="3" style="31" customWidth="1"/>
    <col min="19" max="19" width="13.42578125" customWidth="1"/>
    <col min="20" max="21" width="10.85546875" bestFit="1" customWidth="1"/>
    <col min="22" max="22" width="11.140625" customWidth="1"/>
  </cols>
  <sheetData>
    <row r="1" spans="2:22" ht="15.75" thickBot="1" x14ac:dyDescent="0.3">
      <c r="B1" t="s">
        <v>302</v>
      </c>
      <c r="I1" t="s">
        <v>301</v>
      </c>
    </row>
    <row r="2" spans="2:22" ht="27" thickBot="1" x14ac:dyDescent="0.3">
      <c r="B2" s="411" t="s">
        <v>300</v>
      </c>
      <c r="C2" s="411"/>
      <c r="D2" s="411"/>
      <c r="E2" s="411"/>
      <c r="F2" s="411"/>
      <c r="I2" s="411" t="s">
        <v>83</v>
      </c>
      <c r="J2" s="411"/>
      <c r="K2" s="411"/>
      <c r="L2" s="411"/>
      <c r="M2" s="411"/>
      <c r="R2" s="265"/>
      <c r="S2" s="266"/>
      <c r="T2" s="267" t="s">
        <v>305</v>
      </c>
      <c r="U2" s="267" t="s">
        <v>306</v>
      </c>
      <c r="V2" s="268" t="s">
        <v>307</v>
      </c>
    </row>
    <row r="3" spans="2:22" ht="31.5" customHeight="1" thickBot="1" x14ac:dyDescent="0.3">
      <c r="B3" s="395" t="s">
        <v>84</v>
      </c>
      <c r="C3" s="396"/>
      <c r="D3" s="396"/>
      <c r="E3" s="396"/>
      <c r="F3" s="397"/>
      <c r="I3" s="395" t="s">
        <v>84</v>
      </c>
      <c r="J3" s="396"/>
      <c r="K3" s="396"/>
      <c r="L3" s="396"/>
      <c r="M3" s="397"/>
      <c r="R3" s="414" t="str">
        <f>B3</f>
        <v>Family Resource Center</v>
      </c>
      <c r="S3" s="415"/>
      <c r="T3" s="271">
        <f>M30</f>
        <v>61097.129216134286</v>
      </c>
      <c r="U3" s="273">
        <f>F30</f>
        <v>68425.445919311504</v>
      </c>
      <c r="V3" s="269">
        <f t="shared" ref="V3:V5" si="0">(U3-T3)/T3</f>
        <v>0.1199453525427179</v>
      </c>
    </row>
    <row r="4" spans="2:22" x14ac:dyDescent="0.25">
      <c r="B4" s="32"/>
      <c r="C4" s="33"/>
      <c r="D4" s="34">
        <v>3.8461538461538463</v>
      </c>
      <c r="E4" s="35" t="s">
        <v>85</v>
      </c>
      <c r="F4" s="36">
        <v>1000</v>
      </c>
      <c r="I4" s="32"/>
      <c r="J4" s="33"/>
      <c r="K4" s="34">
        <v>3.8461538461538463</v>
      </c>
      <c r="L4" s="35" t="s">
        <v>85</v>
      </c>
      <c r="M4" s="36">
        <v>1000</v>
      </c>
      <c r="R4" s="414" t="str">
        <f>B34</f>
        <v>Micro Family Resource Center</v>
      </c>
      <c r="S4" s="415"/>
      <c r="T4" s="271">
        <f>M53</f>
        <v>24784.716389733247</v>
      </c>
      <c r="U4" s="273">
        <f>F55</f>
        <v>27988.498035890309</v>
      </c>
      <c r="V4" s="269">
        <f t="shared" si="0"/>
        <v>0.12926440616783444</v>
      </c>
    </row>
    <row r="5" spans="2:22" ht="16.5" thickBot="1" x14ac:dyDescent="0.3">
      <c r="B5" s="37"/>
      <c r="C5" s="38"/>
      <c r="D5" s="39" t="s">
        <v>86</v>
      </c>
      <c r="E5" s="40"/>
      <c r="F5" s="41"/>
      <c r="I5" s="37"/>
      <c r="J5" s="38"/>
      <c r="K5" s="39" t="s">
        <v>86</v>
      </c>
      <c r="L5" s="40"/>
      <c r="M5" s="41"/>
      <c r="R5" s="416" t="str">
        <f>B59</f>
        <v>Micro Family Resource Center Add-On</v>
      </c>
      <c r="S5" s="417"/>
      <c r="T5" s="272">
        <f>M78</f>
        <v>7105.0185577052152</v>
      </c>
      <c r="U5" s="274">
        <f>F79</f>
        <v>7940.0584836034041</v>
      </c>
      <c r="V5" s="270">
        <f t="shared" si="0"/>
        <v>0.11752818365162591</v>
      </c>
    </row>
    <row r="6" spans="2:22" x14ac:dyDescent="0.25">
      <c r="B6" s="42"/>
      <c r="C6" s="43"/>
      <c r="D6" s="44" t="s">
        <v>119</v>
      </c>
      <c r="E6" s="44" t="s">
        <v>87</v>
      </c>
      <c r="F6" s="45" t="s">
        <v>88</v>
      </c>
      <c r="I6" s="42"/>
      <c r="J6" s="43"/>
      <c r="K6" s="44"/>
      <c r="L6" s="44" t="s">
        <v>87</v>
      </c>
      <c r="M6" s="45" t="s">
        <v>88</v>
      </c>
    </row>
    <row r="7" spans="2:22" x14ac:dyDescent="0.25">
      <c r="B7" s="398" t="s">
        <v>89</v>
      </c>
      <c r="C7" s="399"/>
      <c r="D7" s="46">
        <f>'M2023 BLS Chart'!C22</f>
        <v>80829.631999999998</v>
      </c>
      <c r="E7" s="47">
        <v>1</v>
      </c>
      <c r="F7" s="48">
        <f>D7*E7</f>
        <v>80829.631999999998</v>
      </c>
      <c r="I7" s="398" t="s">
        <v>89</v>
      </c>
      <c r="J7" s="399"/>
      <c r="K7" s="46"/>
      <c r="L7" s="47">
        <v>1</v>
      </c>
      <c r="M7" s="48">
        <v>72975</v>
      </c>
    </row>
    <row r="8" spans="2:22" ht="18.75" customHeight="1" x14ac:dyDescent="0.25">
      <c r="B8" s="405" t="s">
        <v>90</v>
      </c>
      <c r="C8" s="406"/>
      <c r="D8" s="46">
        <f>'M2023 BLS Chart'!C18</f>
        <v>83639.712</v>
      </c>
      <c r="E8" s="47">
        <v>1</v>
      </c>
      <c r="F8" s="48">
        <f t="shared" ref="F8:F11" si="1">D8*E8</f>
        <v>83639.712</v>
      </c>
      <c r="I8" s="405" t="s">
        <v>90</v>
      </c>
      <c r="J8" s="406"/>
      <c r="K8" s="46"/>
      <c r="L8" s="47">
        <v>1</v>
      </c>
      <c r="M8" s="48">
        <v>73171</v>
      </c>
    </row>
    <row r="9" spans="2:22" x14ac:dyDescent="0.25">
      <c r="B9" s="409" t="s">
        <v>91</v>
      </c>
      <c r="C9" s="410"/>
      <c r="D9" s="46">
        <f>'M2023 BLS Chart'!C8</f>
        <v>56217.241600000001</v>
      </c>
      <c r="E9" s="47">
        <v>2</v>
      </c>
      <c r="F9" s="48">
        <f t="shared" si="1"/>
        <v>112434.4832</v>
      </c>
      <c r="I9" s="409" t="s">
        <v>91</v>
      </c>
      <c r="J9" s="410"/>
      <c r="K9" s="46"/>
      <c r="L9" s="47">
        <v>2</v>
      </c>
      <c r="M9" s="48">
        <v>100844</v>
      </c>
    </row>
    <row r="10" spans="2:22" x14ac:dyDescent="0.25">
      <c r="B10" s="409" t="s">
        <v>92</v>
      </c>
      <c r="C10" s="410"/>
      <c r="D10" s="49">
        <f>'M2023 BLS Chart'!C12</f>
        <v>64438.399999999994</v>
      </c>
      <c r="E10" s="50">
        <v>1</v>
      </c>
      <c r="F10" s="48">
        <f t="shared" si="1"/>
        <v>64438.399999999994</v>
      </c>
      <c r="I10" s="409" t="s">
        <v>92</v>
      </c>
      <c r="J10" s="410"/>
      <c r="K10" s="49"/>
      <c r="L10" s="50">
        <v>1</v>
      </c>
      <c r="M10" s="48">
        <v>50729</v>
      </c>
    </row>
    <row r="11" spans="2:22" x14ac:dyDescent="0.25">
      <c r="B11" s="412" t="s">
        <v>93</v>
      </c>
      <c r="C11" s="413"/>
      <c r="D11" s="51">
        <f>'M2023 BLS Chart'!C6</f>
        <v>43247.567999999999</v>
      </c>
      <c r="E11" s="50">
        <v>0.5</v>
      </c>
      <c r="F11" s="48">
        <f t="shared" si="1"/>
        <v>21623.784</v>
      </c>
      <c r="I11" s="412" t="s">
        <v>93</v>
      </c>
      <c r="J11" s="413"/>
      <c r="K11" s="51"/>
      <c r="L11" s="50">
        <v>0.5</v>
      </c>
      <c r="M11" s="48">
        <v>19761</v>
      </c>
    </row>
    <row r="12" spans="2:22" x14ac:dyDescent="0.25">
      <c r="B12" s="52" t="s">
        <v>94</v>
      </c>
      <c r="C12" s="53"/>
      <c r="D12" s="53"/>
      <c r="E12" s="54">
        <f>SUM(E7:E11)</f>
        <v>5.5</v>
      </c>
      <c r="F12" s="55">
        <f>SUM(F7:F11)</f>
        <v>362966.01119999995</v>
      </c>
      <c r="I12" s="52" t="s">
        <v>94</v>
      </c>
      <c r="J12" s="53"/>
      <c r="K12" s="53"/>
      <c r="L12" s="54">
        <v>5.5</v>
      </c>
      <c r="M12" s="55">
        <f>SUM(M7:M11)</f>
        <v>317480</v>
      </c>
      <c r="N12" s="56"/>
    </row>
    <row r="13" spans="2:22" x14ac:dyDescent="0.25">
      <c r="B13" s="57" t="s">
        <v>95</v>
      </c>
      <c r="C13" s="58"/>
      <c r="D13" s="59" t="s">
        <v>96</v>
      </c>
      <c r="E13" s="33"/>
      <c r="F13" s="60"/>
      <c r="I13" s="57" t="s">
        <v>95</v>
      </c>
      <c r="J13" s="58"/>
      <c r="K13" s="59" t="s">
        <v>96</v>
      </c>
      <c r="L13" s="33"/>
      <c r="M13" s="60"/>
      <c r="N13" s="56"/>
    </row>
    <row r="14" spans="2:22" x14ac:dyDescent="0.25">
      <c r="B14" s="61" t="s">
        <v>97</v>
      </c>
      <c r="C14" s="58"/>
      <c r="D14" s="62">
        <v>0.24970000000000001</v>
      </c>
      <c r="E14" s="58"/>
      <c r="F14" s="48">
        <f>F12*D14</f>
        <v>90632.612996639989</v>
      </c>
      <c r="I14" s="61" t="s">
        <v>97</v>
      </c>
      <c r="J14" s="58"/>
      <c r="K14" s="62">
        <f>'M2021 BLS  SALARY CHART'!C38</f>
        <v>0.25390000000000001</v>
      </c>
      <c r="L14" s="58"/>
      <c r="M14" s="48">
        <f>M12*K14</f>
        <v>80608.172000000006</v>
      </c>
    </row>
    <row r="15" spans="2:22" x14ac:dyDescent="0.25">
      <c r="B15" s="52" t="s">
        <v>98</v>
      </c>
      <c r="C15" s="53"/>
      <c r="D15" s="53"/>
      <c r="E15" s="63"/>
      <c r="F15" s="55">
        <f>F14+F12</f>
        <v>453598.62419663992</v>
      </c>
      <c r="I15" s="52" t="s">
        <v>98</v>
      </c>
      <c r="J15" s="53"/>
      <c r="K15" s="53"/>
      <c r="L15" s="63"/>
      <c r="M15" s="55">
        <f>M14+M12</f>
        <v>398088.17200000002</v>
      </c>
    </row>
    <row r="16" spans="2:22" x14ac:dyDescent="0.25">
      <c r="B16" s="400" t="s">
        <v>99</v>
      </c>
      <c r="C16" s="401"/>
      <c r="D16" s="49">
        <f>'M2023 BLS Chart'!C18</f>
        <v>83639.712</v>
      </c>
      <c r="E16" s="47">
        <v>0.5</v>
      </c>
      <c r="F16" s="48">
        <f>E16*D16</f>
        <v>41819.856</v>
      </c>
      <c r="I16" s="400" t="s">
        <v>99</v>
      </c>
      <c r="J16" s="401"/>
      <c r="K16" s="49">
        <f>'M2021 BLS  SALARY CHART'!C18</f>
        <v>73171</v>
      </c>
      <c r="L16" s="47">
        <v>0.5</v>
      </c>
      <c r="M16" s="48">
        <f>L16*K16</f>
        <v>36585.5</v>
      </c>
      <c r="O16" s="64"/>
    </row>
    <row r="17" spans="2:21" x14ac:dyDescent="0.25">
      <c r="B17" s="400" t="s">
        <v>100</v>
      </c>
      <c r="C17" s="401"/>
      <c r="D17" s="49">
        <f>'M2023 BLS Chart'!C14</f>
        <v>70211.44</v>
      </c>
      <c r="E17" s="47">
        <v>0.5</v>
      </c>
      <c r="F17" s="48">
        <f>E17*D17</f>
        <v>35105.72</v>
      </c>
      <c r="I17" s="400" t="s">
        <v>100</v>
      </c>
      <c r="J17" s="401"/>
      <c r="K17" s="49">
        <f>'M2021 BLS  SALARY CHART'!C14</f>
        <v>63585</v>
      </c>
      <c r="L17" s="47">
        <v>0.5</v>
      </c>
      <c r="M17" s="48">
        <f>L17*K17</f>
        <v>31792.5</v>
      </c>
    </row>
    <row r="18" spans="2:21" x14ac:dyDescent="0.25">
      <c r="B18" s="400" t="s">
        <v>101</v>
      </c>
      <c r="C18" s="401"/>
      <c r="D18" s="49">
        <f>'M2023 BLS Chart'!C6</f>
        <v>43247.567999999999</v>
      </c>
      <c r="E18" s="47">
        <v>1</v>
      </c>
      <c r="F18" s="48">
        <f>E18*D18</f>
        <v>43247.567999999999</v>
      </c>
      <c r="I18" s="400" t="s">
        <v>101</v>
      </c>
      <c r="J18" s="401"/>
      <c r="K18" s="49">
        <f>'M2021 BLS  SALARY CHART'!C6</f>
        <v>39522</v>
      </c>
      <c r="L18" s="47">
        <v>1</v>
      </c>
      <c r="M18" s="48">
        <f>L18*K18</f>
        <v>39522</v>
      </c>
    </row>
    <row r="19" spans="2:21" x14ac:dyDescent="0.25">
      <c r="B19" s="65" t="s">
        <v>258</v>
      </c>
      <c r="C19" s="66"/>
      <c r="D19" s="67">
        <f>35%*(8.64%+1)</f>
        <v>0.38023999999999997</v>
      </c>
      <c r="E19" s="49"/>
      <c r="F19" s="68">
        <f>(F16+F17+F18)*D19</f>
        <v>45694.636274559998</v>
      </c>
      <c r="I19" s="65" t="s">
        <v>258</v>
      </c>
      <c r="J19" s="66"/>
      <c r="K19" s="67">
        <f>35%*(8.64%+1)</f>
        <v>0.38023999999999997</v>
      </c>
      <c r="L19" s="49"/>
      <c r="M19" s="68">
        <f>(M16+M17+M18)*K19</f>
        <v>41027.895999999993</v>
      </c>
      <c r="R19" s="259"/>
      <c r="S19" s="259"/>
      <c r="T19" s="259"/>
      <c r="U19" s="259"/>
    </row>
    <row r="20" spans="2:21" ht="0.6" hidden="1" customHeight="1" x14ac:dyDescent="0.25">
      <c r="B20" s="391"/>
      <c r="C20" s="392"/>
      <c r="D20" s="58"/>
      <c r="E20" s="49"/>
      <c r="F20" s="68"/>
      <c r="I20" s="391"/>
      <c r="J20" s="392"/>
      <c r="K20" s="58"/>
      <c r="L20" s="49"/>
      <c r="M20" s="68"/>
    </row>
    <row r="21" spans="2:21" x14ac:dyDescent="0.25">
      <c r="B21" s="391" t="s">
        <v>259</v>
      </c>
      <c r="C21" s="392"/>
      <c r="D21" s="58"/>
      <c r="E21" s="69">
        <f>35.56*(8.64%+1)+(2.78%+1)</f>
        <v>39.660184000000001</v>
      </c>
      <c r="F21" s="68">
        <f>E21*F4</f>
        <v>39660.184000000001</v>
      </c>
      <c r="I21" s="391" t="s">
        <v>259</v>
      </c>
      <c r="J21" s="392"/>
      <c r="K21" s="58"/>
      <c r="L21" s="69">
        <f>35.56*(8.64%+1)</f>
        <v>38.632384000000002</v>
      </c>
      <c r="M21" s="68">
        <f>L21*M4</f>
        <v>38632.384000000005</v>
      </c>
      <c r="R21" s="358"/>
    </row>
    <row r="22" spans="2:21" x14ac:dyDescent="0.25">
      <c r="B22" s="389" t="s">
        <v>257</v>
      </c>
      <c r="C22" s="390"/>
      <c r="D22" s="58"/>
      <c r="E22" s="49">
        <f>918</f>
        <v>918</v>
      </c>
      <c r="F22" s="68">
        <f>E22*E12</f>
        <v>5049</v>
      </c>
      <c r="I22" s="389" t="s">
        <v>257</v>
      </c>
      <c r="J22" s="390"/>
      <c r="K22" s="58"/>
      <c r="L22" s="49">
        <v>918</v>
      </c>
      <c r="M22" s="68">
        <f>L22*L12</f>
        <v>5049</v>
      </c>
      <c r="R22" s="358"/>
    </row>
    <row r="23" spans="2:21" x14ac:dyDescent="0.25">
      <c r="B23" s="391" t="s">
        <v>260</v>
      </c>
      <c r="C23" s="392"/>
      <c r="D23" s="58"/>
      <c r="E23" s="49">
        <f>1638*(2.78%+1)</f>
        <v>1683.5364000000002</v>
      </c>
      <c r="F23" s="68">
        <f>E23*E12</f>
        <v>9259.4502000000011</v>
      </c>
      <c r="I23" s="391" t="s">
        <v>260</v>
      </c>
      <c r="J23" s="392"/>
      <c r="K23" s="58"/>
      <c r="L23" s="49">
        <f>1508*(8.64%+1)</f>
        <v>1638.2912000000001</v>
      </c>
      <c r="M23" s="68">
        <f>L23*L12</f>
        <v>9010.6016</v>
      </c>
    </row>
    <row r="24" spans="2:21" x14ac:dyDescent="0.25">
      <c r="B24" s="393" t="s">
        <v>261</v>
      </c>
      <c r="C24" s="394"/>
      <c r="D24" s="70" t="s">
        <v>102</v>
      </c>
      <c r="E24" s="298">
        <f>21.97+(2.78%+1)</f>
        <v>22.997799999999998</v>
      </c>
      <c r="F24" s="68">
        <f>(E24*2650)</f>
        <v>60944.17</v>
      </c>
      <c r="I24" s="393" t="s">
        <v>261</v>
      </c>
      <c r="J24" s="394"/>
      <c r="K24" s="70" t="s">
        <v>102</v>
      </c>
      <c r="L24" s="69">
        <f>20.223*(8.64%+1)</f>
        <v>21.970267199999999</v>
      </c>
      <c r="M24" s="68">
        <f>L24*2650</f>
        <v>58221.208079999997</v>
      </c>
    </row>
    <row r="25" spans="2:21" x14ac:dyDescent="0.25">
      <c r="B25" s="71" t="s">
        <v>103</v>
      </c>
      <c r="C25" s="72"/>
      <c r="D25" s="72"/>
      <c r="E25" s="72"/>
      <c r="F25" s="73">
        <f>SUM(F15:F24)</f>
        <v>734379.20867119986</v>
      </c>
      <c r="I25" s="71" t="s">
        <v>103</v>
      </c>
      <c r="J25" s="72"/>
      <c r="K25" s="72"/>
      <c r="L25" s="72"/>
      <c r="M25" s="73">
        <f>SUM(M15:M24)</f>
        <v>657929.26168</v>
      </c>
    </row>
    <row r="26" spans="2:21" ht="24" thickBot="1" x14ac:dyDescent="0.4">
      <c r="B26" s="302" t="s">
        <v>105</v>
      </c>
      <c r="C26" s="303"/>
      <c r="D26" s="304">
        <f>'M2023 BLS Chart'!C41</f>
        <v>0.12</v>
      </c>
      <c r="E26" s="303"/>
      <c r="F26" s="305">
        <f>(F15+F21+F22+F23+F24)*D26</f>
        <v>68221.371407596802</v>
      </c>
      <c r="I26" s="32"/>
      <c r="J26" s="35"/>
      <c r="K26" s="35"/>
      <c r="L26" s="35"/>
      <c r="M26" s="75"/>
      <c r="R26" s="359"/>
    </row>
    <row r="27" spans="2:21" ht="24" thickTop="1" x14ac:dyDescent="0.35">
      <c r="B27" s="306" t="s">
        <v>383</v>
      </c>
      <c r="C27" s="307"/>
      <c r="D27" s="308"/>
      <c r="E27" s="307"/>
      <c r="F27" s="309">
        <f>SUM(F25:F26)</f>
        <v>802600.58007879672</v>
      </c>
      <c r="I27" s="37" t="s">
        <v>104</v>
      </c>
      <c r="J27" s="35"/>
      <c r="K27" s="74">
        <f>'CAF Fall 2022'!CH23</f>
        <v>2.7811565914169036E-2</v>
      </c>
      <c r="L27" s="35"/>
      <c r="M27" s="75">
        <f>SUM(M15+M21+M22+M23+M24)*K27</f>
        <v>14156.125032011378</v>
      </c>
      <c r="R27" s="329"/>
    </row>
    <row r="28" spans="2:21" ht="23.25" x14ac:dyDescent="0.35">
      <c r="B28" s="310" t="s">
        <v>409</v>
      </c>
      <c r="C28" s="72"/>
      <c r="D28" s="312">
        <f>'CAF Fall 2024'!CQ28</f>
        <v>3.2549514448865162E-2</v>
      </c>
      <c r="E28" s="72"/>
      <c r="F28" s="311">
        <f>(F15+F21+F22+F23+F24)*D28</f>
        <v>18504.770952941406</v>
      </c>
      <c r="I28" s="37" t="s">
        <v>105</v>
      </c>
      <c r="J28" s="40"/>
      <c r="K28" s="62">
        <v>0.12</v>
      </c>
      <c r="L28" s="40"/>
      <c r="M28" s="76">
        <f>(M15+M20+M21+M22+M23+M24)*K28</f>
        <v>61080.163881600005</v>
      </c>
      <c r="R28" s="329"/>
    </row>
    <row r="29" spans="2:21" ht="24" thickBot="1" x14ac:dyDescent="0.4">
      <c r="B29" s="77" t="s">
        <v>106</v>
      </c>
      <c r="C29" s="78"/>
      <c r="D29" s="78"/>
      <c r="E29" s="78"/>
      <c r="F29" s="79">
        <f>SUM(F27:F28)</f>
        <v>821105.3510317381</v>
      </c>
      <c r="I29" s="77" t="s">
        <v>106</v>
      </c>
      <c r="J29" s="78"/>
      <c r="K29" s="78"/>
      <c r="L29" s="78"/>
      <c r="M29" s="79">
        <f>M25+M27+M28</f>
        <v>733165.55059361144</v>
      </c>
      <c r="N29" s="82"/>
      <c r="P29" s="82"/>
      <c r="R29" s="329"/>
    </row>
    <row r="30" spans="2:21" ht="24.75" thickTop="1" thickBot="1" x14ac:dyDescent="0.4">
      <c r="B30" s="386" t="s">
        <v>107</v>
      </c>
      <c r="C30" s="387"/>
      <c r="D30" s="388"/>
      <c r="E30" s="80"/>
      <c r="F30" s="81">
        <f>F29/12</f>
        <v>68425.445919311504</v>
      </c>
      <c r="I30" s="402" t="s">
        <v>107</v>
      </c>
      <c r="J30" s="403"/>
      <c r="K30" s="404"/>
      <c r="L30" s="80"/>
      <c r="M30" s="262">
        <f>M29/12</f>
        <v>61097.129216134286</v>
      </c>
      <c r="N30" s="82"/>
      <c r="P30" s="82"/>
      <c r="R30" s="329"/>
    </row>
    <row r="31" spans="2:21" ht="18" customHeight="1" x14ac:dyDescent="0.35">
      <c r="B31" s="256"/>
      <c r="C31" s="256"/>
      <c r="D31" s="256"/>
      <c r="E31" s="257" t="s">
        <v>303</v>
      </c>
      <c r="F31" s="258">
        <f>M30</f>
        <v>61097.129216134286</v>
      </c>
      <c r="I31" s="256"/>
      <c r="J31" s="256"/>
      <c r="K31" s="256"/>
      <c r="L31" s="257"/>
      <c r="M31" s="258"/>
      <c r="N31" s="82"/>
      <c r="P31" s="82"/>
      <c r="R31" s="329"/>
    </row>
    <row r="32" spans="2:21" ht="12" customHeight="1" x14ac:dyDescent="0.35">
      <c r="B32" s="256"/>
      <c r="C32" s="256"/>
      <c r="D32" s="256"/>
      <c r="E32" s="257" t="s">
        <v>304</v>
      </c>
      <c r="F32" s="261">
        <f>(F30-F31)/F31</f>
        <v>0.1199453525427179</v>
      </c>
      <c r="I32" s="256"/>
      <c r="J32" s="256"/>
      <c r="K32" s="256"/>
      <c r="L32" s="257"/>
      <c r="M32" s="258"/>
      <c r="R32" s="329"/>
    </row>
    <row r="33" spans="2:13" ht="15.75" thickBot="1" x14ac:dyDescent="0.3"/>
    <row r="34" spans="2:13" ht="19.5" thickBot="1" x14ac:dyDescent="0.3">
      <c r="B34" s="395" t="s">
        <v>108</v>
      </c>
      <c r="C34" s="396"/>
      <c r="D34" s="396"/>
      <c r="E34" s="396"/>
      <c r="F34" s="397"/>
      <c r="I34" s="395" t="s">
        <v>108</v>
      </c>
      <c r="J34" s="396"/>
      <c r="K34" s="396"/>
      <c r="L34" s="396"/>
      <c r="M34" s="397"/>
    </row>
    <row r="35" spans="2:13" x14ac:dyDescent="0.25">
      <c r="B35" s="32"/>
      <c r="C35" s="33"/>
      <c r="D35" s="34">
        <v>0.76923076923076927</v>
      </c>
      <c r="E35" s="35" t="s">
        <v>109</v>
      </c>
      <c r="F35" s="36">
        <v>200</v>
      </c>
      <c r="I35" s="32"/>
      <c r="J35" s="33"/>
      <c r="K35" s="34">
        <v>0.76923076923076927</v>
      </c>
      <c r="L35" s="35" t="s">
        <v>109</v>
      </c>
      <c r="M35" s="36">
        <v>200</v>
      </c>
    </row>
    <row r="36" spans="2:13" x14ac:dyDescent="0.25">
      <c r="B36" s="37"/>
      <c r="C36" s="38"/>
      <c r="D36" s="39" t="s">
        <v>86</v>
      </c>
      <c r="E36" s="40"/>
      <c r="F36" s="41"/>
      <c r="I36" s="37"/>
      <c r="J36" s="38"/>
      <c r="K36" s="39" t="s">
        <v>86</v>
      </c>
      <c r="L36" s="40"/>
      <c r="M36" s="41"/>
    </row>
    <row r="37" spans="2:13" x14ac:dyDescent="0.25">
      <c r="B37" s="42"/>
      <c r="C37" s="43"/>
      <c r="D37" s="83" t="s">
        <v>119</v>
      </c>
      <c r="E37" s="83" t="s">
        <v>87</v>
      </c>
      <c r="F37" s="84" t="s">
        <v>88</v>
      </c>
      <c r="I37" s="42"/>
      <c r="J37" s="43"/>
      <c r="K37" s="83"/>
      <c r="L37" s="83" t="s">
        <v>87</v>
      </c>
      <c r="M37" s="84" t="s">
        <v>88</v>
      </c>
    </row>
    <row r="38" spans="2:13" x14ac:dyDescent="0.25">
      <c r="B38" s="405" t="str">
        <f>B8</f>
        <v>Program Manager</v>
      </c>
      <c r="C38" s="406"/>
      <c r="D38" s="46">
        <f>'M2023 BLS Chart'!C18</f>
        <v>83639.712</v>
      </c>
      <c r="E38" s="47">
        <v>1</v>
      </c>
      <c r="F38" s="48">
        <f>D38*E38</f>
        <v>83639.712</v>
      </c>
      <c r="I38" s="405" t="str">
        <f>I8</f>
        <v>Program Manager</v>
      </c>
      <c r="J38" s="406"/>
      <c r="K38" s="46"/>
      <c r="L38" s="47">
        <v>1</v>
      </c>
      <c r="M38" s="48">
        <v>73171</v>
      </c>
    </row>
    <row r="39" spans="2:13" x14ac:dyDescent="0.25">
      <c r="B39" s="407" t="str">
        <f>B9</f>
        <v>Family Support Worker (DC III BA Level or 5+ yrs exp)</v>
      </c>
      <c r="C39" s="408"/>
      <c r="D39" s="46">
        <f>'M2023 BLS Chart'!C8</f>
        <v>56217.241600000001</v>
      </c>
      <c r="E39" s="47">
        <v>1</v>
      </c>
      <c r="F39" s="48">
        <f>D39*E39</f>
        <v>56217.241600000001</v>
      </c>
      <c r="I39" s="407" t="str">
        <f>I9</f>
        <v>Family Support Worker (DC III BA Level or 5+ yrs exp)</v>
      </c>
      <c r="J39" s="408"/>
      <c r="K39" s="46"/>
      <c r="L39" s="47">
        <v>1</v>
      </c>
      <c r="M39" s="48">
        <v>50422</v>
      </c>
    </row>
    <row r="40" spans="2:13" x14ac:dyDescent="0.25">
      <c r="B40" s="409" t="str">
        <f>B10</f>
        <v>School Liaison (BA Level Social worker)</v>
      </c>
      <c r="C40" s="410"/>
      <c r="D40" s="46">
        <f>'M2023 BLS Chart'!C12</f>
        <v>64438.399999999994</v>
      </c>
      <c r="E40" s="50">
        <v>0.5</v>
      </c>
      <c r="F40" s="48">
        <f>D40*E40</f>
        <v>32219.199999999997</v>
      </c>
      <c r="I40" s="409" t="str">
        <f>I10</f>
        <v>School Liaison (BA Level Social worker)</v>
      </c>
      <c r="J40" s="410"/>
      <c r="K40" s="46"/>
      <c r="L40" s="50">
        <v>0.5</v>
      </c>
      <c r="M40" s="48">
        <v>25364.5</v>
      </c>
    </row>
    <row r="41" spans="2:13" x14ac:dyDescent="0.25">
      <c r="B41" s="71" t="s">
        <v>94</v>
      </c>
      <c r="C41" s="72"/>
      <c r="D41" s="53"/>
      <c r="E41" s="54">
        <f>SUM(E38:E40)</f>
        <v>2.5</v>
      </c>
      <c r="F41" s="55">
        <f>SUM(F38:F40)</f>
        <v>172076.15360000002</v>
      </c>
      <c r="I41" s="71" t="s">
        <v>94</v>
      </c>
      <c r="J41" s="72"/>
      <c r="K41" s="53"/>
      <c r="L41" s="54">
        <v>2.5</v>
      </c>
      <c r="M41" s="55">
        <f>SUM(M38:M40)</f>
        <v>148957.5</v>
      </c>
    </row>
    <row r="42" spans="2:13" x14ac:dyDescent="0.25">
      <c r="B42" s="37" t="str">
        <f>B13</f>
        <v>Expenses</v>
      </c>
      <c r="C42" s="40"/>
      <c r="D42" s="62" t="str">
        <f>D13</f>
        <v>Unit Cost</v>
      </c>
      <c r="E42" s="58"/>
      <c r="F42" s="48"/>
      <c r="I42" s="37" t="s">
        <v>97</v>
      </c>
      <c r="J42" s="40"/>
      <c r="K42" s="62">
        <f>K14</f>
        <v>0.25390000000000001</v>
      </c>
      <c r="L42" s="58"/>
      <c r="M42" s="48">
        <f>M41*K42</f>
        <v>37820.309250000006</v>
      </c>
    </row>
    <row r="43" spans="2:13" ht="0.6" customHeight="1" x14ac:dyDescent="0.25">
      <c r="B43" s="32" t="s">
        <v>98</v>
      </c>
      <c r="C43" s="35"/>
      <c r="D43" s="91"/>
      <c r="E43" s="313"/>
      <c r="F43" s="314">
        <f>F41+F42</f>
        <v>172076.15360000002</v>
      </c>
      <c r="I43" s="71" t="s">
        <v>98</v>
      </c>
      <c r="J43" s="72"/>
      <c r="K43" s="53"/>
      <c r="L43" s="63"/>
      <c r="M43" s="55">
        <f>M41+M42</f>
        <v>186777.80924999999</v>
      </c>
    </row>
    <row r="44" spans="2:13" x14ac:dyDescent="0.25">
      <c r="B44" s="391" t="s">
        <v>97</v>
      </c>
      <c r="C44" s="392"/>
      <c r="D44" s="62">
        <f>D14</f>
        <v>0.24970000000000001</v>
      </c>
      <c r="E44" s="49"/>
      <c r="F44" s="68">
        <f>F41*D44</f>
        <v>42967.415553920007</v>
      </c>
      <c r="I44" s="391"/>
      <c r="J44" s="392"/>
      <c r="K44" s="58"/>
      <c r="L44" s="49"/>
      <c r="M44" s="68"/>
    </row>
    <row r="45" spans="2:13" x14ac:dyDescent="0.25">
      <c r="B45" s="52" t="s">
        <v>98</v>
      </c>
      <c r="C45" s="53"/>
      <c r="D45" s="53"/>
      <c r="E45" s="63"/>
      <c r="F45" s="55">
        <f>F41+F44</f>
        <v>215043.56915392002</v>
      </c>
      <c r="I45" s="391" t="s">
        <v>259</v>
      </c>
      <c r="J45" s="392"/>
      <c r="K45" s="58"/>
      <c r="L45" s="69">
        <f>L21</f>
        <v>38.632384000000002</v>
      </c>
      <c r="M45" s="68">
        <f>L45*M35</f>
        <v>7726.4768000000004</v>
      </c>
    </row>
    <row r="46" spans="2:13" x14ac:dyDescent="0.25">
      <c r="B46" s="391" t="s">
        <v>259</v>
      </c>
      <c r="C46" s="392"/>
      <c r="D46" s="58"/>
      <c r="E46" s="69">
        <f>E21</f>
        <v>39.660184000000001</v>
      </c>
      <c r="F46" s="68">
        <f>E46*F35</f>
        <v>7932.0367999999999</v>
      </c>
      <c r="I46" s="389" t="s">
        <v>257</v>
      </c>
      <c r="J46" s="390"/>
      <c r="K46" s="58"/>
      <c r="L46" s="49">
        <f>L22</f>
        <v>918</v>
      </c>
      <c r="M46" s="68">
        <f>L46*L41</f>
        <v>2295</v>
      </c>
    </row>
    <row r="47" spans="2:13" x14ac:dyDescent="0.25">
      <c r="B47" s="389" t="s">
        <v>257</v>
      </c>
      <c r="C47" s="390"/>
      <c r="D47" s="58"/>
      <c r="E47" s="49">
        <f>E22</f>
        <v>918</v>
      </c>
      <c r="F47" s="68">
        <f>E47*E41</f>
        <v>2295</v>
      </c>
      <c r="I47" s="391" t="s">
        <v>260</v>
      </c>
      <c r="J47" s="392"/>
      <c r="K47" s="58"/>
      <c r="L47" s="49">
        <f>L23</f>
        <v>1638.2912000000001</v>
      </c>
      <c r="M47" s="68">
        <f>L47*L41</f>
        <v>4095.7280000000001</v>
      </c>
    </row>
    <row r="48" spans="2:13" x14ac:dyDescent="0.25">
      <c r="B48" s="391" t="s">
        <v>260</v>
      </c>
      <c r="C48" s="392"/>
      <c r="D48" s="58"/>
      <c r="E48" s="49">
        <f>E23</f>
        <v>1683.5364000000002</v>
      </c>
      <c r="F48" s="68">
        <f>E48*E41</f>
        <v>4208.8410000000003</v>
      </c>
      <c r="I48" s="393" t="s">
        <v>261</v>
      </c>
      <c r="J48" s="394"/>
      <c r="K48" s="70" t="s">
        <v>102</v>
      </c>
      <c r="L48" s="69">
        <f>L24</f>
        <v>21.970267199999999</v>
      </c>
      <c r="M48" s="68">
        <f>L48*2650</f>
        <v>58221.208079999997</v>
      </c>
    </row>
    <row r="49" spans="2:16" x14ac:dyDescent="0.25">
      <c r="B49" s="393" t="s">
        <v>261</v>
      </c>
      <c r="C49" s="394"/>
      <c r="D49" s="70" t="s">
        <v>102</v>
      </c>
      <c r="E49" s="69">
        <f>E24</f>
        <v>22.997799999999998</v>
      </c>
      <c r="F49" s="68">
        <f>E49*2650</f>
        <v>60944.17</v>
      </c>
      <c r="I49" s="71" t="s">
        <v>110</v>
      </c>
      <c r="J49" s="72"/>
      <c r="K49" s="53"/>
      <c r="L49" s="53"/>
      <c r="M49" s="55">
        <f>SUM(M43:M48)</f>
        <v>259116.22213000001</v>
      </c>
    </row>
    <row r="50" spans="2:16" x14ac:dyDescent="0.25">
      <c r="B50" s="71" t="s">
        <v>103</v>
      </c>
      <c r="C50" s="72"/>
      <c r="D50" s="72"/>
      <c r="E50" s="72"/>
      <c r="F50" s="73">
        <f>SUM(F45:F49)</f>
        <v>290423.61695391999</v>
      </c>
      <c r="I50" s="37" t="str">
        <f>I27</f>
        <v xml:space="preserve">CAF : (rate review FY23 - FY24) </v>
      </c>
      <c r="J50" s="40"/>
      <c r="K50" s="74">
        <f>K27</f>
        <v>2.7811565914169036E-2</v>
      </c>
      <c r="L50" s="58"/>
      <c r="M50" s="85">
        <f>(M49)*K50</f>
        <v>7206.4278911989604</v>
      </c>
    </row>
    <row r="51" spans="2:16" ht="15.75" thickBot="1" x14ac:dyDescent="0.3">
      <c r="B51" s="302" t="s">
        <v>105</v>
      </c>
      <c r="C51" s="303"/>
      <c r="D51" s="304">
        <f>D26</f>
        <v>0.12</v>
      </c>
      <c r="E51" s="303"/>
      <c r="F51" s="305">
        <f>F50*D51</f>
        <v>34850.834034470397</v>
      </c>
      <c r="I51" s="37" t="s">
        <v>105</v>
      </c>
      <c r="J51" s="40"/>
      <c r="K51" s="62">
        <v>0.12</v>
      </c>
      <c r="L51" s="58"/>
      <c r="M51" s="48">
        <f>(M49)*K51</f>
        <v>31093.946655600001</v>
      </c>
    </row>
    <row r="52" spans="2:16" ht="16.5" thickTop="1" thickBot="1" x14ac:dyDescent="0.3">
      <c r="B52" s="306" t="s">
        <v>383</v>
      </c>
      <c r="C52" s="307"/>
      <c r="D52" s="308"/>
      <c r="E52" s="307"/>
      <c r="F52" s="309">
        <f>SUM(F50:F51)</f>
        <v>325274.45098839037</v>
      </c>
      <c r="I52" s="77" t="s">
        <v>106</v>
      </c>
      <c r="J52" s="78"/>
      <c r="K52" s="78"/>
      <c r="L52" s="78"/>
      <c r="M52" s="79">
        <f>SUM(M49:M51)</f>
        <v>297416.59667679894</v>
      </c>
      <c r="N52" s="89"/>
      <c r="P52" s="82"/>
    </row>
    <row r="53" spans="2:16" ht="16.5" thickTop="1" thickBot="1" x14ac:dyDescent="0.3">
      <c r="B53" s="310" t="s">
        <v>409</v>
      </c>
      <c r="C53" s="72"/>
      <c r="D53" s="312">
        <f>D28</f>
        <v>3.2549514448865162E-2</v>
      </c>
      <c r="E53" s="72"/>
      <c r="F53" s="311">
        <f>F52*D53</f>
        <v>10587.525442293296</v>
      </c>
      <c r="I53" s="86"/>
      <c r="J53" s="87" t="s">
        <v>107</v>
      </c>
      <c r="K53" s="88"/>
      <c r="L53" s="88"/>
      <c r="M53" s="263">
        <f>M52/12</f>
        <v>24784.716389733247</v>
      </c>
      <c r="N53" s="89"/>
      <c r="P53" s="82"/>
    </row>
    <row r="54" spans="2:16" ht="15.75" thickBot="1" x14ac:dyDescent="0.3">
      <c r="B54" s="77" t="s">
        <v>106</v>
      </c>
      <c r="C54" s="78"/>
      <c r="D54" s="78"/>
      <c r="E54" s="78"/>
      <c r="F54" s="79">
        <f>SUM(F52:F53)</f>
        <v>335861.97643068369</v>
      </c>
      <c r="J54" s="259"/>
      <c r="M54" s="260"/>
      <c r="N54" s="89"/>
      <c r="P54" s="82"/>
    </row>
    <row r="55" spans="2:16" ht="16.5" thickTop="1" thickBot="1" x14ac:dyDescent="0.3">
      <c r="B55" s="386" t="s">
        <v>107</v>
      </c>
      <c r="C55" s="387"/>
      <c r="D55" s="388"/>
      <c r="E55" s="80"/>
      <c r="F55" s="81">
        <f>F54/12</f>
        <v>27988.498035890309</v>
      </c>
      <c r="J55" s="259"/>
      <c r="M55" s="260"/>
    </row>
    <row r="56" spans="2:16" x14ac:dyDescent="0.25">
      <c r="B56" s="256"/>
      <c r="C56" s="256"/>
      <c r="D56" s="256"/>
      <c r="E56" s="257" t="s">
        <v>303</v>
      </c>
      <c r="F56" s="258">
        <v>24785</v>
      </c>
      <c r="J56" s="259"/>
      <c r="M56" s="260"/>
    </row>
    <row r="57" spans="2:16" ht="15.75" thickBot="1" x14ac:dyDescent="0.3">
      <c r="B57" s="256"/>
      <c r="C57" s="256"/>
      <c r="D57" s="256"/>
      <c r="E57" s="257" t="s">
        <v>304</v>
      </c>
      <c r="F57" s="261">
        <f>(F55-F56)/F56</f>
        <v>0.12925148419973001</v>
      </c>
    </row>
    <row r="58" spans="2:16" ht="19.5" thickBot="1" x14ac:dyDescent="0.3">
      <c r="B58" s="256"/>
      <c r="C58" s="256"/>
      <c r="D58" s="256"/>
      <c r="E58" s="257"/>
      <c r="F58" s="261"/>
      <c r="I58" s="395" t="s">
        <v>111</v>
      </c>
      <c r="J58" s="396"/>
      <c r="K58" s="396"/>
      <c r="L58" s="396"/>
      <c r="M58" s="397"/>
    </row>
    <row r="59" spans="2:16" ht="19.5" thickBot="1" x14ac:dyDescent="0.3">
      <c r="B59" s="395" t="s">
        <v>111</v>
      </c>
      <c r="C59" s="396"/>
      <c r="D59" s="396"/>
      <c r="E59" s="396"/>
      <c r="F59" s="397"/>
      <c r="I59" s="32"/>
      <c r="J59" s="33"/>
      <c r="K59" s="34" t="s">
        <v>112</v>
      </c>
      <c r="L59" s="35" t="s">
        <v>85</v>
      </c>
      <c r="M59" s="36" t="s">
        <v>112</v>
      </c>
    </row>
    <row r="60" spans="2:16" x14ac:dyDescent="0.25">
      <c r="B60" s="32"/>
      <c r="C60" s="33"/>
      <c r="D60" s="34" t="s">
        <v>112</v>
      </c>
      <c r="E60" s="35" t="s">
        <v>85</v>
      </c>
      <c r="F60" s="36" t="s">
        <v>112</v>
      </c>
      <c r="I60" s="37"/>
      <c r="J60" s="38"/>
      <c r="K60" s="39" t="s">
        <v>86</v>
      </c>
      <c r="L60" s="40"/>
      <c r="M60" s="41"/>
    </row>
    <row r="61" spans="2:16" x14ac:dyDescent="0.25">
      <c r="B61" s="37"/>
      <c r="C61" s="38"/>
      <c r="D61" s="39" t="s">
        <v>86</v>
      </c>
      <c r="E61" s="40"/>
      <c r="F61" s="41"/>
      <c r="I61" s="42"/>
      <c r="J61" s="43"/>
      <c r="K61" s="44"/>
      <c r="L61" s="44" t="s">
        <v>87</v>
      </c>
      <c r="M61" s="45" t="s">
        <v>88</v>
      </c>
    </row>
    <row r="62" spans="2:16" x14ac:dyDescent="0.25">
      <c r="B62" s="42"/>
      <c r="C62" s="43"/>
      <c r="D62" s="44" t="s">
        <v>119</v>
      </c>
      <c r="E62" s="44" t="s">
        <v>87</v>
      </c>
      <c r="F62" s="45" t="s">
        <v>88</v>
      </c>
      <c r="I62" s="398" t="s">
        <v>90</v>
      </c>
      <c r="J62" s="399"/>
      <c r="K62" s="46"/>
      <c r="L62" s="47">
        <v>0.1</v>
      </c>
      <c r="M62" s="90">
        <f>L62*'M2021 BLS  SALARY CHART'!C22</f>
        <v>7297.5</v>
      </c>
    </row>
    <row r="63" spans="2:16" x14ac:dyDescent="0.25">
      <c r="B63" s="398" t="s">
        <v>90</v>
      </c>
      <c r="C63" s="399"/>
      <c r="D63" s="46">
        <f>'M2023 BLS Chart'!C18</f>
        <v>83639.712</v>
      </c>
      <c r="E63" s="47">
        <v>0.1</v>
      </c>
      <c r="F63" s="90">
        <f>D63*E63</f>
        <v>8363.9712</v>
      </c>
      <c r="I63" s="71" t="s">
        <v>94</v>
      </c>
      <c r="J63" s="72"/>
      <c r="K63" s="53"/>
      <c r="L63" s="54">
        <v>0.1</v>
      </c>
      <c r="M63" s="73">
        <f>M62</f>
        <v>7297.5</v>
      </c>
    </row>
    <row r="64" spans="2:16" x14ac:dyDescent="0.25">
      <c r="B64" s="71" t="s">
        <v>94</v>
      </c>
      <c r="C64" s="72"/>
      <c r="D64" s="53"/>
      <c r="E64" s="54">
        <f>E63</f>
        <v>0.1</v>
      </c>
      <c r="F64" s="73">
        <f>F63</f>
        <v>8363.9712</v>
      </c>
      <c r="I64" s="32" t="s">
        <v>95</v>
      </c>
      <c r="J64" s="40"/>
      <c r="K64" s="58"/>
      <c r="L64" s="91" t="s">
        <v>96</v>
      </c>
      <c r="M64" s="41"/>
    </row>
    <row r="65" spans="2:16" x14ac:dyDescent="0.25">
      <c r="B65" s="32" t="s">
        <v>95</v>
      </c>
      <c r="C65" s="40"/>
      <c r="D65" s="58"/>
      <c r="E65" s="91" t="s">
        <v>96</v>
      </c>
      <c r="F65" s="41"/>
      <c r="I65" s="37" t="s">
        <v>97</v>
      </c>
      <c r="J65" s="40"/>
      <c r="K65" s="62">
        <f>K14</f>
        <v>0.25390000000000001</v>
      </c>
      <c r="L65" s="58"/>
      <c r="M65" s="90">
        <f>M63*K65</f>
        <v>1852.8352500000001</v>
      </c>
    </row>
    <row r="66" spans="2:16" x14ac:dyDescent="0.25">
      <c r="B66" s="37" t="s">
        <v>97</v>
      </c>
      <c r="C66" s="40"/>
      <c r="D66" s="62">
        <f>D14</f>
        <v>0.24970000000000001</v>
      </c>
      <c r="E66" s="58"/>
      <c r="F66" s="90">
        <f>F64*D66</f>
        <v>2088.4836086400001</v>
      </c>
      <c r="I66" s="71" t="s">
        <v>98</v>
      </c>
      <c r="J66" s="72"/>
      <c r="K66" s="72"/>
      <c r="L66" s="92"/>
      <c r="M66" s="73">
        <f>M63+M65</f>
        <v>9150.3352500000001</v>
      </c>
      <c r="O66" s="64"/>
    </row>
    <row r="67" spans="2:16" x14ac:dyDescent="0.25">
      <c r="B67" s="71" t="s">
        <v>98</v>
      </c>
      <c r="C67" s="72"/>
      <c r="D67" s="72"/>
      <c r="E67" s="92"/>
      <c r="F67" s="73">
        <f>F64+F66</f>
        <v>10452.454808639999</v>
      </c>
      <c r="I67" s="400" t="str">
        <f>I16</f>
        <v>Clinician (LICSW)</v>
      </c>
      <c r="J67" s="401"/>
      <c r="K67" s="51">
        <f>K16</f>
        <v>73171</v>
      </c>
      <c r="L67" s="47">
        <v>0.25</v>
      </c>
      <c r="M67" s="90">
        <f>L67*K67</f>
        <v>18292.75</v>
      </c>
    </row>
    <row r="68" spans="2:16" x14ac:dyDescent="0.25">
      <c r="B68" s="400" t="str">
        <f>B16</f>
        <v>Clinician (LICSW)</v>
      </c>
      <c r="C68" s="401"/>
      <c r="D68" s="51">
        <f>'M2023 BLS Chart'!C18</f>
        <v>83639.712</v>
      </c>
      <c r="E68" s="47">
        <v>0.25</v>
      </c>
      <c r="F68" s="90">
        <f>E68*D68</f>
        <v>20909.928</v>
      </c>
      <c r="I68" s="65" t="str">
        <f>I17</f>
        <v>Clinician (LCSW)</v>
      </c>
      <c r="J68" s="66"/>
      <c r="K68" s="51">
        <f>K17</f>
        <v>63585</v>
      </c>
      <c r="L68" s="47">
        <v>0.25</v>
      </c>
      <c r="M68" s="90">
        <f>L68*K68</f>
        <v>15896.25</v>
      </c>
    </row>
    <row r="69" spans="2:16" ht="13.7" customHeight="1" x14ac:dyDescent="0.25">
      <c r="B69" s="65" t="str">
        <f>B17</f>
        <v>Clinician (LCSW)</v>
      </c>
      <c r="C69" s="66"/>
      <c r="D69" s="51">
        <f>'M2023 BLS Chart'!C14</f>
        <v>70211.44</v>
      </c>
      <c r="E69" s="47">
        <v>0.25</v>
      </c>
      <c r="F69" s="90">
        <f>E69*D69</f>
        <v>17552.86</v>
      </c>
      <c r="I69" s="400" t="s">
        <v>101</v>
      </c>
      <c r="J69" s="401"/>
      <c r="K69" s="51">
        <f>K18</f>
        <v>39522</v>
      </c>
      <c r="L69" s="47">
        <v>0.5</v>
      </c>
      <c r="M69" s="90">
        <f>L69*K69</f>
        <v>19761</v>
      </c>
    </row>
    <row r="70" spans="2:16" ht="15" customHeight="1" x14ac:dyDescent="0.25">
      <c r="B70" s="400" t="s">
        <v>101</v>
      </c>
      <c r="C70" s="401"/>
      <c r="D70" s="51">
        <f>D18</f>
        <v>43247.567999999999</v>
      </c>
      <c r="E70" s="47">
        <v>0.5</v>
      </c>
      <c r="F70" s="90">
        <f>E70*D70</f>
        <v>21623.784</v>
      </c>
      <c r="I70" s="65" t="s">
        <v>258</v>
      </c>
      <c r="J70" s="66"/>
      <c r="K70" s="93">
        <f>K19</f>
        <v>0.38023999999999997</v>
      </c>
      <c r="L70" s="94"/>
      <c r="M70" s="76">
        <f>(M67+M68+M69)*K70</f>
        <v>20513.947999999997</v>
      </c>
    </row>
    <row r="71" spans="2:16" x14ac:dyDescent="0.25">
      <c r="B71" s="65" t="s">
        <v>258</v>
      </c>
      <c r="C71" s="66"/>
      <c r="D71" s="93">
        <f>D19</f>
        <v>0.38023999999999997</v>
      </c>
      <c r="E71" s="94"/>
      <c r="F71" s="76">
        <f>(F68+F69+F70)*D71</f>
        <v>22847.318137279999</v>
      </c>
      <c r="I71" s="391"/>
      <c r="J71" s="392"/>
      <c r="K71" s="58"/>
      <c r="L71" s="49"/>
      <c r="M71" s="76"/>
    </row>
    <row r="72" spans="2:16" x14ac:dyDescent="0.25">
      <c r="B72" s="389" t="s">
        <v>257</v>
      </c>
      <c r="C72" s="390"/>
      <c r="D72" s="58"/>
      <c r="E72" s="49">
        <f>E22</f>
        <v>918</v>
      </c>
      <c r="F72" s="76">
        <f>E72*E64</f>
        <v>91.800000000000011</v>
      </c>
      <c r="I72" s="389" t="s">
        <v>257</v>
      </c>
      <c r="J72" s="390"/>
      <c r="K72" s="58"/>
      <c r="L72" s="49">
        <f>L22</f>
        <v>918</v>
      </c>
      <c r="M72" s="76">
        <f>L72*L63</f>
        <v>91.800000000000011</v>
      </c>
    </row>
    <row r="73" spans="2:16" x14ac:dyDescent="0.25">
      <c r="B73" s="391" t="s">
        <v>260</v>
      </c>
      <c r="C73" s="392"/>
      <c r="D73" s="58"/>
      <c r="E73" s="49">
        <f>E48</f>
        <v>1683.5364000000002</v>
      </c>
      <c r="F73" s="76">
        <f>E73*E64</f>
        <v>168.35364000000004</v>
      </c>
      <c r="I73" s="391" t="s">
        <v>260</v>
      </c>
      <c r="J73" s="392"/>
      <c r="K73" s="58"/>
      <c r="L73" s="49">
        <f>L47</f>
        <v>1638.2912000000001</v>
      </c>
      <c r="M73" s="76">
        <f>L73*L63</f>
        <v>163.82912000000002</v>
      </c>
    </row>
    <row r="74" spans="2:16" x14ac:dyDescent="0.25">
      <c r="B74" s="71" t="s">
        <v>103</v>
      </c>
      <c r="C74" s="72"/>
      <c r="D74" s="72"/>
      <c r="E74" s="72"/>
      <c r="F74" s="73">
        <f>SUM(F67:F73)</f>
        <v>93646.49858592001</v>
      </c>
      <c r="I74" s="71" t="s">
        <v>110</v>
      </c>
      <c r="J74" s="72"/>
      <c r="K74" s="53"/>
      <c r="L74" s="53"/>
      <c r="M74" s="73">
        <f>SUM(M66:M73)</f>
        <v>83869.912370000005</v>
      </c>
    </row>
    <row r="75" spans="2:16" ht="15.75" thickBot="1" x14ac:dyDescent="0.3">
      <c r="B75" s="302" t="s">
        <v>105</v>
      </c>
      <c r="C75" s="303"/>
      <c r="D75" s="304">
        <f>D51</f>
        <v>0.12</v>
      </c>
      <c r="E75" s="303"/>
      <c r="F75" s="305">
        <f>(F67+F72+F73)*D75</f>
        <v>1285.5130138367997</v>
      </c>
      <c r="I75" s="37" t="str">
        <f>I50</f>
        <v xml:space="preserve">CAF : (rate review FY23 - FY24) </v>
      </c>
      <c r="J75" s="95"/>
      <c r="K75" s="74">
        <f>K50</f>
        <v>2.7811565914169036E-2</v>
      </c>
      <c r="L75" s="96"/>
      <c r="M75" s="97">
        <f>(M66+M72+M73)*K75</f>
        <v>261.59459806258042</v>
      </c>
    </row>
    <row r="76" spans="2:16" ht="15.75" thickTop="1" x14ac:dyDescent="0.25">
      <c r="B76" s="306" t="s">
        <v>383</v>
      </c>
      <c r="C76" s="307"/>
      <c r="D76" s="308"/>
      <c r="E76" s="307"/>
      <c r="F76" s="309">
        <f>SUM(F74:F75)</f>
        <v>94932.011599756806</v>
      </c>
      <c r="I76" s="37" t="s">
        <v>105</v>
      </c>
      <c r="J76" s="98"/>
      <c r="K76" s="62">
        <v>0.12</v>
      </c>
      <c r="L76" s="69"/>
      <c r="M76" s="76">
        <f>(M66+M71+M72+M73)*K76</f>
        <v>1128.7157244</v>
      </c>
    </row>
    <row r="77" spans="2:16" ht="15.75" thickBot="1" x14ac:dyDescent="0.3">
      <c r="B77" s="310" t="str">
        <f>B53</f>
        <v>CAF</v>
      </c>
      <c r="C77" s="72"/>
      <c r="D77" s="312">
        <f>D28</f>
        <v>3.2549514448865162E-2</v>
      </c>
      <c r="E77" s="72"/>
      <c r="F77" s="311">
        <f>(F67+F72+F73)*D77</f>
        <v>348.69020348404263</v>
      </c>
      <c r="I77" s="77" t="s">
        <v>106</v>
      </c>
      <c r="J77" s="78"/>
      <c r="K77" s="78"/>
      <c r="L77" s="78"/>
      <c r="M77" s="79">
        <f>SUM(M74:M76)</f>
        <v>85260.222692462587</v>
      </c>
      <c r="P77" s="82"/>
    </row>
    <row r="78" spans="2:16" ht="16.5" thickTop="1" thickBot="1" x14ac:dyDescent="0.3">
      <c r="B78" s="77" t="s">
        <v>106</v>
      </c>
      <c r="C78" s="78"/>
      <c r="D78" s="78"/>
      <c r="E78" s="78"/>
      <c r="F78" s="79">
        <f>F76+F77</f>
        <v>95280.701803240852</v>
      </c>
      <c r="I78" s="99" t="s">
        <v>107</v>
      </c>
      <c r="J78" s="100"/>
      <c r="K78" s="101"/>
      <c r="L78" s="102"/>
      <c r="M78" s="264">
        <f>M77/12</f>
        <v>7105.0185577052152</v>
      </c>
    </row>
    <row r="79" spans="2:16" ht="16.5" thickTop="1" thickBot="1" x14ac:dyDescent="0.3">
      <c r="B79" s="386" t="s">
        <v>107</v>
      </c>
      <c r="C79" s="387"/>
      <c r="D79" s="388"/>
      <c r="E79" s="80"/>
      <c r="F79" s="81">
        <f>F78/12</f>
        <v>7940.0584836034041</v>
      </c>
    </row>
    <row r="80" spans="2:16" x14ac:dyDescent="0.25">
      <c r="B80" s="256"/>
      <c r="C80" s="256"/>
      <c r="D80" s="256"/>
      <c r="E80" s="257" t="s">
        <v>303</v>
      </c>
      <c r="F80" s="258">
        <v>7105</v>
      </c>
    </row>
    <row r="81" spans="2:6" x14ac:dyDescent="0.25">
      <c r="B81" s="256"/>
      <c r="C81" s="256"/>
      <c r="D81" s="256"/>
      <c r="E81" s="257" t="s">
        <v>304</v>
      </c>
      <c r="F81" s="261">
        <f>(F79-F80)/F80</f>
        <v>0.11753110254798087</v>
      </c>
    </row>
  </sheetData>
  <mergeCells count="68">
    <mergeCell ref="B47:C47"/>
    <mergeCell ref="B48:C48"/>
    <mergeCell ref="B49:C49"/>
    <mergeCell ref="B72:C72"/>
    <mergeCell ref="B73:C73"/>
    <mergeCell ref="B59:F59"/>
    <mergeCell ref="B63:C63"/>
    <mergeCell ref="B68:C68"/>
    <mergeCell ref="B70:C70"/>
    <mergeCell ref="B55:D55"/>
    <mergeCell ref="B38:C38"/>
    <mergeCell ref="B39:C39"/>
    <mergeCell ref="B40:C40"/>
    <mergeCell ref="B44:C44"/>
    <mergeCell ref="B46:C46"/>
    <mergeCell ref="B22:C22"/>
    <mergeCell ref="B23:C23"/>
    <mergeCell ref="B24:C24"/>
    <mergeCell ref="B30:D30"/>
    <mergeCell ref="B34:F34"/>
    <mergeCell ref="B16:C16"/>
    <mergeCell ref="B17:C17"/>
    <mergeCell ref="B18:C18"/>
    <mergeCell ref="B20:C20"/>
    <mergeCell ref="B21:C21"/>
    <mergeCell ref="B7:C7"/>
    <mergeCell ref="B8:C8"/>
    <mergeCell ref="B9:C9"/>
    <mergeCell ref="B10:C10"/>
    <mergeCell ref="B11:C11"/>
    <mergeCell ref="R3:S3"/>
    <mergeCell ref="R4:S4"/>
    <mergeCell ref="R5:S5"/>
    <mergeCell ref="B2:F2"/>
    <mergeCell ref="B3:F3"/>
    <mergeCell ref="I21:J21"/>
    <mergeCell ref="I2:M2"/>
    <mergeCell ref="I3:M3"/>
    <mergeCell ref="I7:J7"/>
    <mergeCell ref="I8:J8"/>
    <mergeCell ref="I9:J9"/>
    <mergeCell ref="I10:J10"/>
    <mergeCell ref="I11:J11"/>
    <mergeCell ref="I16:J16"/>
    <mergeCell ref="I17:J17"/>
    <mergeCell ref="I18:J18"/>
    <mergeCell ref="I20:J20"/>
    <mergeCell ref="I47:J47"/>
    <mergeCell ref="I22:J22"/>
    <mergeCell ref="I23:J23"/>
    <mergeCell ref="I24:J24"/>
    <mergeCell ref="I30:K30"/>
    <mergeCell ref="I34:M34"/>
    <mergeCell ref="I38:J38"/>
    <mergeCell ref="I39:J39"/>
    <mergeCell ref="I40:J40"/>
    <mergeCell ref="I44:J44"/>
    <mergeCell ref="I45:J45"/>
    <mergeCell ref="I46:J46"/>
    <mergeCell ref="B79:D79"/>
    <mergeCell ref="I72:J72"/>
    <mergeCell ref="I73:J73"/>
    <mergeCell ref="I48:J48"/>
    <mergeCell ref="I58:M58"/>
    <mergeCell ref="I62:J62"/>
    <mergeCell ref="I67:J67"/>
    <mergeCell ref="I69:J69"/>
    <mergeCell ref="I71:J71"/>
  </mergeCells>
  <printOptions horizontalCentered="1"/>
  <pageMargins left="0.25" right="0.25" top="0.25" bottom="0.25" header="0.3" footer="0.3"/>
  <pageSetup paperSize="5" scale="43" orientation="portrait" cellComments="asDisplayed"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8E466-17C2-4DCA-B764-653C8A948292}">
  <sheetPr>
    <pageSetUpPr fitToPage="1"/>
  </sheetPr>
  <dimension ref="A1:R32"/>
  <sheetViews>
    <sheetView zoomScale="90" zoomScaleNormal="90" workbookViewId="0">
      <selection activeCell="M31" sqref="M31"/>
    </sheetView>
  </sheetViews>
  <sheetFormatPr defaultRowHeight="15" x14ac:dyDescent="0.25"/>
  <cols>
    <col min="1" max="1" width="26.85546875" customWidth="1"/>
    <col min="2" max="2" width="16.42578125" style="127" customWidth="1"/>
    <col min="3" max="3" width="13.42578125" style="139" customWidth="1"/>
    <col min="4" max="4" width="15.140625" style="127" bestFit="1" customWidth="1"/>
    <col min="5" max="6" width="15.140625" style="127" customWidth="1"/>
    <col min="7" max="7" width="33.140625" style="127" customWidth="1"/>
    <col min="8" max="8" width="9" style="127" customWidth="1"/>
    <col min="9" max="9" width="17.140625" style="127" customWidth="1"/>
    <col min="10" max="10" width="11.7109375" style="127" customWidth="1"/>
    <col min="11" max="11" width="53.85546875" style="127" customWidth="1"/>
    <col min="12" max="12" width="15" style="127" bestFit="1" customWidth="1"/>
    <col min="13" max="13" width="22.5703125" style="127" customWidth="1"/>
    <col min="14" max="14" width="1" style="127" customWidth="1"/>
    <col min="15" max="15" width="28" customWidth="1"/>
    <col min="16" max="16" width="1.42578125" customWidth="1"/>
    <col min="17" max="17" width="14.5703125" customWidth="1"/>
    <col min="18" max="18" width="12" bestFit="1" customWidth="1"/>
    <col min="20" max="20" width="8.85546875" customWidth="1"/>
    <col min="23" max="24" width="10" bestFit="1" customWidth="1"/>
    <col min="257" max="257" width="38.42578125" customWidth="1"/>
    <col min="258" max="258" width="16.42578125" customWidth="1"/>
    <col min="259" max="259" width="13.42578125" customWidth="1"/>
    <col min="260" max="260" width="15.140625" bestFit="1" customWidth="1"/>
    <col min="261" max="263" width="15.140625" customWidth="1"/>
    <col min="264" max="264" width="17.5703125" customWidth="1"/>
    <col min="265" max="265" width="17.140625" customWidth="1"/>
    <col min="266" max="266" width="15.140625" customWidth="1"/>
    <col min="267" max="267" width="17.5703125" customWidth="1"/>
    <col min="268" max="268" width="15" bestFit="1" customWidth="1"/>
    <col min="269" max="269" width="22.5703125" customWidth="1"/>
    <col min="270" max="270" width="1" customWidth="1"/>
    <col min="271" max="271" width="28" customWidth="1"/>
    <col min="272" max="272" width="1.42578125" customWidth="1"/>
    <col min="273" max="273" width="14.5703125" customWidth="1"/>
    <col min="274" max="274" width="12" bestFit="1" customWidth="1"/>
    <col min="276" max="276" width="8.85546875" customWidth="1"/>
    <col min="279" max="280" width="10" bestFit="1" customWidth="1"/>
    <col min="513" max="513" width="38.42578125" customWidth="1"/>
    <col min="514" max="514" width="16.42578125" customWidth="1"/>
    <col min="515" max="515" width="13.42578125" customWidth="1"/>
    <col min="516" max="516" width="15.140625" bestFit="1" customWidth="1"/>
    <col min="517" max="519" width="15.140625" customWidth="1"/>
    <col min="520" max="520" width="17.5703125" customWidth="1"/>
    <col min="521" max="521" width="17.140625" customWidth="1"/>
    <col min="522" max="522" width="15.140625" customWidth="1"/>
    <col min="523" max="523" width="17.5703125" customWidth="1"/>
    <col min="524" max="524" width="15" bestFit="1" customWidth="1"/>
    <col min="525" max="525" width="22.5703125" customWidth="1"/>
    <col min="526" max="526" width="1" customWidth="1"/>
    <col min="527" max="527" width="28" customWidth="1"/>
    <col min="528" max="528" width="1.42578125" customWidth="1"/>
    <col min="529" max="529" width="14.5703125" customWidth="1"/>
    <col min="530" max="530" width="12" bestFit="1" customWidth="1"/>
    <col min="532" max="532" width="8.85546875" customWidth="1"/>
    <col min="535" max="536" width="10" bestFit="1" customWidth="1"/>
    <col min="769" max="769" width="38.42578125" customWidth="1"/>
    <col min="770" max="770" width="16.42578125" customWidth="1"/>
    <col min="771" max="771" width="13.42578125" customWidth="1"/>
    <col min="772" max="772" width="15.140625" bestFit="1" customWidth="1"/>
    <col min="773" max="775" width="15.140625" customWidth="1"/>
    <col min="776" max="776" width="17.5703125" customWidth="1"/>
    <col min="777" max="777" width="17.140625" customWidth="1"/>
    <col min="778" max="778" width="15.140625" customWidth="1"/>
    <col min="779" max="779" width="17.5703125" customWidth="1"/>
    <col min="780" max="780" width="15" bestFit="1" customWidth="1"/>
    <col min="781" max="781" width="22.5703125" customWidth="1"/>
    <col min="782" max="782" width="1" customWidth="1"/>
    <col min="783" max="783" width="28" customWidth="1"/>
    <col min="784" max="784" width="1.42578125" customWidth="1"/>
    <col min="785" max="785" width="14.5703125" customWidth="1"/>
    <col min="786" max="786" width="12" bestFit="1" customWidth="1"/>
    <col min="788" max="788" width="8.85546875" customWidth="1"/>
    <col min="791" max="792" width="10" bestFit="1" customWidth="1"/>
    <col min="1025" max="1025" width="38.42578125" customWidth="1"/>
    <col min="1026" max="1026" width="16.42578125" customWidth="1"/>
    <col min="1027" max="1027" width="13.42578125" customWidth="1"/>
    <col min="1028" max="1028" width="15.140625" bestFit="1" customWidth="1"/>
    <col min="1029" max="1031" width="15.140625" customWidth="1"/>
    <col min="1032" max="1032" width="17.5703125" customWidth="1"/>
    <col min="1033" max="1033" width="17.140625" customWidth="1"/>
    <col min="1034" max="1034" width="15.140625" customWidth="1"/>
    <col min="1035" max="1035" width="17.5703125" customWidth="1"/>
    <col min="1036" max="1036" width="15" bestFit="1" customWidth="1"/>
    <col min="1037" max="1037" width="22.5703125" customWidth="1"/>
    <col min="1038" max="1038" width="1" customWidth="1"/>
    <col min="1039" max="1039" width="28" customWidth="1"/>
    <col min="1040" max="1040" width="1.42578125" customWidth="1"/>
    <col min="1041" max="1041" width="14.5703125" customWidth="1"/>
    <col min="1042" max="1042" width="12" bestFit="1" customWidth="1"/>
    <col min="1044" max="1044" width="8.85546875" customWidth="1"/>
    <col min="1047" max="1048" width="10" bestFit="1" customWidth="1"/>
    <col min="1281" max="1281" width="38.42578125" customWidth="1"/>
    <col min="1282" max="1282" width="16.42578125" customWidth="1"/>
    <col min="1283" max="1283" width="13.42578125" customWidth="1"/>
    <col min="1284" max="1284" width="15.140625" bestFit="1" customWidth="1"/>
    <col min="1285" max="1287" width="15.140625" customWidth="1"/>
    <col min="1288" max="1288" width="17.5703125" customWidth="1"/>
    <col min="1289" max="1289" width="17.140625" customWidth="1"/>
    <col min="1290" max="1290" width="15.140625" customWidth="1"/>
    <col min="1291" max="1291" width="17.5703125" customWidth="1"/>
    <col min="1292" max="1292" width="15" bestFit="1" customWidth="1"/>
    <col min="1293" max="1293" width="22.5703125" customWidth="1"/>
    <col min="1294" max="1294" width="1" customWidth="1"/>
    <col min="1295" max="1295" width="28" customWidth="1"/>
    <col min="1296" max="1296" width="1.42578125" customWidth="1"/>
    <col min="1297" max="1297" width="14.5703125" customWidth="1"/>
    <col min="1298" max="1298" width="12" bestFit="1" customWidth="1"/>
    <col min="1300" max="1300" width="8.85546875" customWidth="1"/>
    <col min="1303" max="1304" width="10" bestFit="1" customWidth="1"/>
    <col min="1537" max="1537" width="38.42578125" customWidth="1"/>
    <col min="1538" max="1538" width="16.42578125" customWidth="1"/>
    <col min="1539" max="1539" width="13.42578125" customWidth="1"/>
    <col min="1540" max="1540" width="15.140625" bestFit="1" customWidth="1"/>
    <col min="1541" max="1543" width="15.140625" customWidth="1"/>
    <col min="1544" max="1544" width="17.5703125" customWidth="1"/>
    <col min="1545" max="1545" width="17.140625" customWidth="1"/>
    <col min="1546" max="1546" width="15.140625" customWidth="1"/>
    <col min="1547" max="1547" width="17.5703125" customWidth="1"/>
    <col min="1548" max="1548" width="15" bestFit="1" customWidth="1"/>
    <col min="1549" max="1549" width="22.5703125" customWidth="1"/>
    <col min="1550" max="1550" width="1" customWidth="1"/>
    <col min="1551" max="1551" width="28" customWidth="1"/>
    <col min="1552" max="1552" width="1.42578125" customWidth="1"/>
    <col min="1553" max="1553" width="14.5703125" customWidth="1"/>
    <col min="1554" max="1554" width="12" bestFit="1" customWidth="1"/>
    <col min="1556" max="1556" width="8.85546875" customWidth="1"/>
    <col min="1559" max="1560" width="10" bestFit="1" customWidth="1"/>
    <col min="1793" max="1793" width="38.42578125" customWidth="1"/>
    <col min="1794" max="1794" width="16.42578125" customWidth="1"/>
    <col min="1795" max="1795" width="13.42578125" customWidth="1"/>
    <col min="1796" max="1796" width="15.140625" bestFit="1" customWidth="1"/>
    <col min="1797" max="1799" width="15.140625" customWidth="1"/>
    <col min="1800" max="1800" width="17.5703125" customWidth="1"/>
    <col min="1801" max="1801" width="17.140625" customWidth="1"/>
    <col min="1802" max="1802" width="15.140625" customWidth="1"/>
    <col min="1803" max="1803" width="17.5703125" customWidth="1"/>
    <col min="1804" max="1804" width="15" bestFit="1" customWidth="1"/>
    <col min="1805" max="1805" width="22.5703125" customWidth="1"/>
    <col min="1806" max="1806" width="1" customWidth="1"/>
    <col min="1807" max="1807" width="28" customWidth="1"/>
    <col min="1808" max="1808" width="1.42578125" customWidth="1"/>
    <col min="1809" max="1809" width="14.5703125" customWidth="1"/>
    <col min="1810" max="1810" width="12" bestFit="1" customWidth="1"/>
    <col min="1812" max="1812" width="8.85546875" customWidth="1"/>
    <col min="1815" max="1816" width="10" bestFit="1" customWidth="1"/>
    <col min="2049" max="2049" width="38.42578125" customWidth="1"/>
    <col min="2050" max="2050" width="16.42578125" customWidth="1"/>
    <col min="2051" max="2051" width="13.42578125" customWidth="1"/>
    <col min="2052" max="2052" width="15.140625" bestFit="1" customWidth="1"/>
    <col min="2053" max="2055" width="15.140625" customWidth="1"/>
    <col min="2056" max="2056" width="17.5703125" customWidth="1"/>
    <col min="2057" max="2057" width="17.140625" customWidth="1"/>
    <col min="2058" max="2058" width="15.140625" customWidth="1"/>
    <col min="2059" max="2059" width="17.5703125" customWidth="1"/>
    <col min="2060" max="2060" width="15" bestFit="1" customWidth="1"/>
    <col min="2061" max="2061" width="22.5703125" customWidth="1"/>
    <col min="2062" max="2062" width="1" customWidth="1"/>
    <col min="2063" max="2063" width="28" customWidth="1"/>
    <col min="2064" max="2064" width="1.42578125" customWidth="1"/>
    <col min="2065" max="2065" width="14.5703125" customWidth="1"/>
    <col min="2066" max="2066" width="12" bestFit="1" customWidth="1"/>
    <col min="2068" max="2068" width="8.85546875" customWidth="1"/>
    <col min="2071" max="2072" width="10" bestFit="1" customWidth="1"/>
    <col min="2305" max="2305" width="38.42578125" customWidth="1"/>
    <col min="2306" max="2306" width="16.42578125" customWidth="1"/>
    <col min="2307" max="2307" width="13.42578125" customWidth="1"/>
    <col min="2308" max="2308" width="15.140625" bestFit="1" customWidth="1"/>
    <col min="2309" max="2311" width="15.140625" customWidth="1"/>
    <col min="2312" max="2312" width="17.5703125" customWidth="1"/>
    <col min="2313" max="2313" width="17.140625" customWidth="1"/>
    <col min="2314" max="2314" width="15.140625" customWidth="1"/>
    <col min="2315" max="2315" width="17.5703125" customWidth="1"/>
    <col min="2316" max="2316" width="15" bestFit="1" customWidth="1"/>
    <col min="2317" max="2317" width="22.5703125" customWidth="1"/>
    <col min="2318" max="2318" width="1" customWidth="1"/>
    <col min="2319" max="2319" width="28" customWidth="1"/>
    <col min="2320" max="2320" width="1.42578125" customWidth="1"/>
    <col min="2321" max="2321" width="14.5703125" customWidth="1"/>
    <col min="2322" max="2322" width="12" bestFit="1" customWidth="1"/>
    <col min="2324" max="2324" width="8.85546875" customWidth="1"/>
    <col min="2327" max="2328" width="10" bestFit="1" customWidth="1"/>
    <col min="2561" max="2561" width="38.42578125" customWidth="1"/>
    <col min="2562" max="2562" width="16.42578125" customWidth="1"/>
    <col min="2563" max="2563" width="13.42578125" customWidth="1"/>
    <col min="2564" max="2564" width="15.140625" bestFit="1" customWidth="1"/>
    <col min="2565" max="2567" width="15.140625" customWidth="1"/>
    <col min="2568" max="2568" width="17.5703125" customWidth="1"/>
    <col min="2569" max="2569" width="17.140625" customWidth="1"/>
    <col min="2570" max="2570" width="15.140625" customWidth="1"/>
    <col min="2571" max="2571" width="17.5703125" customWidth="1"/>
    <col min="2572" max="2572" width="15" bestFit="1" customWidth="1"/>
    <col min="2573" max="2573" width="22.5703125" customWidth="1"/>
    <col min="2574" max="2574" width="1" customWidth="1"/>
    <col min="2575" max="2575" width="28" customWidth="1"/>
    <col min="2576" max="2576" width="1.42578125" customWidth="1"/>
    <col min="2577" max="2577" width="14.5703125" customWidth="1"/>
    <col min="2578" max="2578" width="12" bestFit="1" customWidth="1"/>
    <col min="2580" max="2580" width="8.85546875" customWidth="1"/>
    <col min="2583" max="2584" width="10" bestFit="1" customWidth="1"/>
    <col min="2817" max="2817" width="38.42578125" customWidth="1"/>
    <col min="2818" max="2818" width="16.42578125" customWidth="1"/>
    <col min="2819" max="2819" width="13.42578125" customWidth="1"/>
    <col min="2820" max="2820" width="15.140625" bestFit="1" customWidth="1"/>
    <col min="2821" max="2823" width="15.140625" customWidth="1"/>
    <col min="2824" max="2824" width="17.5703125" customWidth="1"/>
    <col min="2825" max="2825" width="17.140625" customWidth="1"/>
    <col min="2826" max="2826" width="15.140625" customWidth="1"/>
    <col min="2827" max="2827" width="17.5703125" customWidth="1"/>
    <col min="2828" max="2828" width="15" bestFit="1" customWidth="1"/>
    <col min="2829" max="2829" width="22.5703125" customWidth="1"/>
    <col min="2830" max="2830" width="1" customWidth="1"/>
    <col min="2831" max="2831" width="28" customWidth="1"/>
    <col min="2832" max="2832" width="1.42578125" customWidth="1"/>
    <col min="2833" max="2833" width="14.5703125" customWidth="1"/>
    <col min="2834" max="2834" width="12" bestFit="1" customWidth="1"/>
    <col min="2836" max="2836" width="8.85546875" customWidth="1"/>
    <col min="2839" max="2840" width="10" bestFit="1" customWidth="1"/>
    <col min="3073" max="3073" width="38.42578125" customWidth="1"/>
    <col min="3074" max="3074" width="16.42578125" customWidth="1"/>
    <col min="3075" max="3075" width="13.42578125" customWidth="1"/>
    <col min="3076" max="3076" width="15.140625" bestFit="1" customWidth="1"/>
    <col min="3077" max="3079" width="15.140625" customWidth="1"/>
    <col min="3080" max="3080" width="17.5703125" customWidth="1"/>
    <col min="3081" max="3081" width="17.140625" customWidth="1"/>
    <col min="3082" max="3082" width="15.140625" customWidth="1"/>
    <col min="3083" max="3083" width="17.5703125" customWidth="1"/>
    <col min="3084" max="3084" width="15" bestFit="1" customWidth="1"/>
    <col min="3085" max="3085" width="22.5703125" customWidth="1"/>
    <col min="3086" max="3086" width="1" customWidth="1"/>
    <col min="3087" max="3087" width="28" customWidth="1"/>
    <col min="3088" max="3088" width="1.42578125" customWidth="1"/>
    <col min="3089" max="3089" width="14.5703125" customWidth="1"/>
    <col min="3090" max="3090" width="12" bestFit="1" customWidth="1"/>
    <col min="3092" max="3092" width="8.85546875" customWidth="1"/>
    <col min="3095" max="3096" width="10" bestFit="1" customWidth="1"/>
    <col min="3329" max="3329" width="38.42578125" customWidth="1"/>
    <col min="3330" max="3330" width="16.42578125" customWidth="1"/>
    <col min="3331" max="3331" width="13.42578125" customWidth="1"/>
    <col min="3332" max="3332" width="15.140625" bestFit="1" customWidth="1"/>
    <col min="3333" max="3335" width="15.140625" customWidth="1"/>
    <col min="3336" max="3336" width="17.5703125" customWidth="1"/>
    <col min="3337" max="3337" width="17.140625" customWidth="1"/>
    <col min="3338" max="3338" width="15.140625" customWidth="1"/>
    <col min="3339" max="3339" width="17.5703125" customWidth="1"/>
    <col min="3340" max="3340" width="15" bestFit="1" customWidth="1"/>
    <col min="3341" max="3341" width="22.5703125" customWidth="1"/>
    <col min="3342" max="3342" width="1" customWidth="1"/>
    <col min="3343" max="3343" width="28" customWidth="1"/>
    <col min="3344" max="3344" width="1.42578125" customWidth="1"/>
    <col min="3345" max="3345" width="14.5703125" customWidth="1"/>
    <col min="3346" max="3346" width="12" bestFit="1" customWidth="1"/>
    <col min="3348" max="3348" width="8.85546875" customWidth="1"/>
    <col min="3351" max="3352" width="10" bestFit="1" customWidth="1"/>
    <col min="3585" max="3585" width="38.42578125" customWidth="1"/>
    <col min="3586" max="3586" width="16.42578125" customWidth="1"/>
    <col min="3587" max="3587" width="13.42578125" customWidth="1"/>
    <col min="3588" max="3588" width="15.140625" bestFit="1" customWidth="1"/>
    <col min="3589" max="3591" width="15.140625" customWidth="1"/>
    <col min="3592" max="3592" width="17.5703125" customWidth="1"/>
    <col min="3593" max="3593" width="17.140625" customWidth="1"/>
    <col min="3594" max="3594" width="15.140625" customWidth="1"/>
    <col min="3595" max="3595" width="17.5703125" customWidth="1"/>
    <col min="3596" max="3596" width="15" bestFit="1" customWidth="1"/>
    <col min="3597" max="3597" width="22.5703125" customWidth="1"/>
    <col min="3598" max="3598" width="1" customWidth="1"/>
    <col min="3599" max="3599" width="28" customWidth="1"/>
    <col min="3600" max="3600" width="1.42578125" customWidth="1"/>
    <col min="3601" max="3601" width="14.5703125" customWidth="1"/>
    <col min="3602" max="3602" width="12" bestFit="1" customWidth="1"/>
    <col min="3604" max="3604" width="8.85546875" customWidth="1"/>
    <col min="3607" max="3608" width="10" bestFit="1" customWidth="1"/>
    <col min="3841" max="3841" width="38.42578125" customWidth="1"/>
    <col min="3842" max="3842" width="16.42578125" customWidth="1"/>
    <col min="3843" max="3843" width="13.42578125" customWidth="1"/>
    <col min="3844" max="3844" width="15.140625" bestFit="1" customWidth="1"/>
    <col min="3845" max="3847" width="15.140625" customWidth="1"/>
    <col min="3848" max="3848" width="17.5703125" customWidth="1"/>
    <col min="3849" max="3849" width="17.140625" customWidth="1"/>
    <col min="3850" max="3850" width="15.140625" customWidth="1"/>
    <col min="3851" max="3851" width="17.5703125" customWidth="1"/>
    <col min="3852" max="3852" width="15" bestFit="1" customWidth="1"/>
    <col min="3853" max="3853" width="22.5703125" customWidth="1"/>
    <col min="3854" max="3854" width="1" customWidth="1"/>
    <col min="3855" max="3855" width="28" customWidth="1"/>
    <col min="3856" max="3856" width="1.42578125" customWidth="1"/>
    <col min="3857" max="3857" width="14.5703125" customWidth="1"/>
    <col min="3858" max="3858" width="12" bestFit="1" customWidth="1"/>
    <col min="3860" max="3860" width="8.85546875" customWidth="1"/>
    <col min="3863" max="3864" width="10" bestFit="1" customWidth="1"/>
    <col min="4097" max="4097" width="38.42578125" customWidth="1"/>
    <col min="4098" max="4098" width="16.42578125" customWidth="1"/>
    <col min="4099" max="4099" width="13.42578125" customWidth="1"/>
    <col min="4100" max="4100" width="15.140625" bestFit="1" customWidth="1"/>
    <col min="4101" max="4103" width="15.140625" customWidth="1"/>
    <col min="4104" max="4104" width="17.5703125" customWidth="1"/>
    <col min="4105" max="4105" width="17.140625" customWidth="1"/>
    <col min="4106" max="4106" width="15.140625" customWidth="1"/>
    <col min="4107" max="4107" width="17.5703125" customWidth="1"/>
    <col min="4108" max="4108" width="15" bestFit="1" customWidth="1"/>
    <col min="4109" max="4109" width="22.5703125" customWidth="1"/>
    <col min="4110" max="4110" width="1" customWidth="1"/>
    <col min="4111" max="4111" width="28" customWidth="1"/>
    <col min="4112" max="4112" width="1.42578125" customWidth="1"/>
    <col min="4113" max="4113" width="14.5703125" customWidth="1"/>
    <col min="4114" max="4114" width="12" bestFit="1" customWidth="1"/>
    <col min="4116" max="4116" width="8.85546875" customWidth="1"/>
    <col min="4119" max="4120" width="10" bestFit="1" customWidth="1"/>
    <col min="4353" max="4353" width="38.42578125" customWidth="1"/>
    <col min="4354" max="4354" width="16.42578125" customWidth="1"/>
    <col min="4355" max="4355" width="13.42578125" customWidth="1"/>
    <col min="4356" max="4356" width="15.140625" bestFit="1" customWidth="1"/>
    <col min="4357" max="4359" width="15.140625" customWidth="1"/>
    <col min="4360" max="4360" width="17.5703125" customWidth="1"/>
    <col min="4361" max="4361" width="17.140625" customWidth="1"/>
    <col min="4362" max="4362" width="15.140625" customWidth="1"/>
    <col min="4363" max="4363" width="17.5703125" customWidth="1"/>
    <col min="4364" max="4364" width="15" bestFit="1" customWidth="1"/>
    <col min="4365" max="4365" width="22.5703125" customWidth="1"/>
    <col min="4366" max="4366" width="1" customWidth="1"/>
    <col min="4367" max="4367" width="28" customWidth="1"/>
    <col min="4368" max="4368" width="1.42578125" customWidth="1"/>
    <col min="4369" max="4369" width="14.5703125" customWidth="1"/>
    <col min="4370" max="4370" width="12" bestFit="1" customWidth="1"/>
    <col min="4372" max="4372" width="8.85546875" customWidth="1"/>
    <col min="4375" max="4376" width="10" bestFit="1" customWidth="1"/>
    <col min="4609" max="4609" width="38.42578125" customWidth="1"/>
    <col min="4610" max="4610" width="16.42578125" customWidth="1"/>
    <col min="4611" max="4611" width="13.42578125" customWidth="1"/>
    <col min="4612" max="4612" width="15.140625" bestFit="1" customWidth="1"/>
    <col min="4613" max="4615" width="15.140625" customWidth="1"/>
    <col min="4616" max="4616" width="17.5703125" customWidth="1"/>
    <col min="4617" max="4617" width="17.140625" customWidth="1"/>
    <col min="4618" max="4618" width="15.140625" customWidth="1"/>
    <col min="4619" max="4619" width="17.5703125" customWidth="1"/>
    <col min="4620" max="4620" width="15" bestFit="1" customWidth="1"/>
    <col min="4621" max="4621" width="22.5703125" customWidth="1"/>
    <col min="4622" max="4622" width="1" customWidth="1"/>
    <col min="4623" max="4623" width="28" customWidth="1"/>
    <col min="4624" max="4624" width="1.42578125" customWidth="1"/>
    <col min="4625" max="4625" width="14.5703125" customWidth="1"/>
    <col min="4626" max="4626" width="12" bestFit="1" customWidth="1"/>
    <col min="4628" max="4628" width="8.85546875" customWidth="1"/>
    <col min="4631" max="4632" width="10" bestFit="1" customWidth="1"/>
    <col min="4865" max="4865" width="38.42578125" customWidth="1"/>
    <col min="4866" max="4866" width="16.42578125" customWidth="1"/>
    <col min="4867" max="4867" width="13.42578125" customWidth="1"/>
    <col min="4868" max="4868" width="15.140625" bestFit="1" customWidth="1"/>
    <col min="4869" max="4871" width="15.140625" customWidth="1"/>
    <col min="4872" max="4872" width="17.5703125" customWidth="1"/>
    <col min="4873" max="4873" width="17.140625" customWidth="1"/>
    <col min="4874" max="4874" width="15.140625" customWidth="1"/>
    <col min="4875" max="4875" width="17.5703125" customWidth="1"/>
    <col min="4876" max="4876" width="15" bestFit="1" customWidth="1"/>
    <col min="4877" max="4877" width="22.5703125" customWidth="1"/>
    <col min="4878" max="4878" width="1" customWidth="1"/>
    <col min="4879" max="4879" width="28" customWidth="1"/>
    <col min="4880" max="4880" width="1.42578125" customWidth="1"/>
    <col min="4881" max="4881" width="14.5703125" customWidth="1"/>
    <col min="4882" max="4882" width="12" bestFit="1" customWidth="1"/>
    <col min="4884" max="4884" width="8.85546875" customWidth="1"/>
    <col min="4887" max="4888" width="10" bestFit="1" customWidth="1"/>
    <col min="5121" max="5121" width="38.42578125" customWidth="1"/>
    <col min="5122" max="5122" width="16.42578125" customWidth="1"/>
    <col min="5123" max="5123" width="13.42578125" customWidth="1"/>
    <col min="5124" max="5124" width="15.140625" bestFit="1" customWidth="1"/>
    <col min="5125" max="5127" width="15.140625" customWidth="1"/>
    <col min="5128" max="5128" width="17.5703125" customWidth="1"/>
    <col min="5129" max="5129" width="17.140625" customWidth="1"/>
    <col min="5130" max="5130" width="15.140625" customWidth="1"/>
    <col min="5131" max="5131" width="17.5703125" customWidth="1"/>
    <col min="5132" max="5132" width="15" bestFit="1" customWidth="1"/>
    <col min="5133" max="5133" width="22.5703125" customWidth="1"/>
    <col min="5134" max="5134" width="1" customWidth="1"/>
    <col min="5135" max="5135" width="28" customWidth="1"/>
    <col min="5136" max="5136" width="1.42578125" customWidth="1"/>
    <col min="5137" max="5137" width="14.5703125" customWidth="1"/>
    <col min="5138" max="5138" width="12" bestFit="1" customWidth="1"/>
    <col min="5140" max="5140" width="8.85546875" customWidth="1"/>
    <col min="5143" max="5144" width="10" bestFit="1" customWidth="1"/>
    <col min="5377" max="5377" width="38.42578125" customWidth="1"/>
    <col min="5378" max="5378" width="16.42578125" customWidth="1"/>
    <col min="5379" max="5379" width="13.42578125" customWidth="1"/>
    <col min="5380" max="5380" width="15.140625" bestFit="1" customWidth="1"/>
    <col min="5381" max="5383" width="15.140625" customWidth="1"/>
    <col min="5384" max="5384" width="17.5703125" customWidth="1"/>
    <col min="5385" max="5385" width="17.140625" customWidth="1"/>
    <col min="5386" max="5386" width="15.140625" customWidth="1"/>
    <col min="5387" max="5387" width="17.5703125" customWidth="1"/>
    <col min="5388" max="5388" width="15" bestFit="1" customWidth="1"/>
    <col min="5389" max="5389" width="22.5703125" customWidth="1"/>
    <col min="5390" max="5390" width="1" customWidth="1"/>
    <col min="5391" max="5391" width="28" customWidth="1"/>
    <col min="5392" max="5392" width="1.42578125" customWidth="1"/>
    <col min="5393" max="5393" width="14.5703125" customWidth="1"/>
    <col min="5394" max="5394" width="12" bestFit="1" customWidth="1"/>
    <col min="5396" max="5396" width="8.85546875" customWidth="1"/>
    <col min="5399" max="5400" width="10" bestFit="1" customWidth="1"/>
    <col min="5633" max="5633" width="38.42578125" customWidth="1"/>
    <col min="5634" max="5634" width="16.42578125" customWidth="1"/>
    <col min="5635" max="5635" width="13.42578125" customWidth="1"/>
    <col min="5636" max="5636" width="15.140625" bestFit="1" customWidth="1"/>
    <col min="5637" max="5639" width="15.140625" customWidth="1"/>
    <col min="5640" max="5640" width="17.5703125" customWidth="1"/>
    <col min="5641" max="5641" width="17.140625" customWidth="1"/>
    <col min="5642" max="5642" width="15.140625" customWidth="1"/>
    <col min="5643" max="5643" width="17.5703125" customWidth="1"/>
    <col min="5644" max="5644" width="15" bestFit="1" customWidth="1"/>
    <col min="5645" max="5645" width="22.5703125" customWidth="1"/>
    <col min="5646" max="5646" width="1" customWidth="1"/>
    <col min="5647" max="5647" width="28" customWidth="1"/>
    <col min="5648" max="5648" width="1.42578125" customWidth="1"/>
    <col min="5649" max="5649" width="14.5703125" customWidth="1"/>
    <col min="5650" max="5650" width="12" bestFit="1" customWidth="1"/>
    <col min="5652" max="5652" width="8.85546875" customWidth="1"/>
    <col min="5655" max="5656" width="10" bestFit="1" customWidth="1"/>
    <col min="5889" max="5889" width="38.42578125" customWidth="1"/>
    <col min="5890" max="5890" width="16.42578125" customWidth="1"/>
    <col min="5891" max="5891" width="13.42578125" customWidth="1"/>
    <col min="5892" max="5892" width="15.140625" bestFit="1" customWidth="1"/>
    <col min="5893" max="5895" width="15.140625" customWidth="1"/>
    <col min="5896" max="5896" width="17.5703125" customWidth="1"/>
    <col min="5897" max="5897" width="17.140625" customWidth="1"/>
    <col min="5898" max="5898" width="15.140625" customWidth="1"/>
    <col min="5899" max="5899" width="17.5703125" customWidth="1"/>
    <col min="5900" max="5900" width="15" bestFit="1" customWidth="1"/>
    <col min="5901" max="5901" width="22.5703125" customWidth="1"/>
    <col min="5902" max="5902" width="1" customWidth="1"/>
    <col min="5903" max="5903" width="28" customWidth="1"/>
    <col min="5904" max="5904" width="1.42578125" customWidth="1"/>
    <col min="5905" max="5905" width="14.5703125" customWidth="1"/>
    <col min="5906" max="5906" width="12" bestFit="1" customWidth="1"/>
    <col min="5908" max="5908" width="8.85546875" customWidth="1"/>
    <col min="5911" max="5912" width="10" bestFit="1" customWidth="1"/>
    <col min="6145" max="6145" width="38.42578125" customWidth="1"/>
    <col min="6146" max="6146" width="16.42578125" customWidth="1"/>
    <col min="6147" max="6147" width="13.42578125" customWidth="1"/>
    <col min="6148" max="6148" width="15.140625" bestFit="1" customWidth="1"/>
    <col min="6149" max="6151" width="15.140625" customWidth="1"/>
    <col min="6152" max="6152" width="17.5703125" customWidth="1"/>
    <col min="6153" max="6153" width="17.140625" customWidth="1"/>
    <col min="6154" max="6154" width="15.140625" customWidth="1"/>
    <col min="6155" max="6155" width="17.5703125" customWidth="1"/>
    <col min="6156" max="6156" width="15" bestFit="1" customWidth="1"/>
    <col min="6157" max="6157" width="22.5703125" customWidth="1"/>
    <col min="6158" max="6158" width="1" customWidth="1"/>
    <col min="6159" max="6159" width="28" customWidth="1"/>
    <col min="6160" max="6160" width="1.42578125" customWidth="1"/>
    <col min="6161" max="6161" width="14.5703125" customWidth="1"/>
    <col min="6162" max="6162" width="12" bestFit="1" customWidth="1"/>
    <col min="6164" max="6164" width="8.85546875" customWidth="1"/>
    <col min="6167" max="6168" width="10" bestFit="1" customWidth="1"/>
    <col min="6401" max="6401" width="38.42578125" customWidth="1"/>
    <col min="6402" max="6402" width="16.42578125" customWidth="1"/>
    <col min="6403" max="6403" width="13.42578125" customWidth="1"/>
    <col min="6404" max="6404" width="15.140625" bestFit="1" customWidth="1"/>
    <col min="6405" max="6407" width="15.140625" customWidth="1"/>
    <col min="6408" max="6408" width="17.5703125" customWidth="1"/>
    <col min="6409" max="6409" width="17.140625" customWidth="1"/>
    <col min="6410" max="6410" width="15.140625" customWidth="1"/>
    <col min="6411" max="6411" width="17.5703125" customWidth="1"/>
    <col min="6412" max="6412" width="15" bestFit="1" customWidth="1"/>
    <col min="6413" max="6413" width="22.5703125" customWidth="1"/>
    <col min="6414" max="6414" width="1" customWidth="1"/>
    <col min="6415" max="6415" width="28" customWidth="1"/>
    <col min="6416" max="6416" width="1.42578125" customWidth="1"/>
    <col min="6417" max="6417" width="14.5703125" customWidth="1"/>
    <col min="6418" max="6418" width="12" bestFit="1" customWidth="1"/>
    <col min="6420" max="6420" width="8.85546875" customWidth="1"/>
    <col min="6423" max="6424" width="10" bestFit="1" customWidth="1"/>
    <col min="6657" max="6657" width="38.42578125" customWidth="1"/>
    <col min="6658" max="6658" width="16.42578125" customWidth="1"/>
    <col min="6659" max="6659" width="13.42578125" customWidth="1"/>
    <col min="6660" max="6660" width="15.140625" bestFit="1" customWidth="1"/>
    <col min="6661" max="6663" width="15.140625" customWidth="1"/>
    <col min="6664" max="6664" width="17.5703125" customWidth="1"/>
    <col min="6665" max="6665" width="17.140625" customWidth="1"/>
    <col min="6666" max="6666" width="15.140625" customWidth="1"/>
    <col min="6667" max="6667" width="17.5703125" customWidth="1"/>
    <col min="6668" max="6668" width="15" bestFit="1" customWidth="1"/>
    <col min="6669" max="6669" width="22.5703125" customWidth="1"/>
    <col min="6670" max="6670" width="1" customWidth="1"/>
    <col min="6671" max="6671" width="28" customWidth="1"/>
    <col min="6672" max="6672" width="1.42578125" customWidth="1"/>
    <col min="6673" max="6673" width="14.5703125" customWidth="1"/>
    <col min="6674" max="6674" width="12" bestFit="1" customWidth="1"/>
    <col min="6676" max="6676" width="8.85546875" customWidth="1"/>
    <col min="6679" max="6680" width="10" bestFit="1" customWidth="1"/>
    <col min="6913" max="6913" width="38.42578125" customWidth="1"/>
    <col min="6914" max="6914" width="16.42578125" customWidth="1"/>
    <col min="6915" max="6915" width="13.42578125" customWidth="1"/>
    <col min="6916" max="6916" width="15.140625" bestFit="1" customWidth="1"/>
    <col min="6917" max="6919" width="15.140625" customWidth="1"/>
    <col min="6920" max="6920" width="17.5703125" customWidth="1"/>
    <col min="6921" max="6921" width="17.140625" customWidth="1"/>
    <col min="6922" max="6922" width="15.140625" customWidth="1"/>
    <col min="6923" max="6923" width="17.5703125" customWidth="1"/>
    <col min="6924" max="6924" width="15" bestFit="1" customWidth="1"/>
    <col min="6925" max="6925" width="22.5703125" customWidth="1"/>
    <col min="6926" max="6926" width="1" customWidth="1"/>
    <col min="6927" max="6927" width="28" customWidth="1"/>
    <col min="6928" max="6928" width="1.42578125" customWidth="1"/>
    <col min="6929" max="6929" width="14.5703125" customWidth="1"/>
    <col min="6930" max="6930" width="12" bestFit="1" customWidth="1"/>
    <col min="6932" max="6932" width="8.85546875" customWidth="1"/>
    <col min="6935" max="6936" width="10" bestFit="1" customWidth="1"/>
    <col min="7169" max="7169" width="38.42578125" customWidth="1"/>
    <col min="7170" max="7170" width="16.42578125" customWidth="1"/>
    <col min="7171" max="7171" width="13.42578125" customWidth="1"/>
    <col min="7172" max="7172" width="15.140625" bestFit="1" customWidth="1"/>
    <col min="7173" max="7175" width="15.140625" customWidth="1"/>
    <col min="7176" max="7176" width="17.5703125" customWidth="1"/>
    <col min="7177" max="7177" width="17.140625" customWidth="1"/>
    <col min="7178" max="7178" width="15.140625" customWidth="1"/>
    <col min="7179" max="7179" width="17.5703125" customWidth="1"/>
    <col min="7180" max="7180" width="15" bestFit="1" customWidth="1"/>
    <col min="7181" max="7181" width="22.5703125" customWidth="1"/>
    <col min="7182" max="7182" width="1" customWidth="1"/>
    <col min="7183" max="7183" width="28" customWidth="1"/>
    <col min="7184" max="7184" width="1.42578125" customWidth="1"/>
    <col min="7185" max="7185" width="14.5703125" customWidth="1"/>
    <col min="7186" max="7186" width="12" bestFit="1" customWidth="1"/>
    <col min="7188" max="7188" width="8.85546875" customWidth="1"/>
    <col min="7191" max="7192" width="10" bestFit="1" customWidth="1"/>
    <col min="7425" max="7425" width="38.42578125" customWidth="1"/>
    <col min="7426" max="7426" width="16.42578125" customWidth="1"/>
    <col min="7427" max="7427" width="13.42578125" customWidth="1"/>
    <col min="7428" max="7428" width="15.140625" bestFit="1" customWidth="1"/>
    <col min="7429" max="7431" width="15.140625" customWidth="1"/>
    <col min="7432" max="7432" width="17.5703125" customWidth="1"/>
    <col min="7433" max="7433" width="17.140625" customWidth="1"/>
    <col min="7434" max="7434" width="15.140625" customWidth="1"/>
    <col min="7435" max="7435" width="17.5703125" customWidth="1"/>
    <col min="7436" max="7436" width="15" bestFit="1" customWidth="1"/>
    <col min="7437" max="7437" width="22.5703125" customWidth="1"/>
    <col min="7438" max="7438" width="1" customWidth="1"/>
    <col min="7439" max="7439" width="28" customWidth="1"/>
    <col min="7440" max="7440" width="1.42578125" customWidth="1"/>
    <col min="7441" max="7441" width="14.5703125" customWidth="1"/>
    <col min="7442" max="7442" width="12" bestFit="1" customWidth="1"/>
    <col min="7444" max="7444" width="8.85546875" customWidth="1"/>
    <col min="7447" max="7448" width="10" bestFit="1" customWidth="1"/>
    <col min="7681" max="7681" width="38.42578125" customWidth="1"/>
    <col min="7682" max="7682" width="16.42578125" customWidth="1"/>
    <col min="7683" max="7683" width="13.42578125" customWidth="1"/>
    <col min="7684" max="7684" width="15.140625" bestFit="1" customWidth="1"/>
    <col min="7685" max="7687" width="15.140625" customWidth="1"/>
    <col min="7688" max="7688" width="17.5703125" customWidth="1"/>
    <col min="7689" max="7689" width="17.140625" customWidth="1"/>
    <col min="7690" max="7690" width="15.140625" customWidth="1"/>
    <col min="7691" max="7691" width="17.5703125" customWidth="1"/>
    <col min="7692" max="7692" width="15" bestFit="1" customWidth="1"/>
    <col min="7693" max="7693" width="22.5703125" customWidth="1"/>
    <col min="7694" max="7694" width="1" customWidth="1"/>
    <col min="7695" max="7695" width="28" customWidth="1"/>
    <col min="7696" max="7696" width="1.42578125" customWidth="1"/>
    <col min="7697" max="7697" width="14.5703125" customWidth="1"/>
    <col min="7698" max="7698" width="12" bestFit="1" customWidth="1"/>
    <col min="7700" max="7700" width="8.85546875" customWidth="1"/>
    <col min="7703" max="7704" width="10" bestFit="1" customWidth="1"/>
    <col min="7937" max="7937" width="38.42578125" customWidth="1"/>
    <col min="7938" max="7938" width="16.42578125" customWidth="1"/>
    <col min="7939" max="7939" width="13.42578125" customWidth="1"/>
    <col min="7940" max="7940" width="15.140625" bestFit="1" customWidth="1"/>
    <col min="7941" max="7943" width="15.140625" customWidth="1"/>
    <col min="7944" max="7944" width="17.5703125" customWidth="1"/>
    <col min="7945" max="7945" width="17.140625" customWidth="1"/>
    <col min="7946" max="7946" width="15.140625" customWidth="1"/>
    <col min="7947" max="7947" width="17.5703125" customWidth="1"/>
    <col min="7948" max="7948" width="15" bestFit="1" customWidth="1"/>
    <col min="7949" max="7949" width="22.5703125" customWidth="1"/>
    <col min="7950" max="7950" width="1" customWidth="1"/>
    <col min="7951" max="7951" width="28" customWidth="1"/>
    <col min="7952" max="7952" width="1.42578125" customWidth="1"/>
    <col min="7953" max="7953" width="14.5703125" customWidth="1"/>
    <col min="7954" max="7954" width="12" bestFit="1" customWidth="1"/>
    <col min="7956" max="7956" width="8.85546875" customWidth="1"/>
    <col min="7959" max="7960" width="10" bestFit="1" customWidth="1"/>
    <col min="8193" max="8193" width="38.42578125" customWidth="1"/>
    <col min="8194" max="8194" width="16.42578125" customWidth="1"/>
    <col min="8195" max="8195" width="13.42578125" customWidth="1"/>
    <col min="8196" max="8196" width="15.140625" bestFit="1" customWidth="1"/>
    <col min="8197" max="8199" width="15.140625" customWidth="1"/>
    <col min="8200" max="8200" width="17.5703125" customWidth="1"/>
    <col min="8201" max="8201" width="17.140625" customWidth="1"/>
    <col min="8202" max="8202" width="15.140625" customWidth="1"/>
    <col min="8203" max="8203" width="17.5703125" customWidth="1"/>
    <col min="8204" max="8204" width="15" bestFit="1" customWidth="1"/>
    <col min="8205" max="8205" width="22.5703125" customWidth="1"/>
    <col min="8206" max="8206" width="1" customWidth="1"/>
    <col min="8207" max="8207" width="28" customWidth="1"/>
    <col min="8208" max="8208" width="1.42578125" customWidth="1"/>
    <col min="8209" max="8209" width="14.5703125" customWidth="1"/>
    <col min="8210" max="8210" width="12" bestFit="1" customWidth="1"/>
    <col min="8212" max="8212" width="8.85546875" customWidth="1"/>
    <col min="8215" max="8216" width="10" bestFit="1" customWidth="1"/>
    <col min="8449" max="8449" width="38.42578125" customWidth="1"/>
    <col min="8450" max="8450" width="16.42578125" customWidth="1"/>
    <col min="8451" max="8451" width="13.42578125" customWidth="1"/>
    <col min="8452" max="8452" width="15.140625" bestFit="1" customWidth="1"/>
    <col min="8453" max="8455" width="15.140625" customWidth="1"/>
    <col min="8456" max="8456" width="17.5703125" customWidth="1"/>
    <col min="8457" max="8457" width="17.140625" customWidth="1"/>
    <col min="8458" max="8458" width="15.140625" customWidth="1"/>
    <col min="8459" max="8459" width="17.5703125" customWidth="1"/>
    <col min="8460" max="8460" width="15" bestFit="1" customWidth="1"/>
    <col min="8461" max="8461" width="22.5703125" customWidth="1"/>
    <col min="8462" max="8462" width="1" customWidth="1"/>
    <col min="8463" max="8463" width="28" customWidth="1"/>
    <col min="8464" max="8464" width="1.42578125" customWidth="1"/>
    <col min="8465" max="8465" width="14.5703125" customWidth="1"/>
    <col min="8466" max="8466" width="12" bestFit="1" customWidth="1"/>
    <col min="8468" max="8468" width="8.85546875" customWidth="1"/>
    <col min="8471" max="8472" width="10" bestFit="1" customWidth="1"/>
    <col min="8705" max="8705" width="38.42578125" customWidth="1"/>
    <col min="8706" max="8706" width="16.42578125" customWidth="1"/>
    <col min="8707" max="8707" width="13.42578125" customWidth="1"/>
    <col min="8708" max="8708" width="15.140625" bestFit="1" customWidth="1"/>
    <col min="8709" max="8711" width="15.140625" customWidth="1"/>
    <col min="8712" max="8712" width="17.5703125" customWidth="1"/>
    <col min="8713" max="8713" width="17.140625" customWidth="1"/>
    <col min="8714" max="8714" width="15.140625" customWidth="1"/>
    <col min="8715" max="8715" width="17.5703125" customWidth="1"/>
    <col min="8716" max="8716" width="15" bestFit="1" customWidth="1"/>
    <col min="8717" max="8717" width="22.5703125" customWidth="1"/>
    <col min="8718" max="8718" width="1" customWidth="1"/>
    <col min="8719" max="8719" width="28" customWidth="1"/>
    <col min="8720" max="8720" width="1.42578125" customWidth="1"/>
    <col min="8721" max="8721" width="14.5703125" customWidth="1"/>
    <col min="8722" max="8722" width="12" bestFit="1" customWidth="1"/>
    <col min="8724" max="8724" width="8.85546875" customWidth="1"/>
    <col min="8727" max="8728" width="10" bestFit="1" customWidth="1"/>
    <col min="8961" max="8961" width="38.42578125" customWidth="1"/>
    <col min="8962" max="8962" width="16.42578125" customWidth="1"/>
    <col min="8963" max="8963" width="13.42578125" customWidth="1"/>
    <col min="8964" max="8964" width="15.140625" bestFit="1" customWidth="1"/>
    <col min="8965" max="8967" width="15.140625" customWidth="1"/>
    <col min="8968" max="8968" width="17.5703125" customWidth="1"/>
    <col min="8969" max="8969" width="17.140625" customWidth="1"/>
    <col min="8970" max="8970" width="15.140625" customWidth="1"/>
    <col min="8971" max="8971" width="17.5703125" customWidth="1"/>
    <col min="8972" max="8972" width="15" bestFit="1" customWidth="1"/>
    <col min="8973" max="8973" width="22.5703125" customWidth="1"/>
    <col min="8974" max="8974" width="1" customWidth="1"/>
    <col min="8975" max="8975" width="28" customWidth="1"/>
    <col min="8976" max="8976" width="1.42578125" customWidth="1"/>
    <col min="8977" max="8977" width="14.5703125" customWidth="1"/>
    <col min="8978" max="8978" width="12" bestFit="1" customWidth="1"/>
    <col min="8980" max="8980" width="8.85546875" customWidth="1"/>
    <col min="8983" max="8984" width="10" bestFit="1" customWidth="1"/>
    <col min="9217" max="9217" width="38.42578125" customWidth="1"/>
    <col min="9218" max="9218" width="16.42578125" customWidth="1"/>
    <col min="9219" max="9219" width="13.42578125" customWidth="1"/>
    <col min="9220" max="9220" width="15.140625" bestFit="1" customWidth="1"/>
    <col min="9221" max="9223" width="15.140625" customWidth="1"/>
    <col min="9224" max="9224" width="17.5703125" customWidth="1"/>
    <col min="9225" max="9225" width="17.140625" customWidth="1"/>
    <col min="9226" max="9226" width="15.140625" customWidth="1"/>
    <col min="9227" max="9227" width="17.5703125" customWidth="1"/>
    <col min="9228" max="9228" width="15" bestFit="1" customWidth="1"/>
    <col min="9229" max="9229" width="22.5703125" customWidth="1"/>
    <col min="9230" max="9230" width="1" customWidth="1"/>
    <col min="9231" max="9231" width="28" customWidth="1"/>
    <col min="9232" max="9232" width="1.42578125" customWidth="1"/>
    <col min="9233" max="9233" width="14.5703125" customWidth="1"/>
    <col min="9234" max="9234" width="12" bestFit="1" customWidth="1"/>
    <col min="9236" max="9236" width="8.85546875" customWidth="1"/>
    <col min="9239" max="9240" width="10" bestFit="1" customWidth="1"/>
    <col min="9473" max="9473" width="38.42578125" customWidth="1"/>
    <col min="9474" max="9474" width="16.42578125" customWidth="1"/>
    <col min="9475" max="9475" width="13.42578125" customWidth="1"/>
    <col min="9476" max="9476" width="15.140625" bestFit="1" customWidth="1"/>
    <col min="9477" max="9479" width="15.140625" customWidth="1"/>
    <col min="9480" max="9480" width="17.5703125" customWidth="1"/>
    <col min="9481" max="9481" width="17.140625" customWidth="1"/>
    <col min="9482" max="9482" width="15.140625" customWidth="1"/>
    <col min="9483" max="9483" width="17.5703125" customWidth="1"/>
    <col min="9484" max="9484" width="15" bestFit="1" customWidth="1"/>
    <col min="9485" max="9485" width="22.5703125" customWidth="1"/>
    <col min="9486" max="9486" width="1" customWidth="1"/>
    <col min="9487" max="9487" width="28" customWidth="1"/>
    <col min="9488" max="9488" width="1.42578125" customWidth="1"/>
    <col min="9489" max="9489" width="14.5703125" customWidth="1"/>
    <col min="9490" max="9490" width="12" bestFit="1" customWidth="1"/>
    <col min="9492" max="9492" width="8.85546875" customWidth="1"/>
    <col min="9495" max="9496" width="10" bestFit="1" customWidth="1"/>
    <col min="9729" max="9729" width="38.42578125" customWidth="1"/>
    <col min="9730" max="9730" width="16.42578125" customWidth="1"/>
    <col min="9731" max="9731" width="13.42578125" customWidth="1"/>
    <col min="9732" max="9732" width="15.140625" bestFit="1" customWidth="1"/>
    <col min="9733" max="9735" width="15.140625" customWidth="1"/>
    <col min="9736" max="9736" width="17.5703125" customWidth="1"/>
    <col min="9737" max="9737" width="17.140625" customWidth="1"/>
    <col min="9738" max="9738" width="15.140625" customWidth="1"/>
    <col min="9739" max="9739" width="17.5703125" customWidth="1"/>
    <col min="9740" max="9740" width="15" bestFit="1" customWidth="1"/>
    <col min="9741" max="9741" width="22.5703125" customWidth="1"/>
    <col min="9742" max="9742" width="1" customWidth="1"/>
    <col min="9743" max="9743" width="28" customWidth="1"/>
    <col min="9744" max="9744" width="1.42578125" customWidth="1"/>
    <col min="9745" max="9745" width="14.5703125" customWidth="1"/>
    <col min="9746" max="9746" width="12" bestFit="1" customWidth="1"/>
    <col min="9748" max="9748" width="8.85546875" customWidth="1"/>
    <col min="9751" max="9752" width="10" bestFit="1" customWidth="1"/>
    <col min="9985" max="9985" width="38.42578125" customWidth="1"/>
    <col min="9986" max="9986" width="16.42578125" customWidth="1"/>
    <col min="9987" max="9987" width="13.42578125" customWidth="1"/>
    <col min="9988" max="9988" width="15.140625" bestFit="1" customWidth="1"/>
    <col min="9989" max="9991" width="15.140625" customWidth="1"/>
    <col min="9992" max="9992" width="17.5703125" customWidth="1"/>
    <col min="9993" max="9993" width="17.140625" customWidth="1"/>
    <col min="9994" max="9994" width="15.140625" customWidth="1"/>
    <col min="9995" max="9995" width="17.5703125" customWidth="1"/>
    <col min="9996" max="9996" width="15" bestFit="1" customWidth="1"/>
    <col min="9997" max="9997" width="22.5703125" customWidth="1"/>
    <col min="9998" max="9998" width="1" customWidth="1"/>
    <col min="9999" max="9999" width="28" customWidth="1"/>
    <col min="10000" max="10000" width="1.42578125" customWidth="1"/>
    <col min="10001" max="10001" width="14.5703125" customWidth="1"/>
    <col min="10002" max="10002" width="12" bestFit="1" customWidth="1"/>
    <col min="10004" max="10004" width="8.85546875" customWidth="1"/>
    <col min="10007" max="10008" width="10" bestFit="1" customWidth="1"/>
    <col min="10241" max="10241" width="38.42578125" customWidth="1"/>
    <col min="10242" max="10242" width="16.42578125" customWidth="1"/>
    <col min="10243" max="10243" width="13.42578125" customWidth="1"/>
    <col min="10244" max="10244" width="15.140625" bestFit="1" customWidth="1"/>
    <col min="10245" max="10247" width="15.140625" customWidth="1"/>
    <col min="10248" max="10248" width="17.5703125" customWidth="1"/>
    <col min="10249" max="10249" width="17.140625" customWidth="1"/>
    <col min="10250" max="10250" width="15.140625" customWidth="1"/>
    <col min="10251" max="10251" width="17.5703125" customWidth="1"/>
    <col min="10252" max="10252" width="15" bestFit="1" customWidth="1"/>
    <col min="10253" max="10253" width="22.5703125" customWidth="1"/>
    <col min="10254" max="10254" width="1" customWidth="1"/>
    <col min="10255" max="10255" width="28" customWidth="1"/>
    <col min="10256" max="10256" width="1.42578125" customWidth="1"/>
    <col min="10257" max="10257" width="14.5703125" customWidth="1"/>
    <col min="10258" max="10258" width="12" bestFit="1" customWidth="1"/>
    <col min="10260" max="10260" width="8.85546875" customWidth="1"/>
    <col min="10263" max="10264" width="10" bestFit="1" customWidth="1"/>
    <col min="10497" max="10497" width="38.42578125" customWidth="1"/>
    <col min="10498" max="10498" width="16.42578125" customWidth="1"/>
    <col min="10499" max="10499" width="13.42578125" customWidth="1"/>
    <col min="10500" max="10500" width="15.140625" bestFit="1" customWidth="1"/>
    <col min="10501" max="10503" width="15.140625" customWidth="1"/>
    <col min="10504" max="10504" width="17.5703125" customWidth="1"/>
    <col min="10505" max="10505" width="17.140625" customWidth="1"/>
    <col min="10506" max="10506" width="15.140625" customWidth="1"/>
    <col min="10507" max="10507" width="17.5703125" customWidth="1"/>
    <col min="10508" max="10508" width="15" bestFit="1" customWidth="1"/>
    <col min="10509" max="10509" width="22.5703125" customWidth="1"/>
    <col min="10510" max="10510" width="1" customWidth="1"/>
    <col min="10511" max="10511" width="28" customWidth="1"/>
    <col min="10512" max="10512" width="1.42578125" customWidth="1"/>
    <col min="10513" max="10513" width="14.5703125" customWidth="1"/>
    <col min="10514" max="10514" width="12" bestFit="1" customWidth="1"/>
    <col min="10516" max="10516" width="8.85546875" customWidth="1"/>
    <col min="10519" max="10520" width="10" bestFit="1" customWidth="1"/>
    <col min="10753" max="10753" width="38.42578125" customWidth="1"/>
    <col min="10754" max="10754" width="16.42578125" customWidth="1"/>
    <col min="10755" max="10755" width="13.42578125" customWidth="1"/>
    <col min="10756" max="10756" width="15.140625" bestFit="1" customWidth="1"/>
    <col min="10757" max="10759" width="15.140625" customWidth="1"/>
    <col min="10760" max="10760" width="17.5703125" customWidth="1"/>
    <col min="10761" max="10761" width="17.140625" customWidth="1"/>
    <col min="10762" max="10762" width="15.140625" customWidth="1"/>
    <col min="10763" max="10763" width="17.5703125" customWidth="1"/>
    <col min="10764" max="10764" width="15" bestFit="1" customWidth="1"/>
    <col min="10765" max="10765" width="22.5703125" customWidth="1"/>
    <col min="10766" max="10766" width="1" customWidth="1"/>
    <col min="10767" max="10767" width="28" customWidth="1"/>
    <col min="10768" max="10768" width="1.42578125" customWidth="1"/>
    <col min="10769" max="10769" width="14.5703125" customWidth="1"/>
    <col min="10770" max="10770" width="12" bestFit="1" customWidth="1"/>
    <col min="10772" max="10772" width="8.85546875" customWidth="1"/>
    <col min="10775" max="10776" width="10" bestFit="1" customWidth="1"/>
    <col min="11009" max="11009" width="38.42578125" customWidth="1"/>
    <col min="11010" max="11010" width="16.42578125" customWidth="1"/>
    <col min="11011" max="11011" width="13.42578125" customWidth="1"/>
    <col min="11012" max="11012" width="15.140625" bestFit="1" customWidth="1"/>
    <col min="11013" max="11015" width="15.140625" customWidth="1"/>
    <col min="11016" max="11016" width="17.5703125" customWidth="1"/>
    <col min="11017" max="11017" width="17.140625" customWidth="1"/>
    <col min="11018" max="11018" width="15.140625" customWidth="1"/>
    <col min="11019" max="11019" width="17.5703125" customWidth="1"/>
    <col min="11020" max="11020" width="15" bestFit="1" customWidth="1"/>
    <col min="11021" max="11021" width="22.5703125" customWidth="1"/>
    <col min="11022" max="11022" width="1" customWidth="1"/>
    <col min="11023" max="11023" width="28" customWidth="1"/>
    <col min="11024" max="11024" width="1.42578125" customWidth="1"/>
    <col min="11025" max="11025" width="14.5703125" customWidth="1"/>
    <col min="11026" max="11026" width="12" bestFit="1" customWidth="1"/>
    <col min="11028" max="11028" width="8.85546875" customWidth="1"/>
    <col min="11031" max="11032" width="10" bestFit="1" customWidth="1"/>
    <col min="11265" max="11265" width="38.42578125" customWidth="1"/>
    <col min="11266" max="11266" width="16.42578125" customWidth="1"/>
    <col min="11267" max="11267" width="13.42578125" customWidth="1"/>
    <col min="11268" max="11268" width="15.140625" bestFit="1" customWidth="1"/>
    <col min="11269" max="11271" width="15.140625" customWidth="1"/>
    <col min="11272" max="11272" width="17.5703125" customWidth="1"/>
    <col min="11273" max="11273" width="17.140625" customWidth="1"/>
    <col min="11274" max="11274" width="15.140625" customWidth="1"/>
    <col min="11275" max="11275" width="17.5703125" customWidth="1"/>
    <col min="11276" max="11276" width="15" bestFit="1" customWidth="1"/>
    <col min="11277" max="11277" width="22.5703125" customWidth="1"/>
    <col min="11278" max="11278" width="1" customWidth="1"/>
    <col min="11279" max="11279" width="28" customWidth="1"/>
    <col min="11280" max="11280" width="1.42578125" customWidth="1"/>
    <col min="11281" max="11281" width="14.5703125" customWidth="1"/>
    <col min="11282" max="11282" width="12" bestFit="1" customWidth="1"/>
    <col min="11284" max="11284" width="8.85546875" customWidth="1"/>
    <col min="11287" max="11288" width="10" bestFit="1" customWidth="1"/>
    <col min="11521" max="11521" width="38.42578125" customWidth="1"/>
    <col min="11522" max="11522" width="16.42578125" customWidth="1"/>
    <col min="11523" max="11523" width="13.42578125" customWidth="1"/>
    <col min="11524" max="11524" width="15.140625" bestFit="1" customWidth="1"/>
    <col min="11525" max="11527" width="15.140625" customWidth="1"/>
    <col min="11528" max="11528" width="17.5703125" customWidth="1"/>
    <col min="11529" max="11529" width="17.140625" customWidth="1"/>
    <col min="11530" max="11530" width="15.140625" customWidth="1"/>
    <col min="11531" max="11531" width="17.5703125" customWidth="1"/>
    <col min="11532" max="11532" width="15" bestFit="1" customWidth="1"/>
    <col min="11533" max="11533" width="22.5703125" customWidth="1"/>
    <col min="11534" max="11534" width="1" customWidth="1"/>
    <col min="11535" max="11535" width="28" customWidth="1"/>
    <col min="11536" max="11536" width="1.42578125" customWidth="1"/>
    <col min="11537" max="11537" width="14.5703125" customWidth="1"/>
    <col min="11538" max="11538" width="12" bestFit="1" customWidth="1"/>
    <col min="11540" max="11540" width="8.85546875" customWidth="1"/>
    <col min="11543" max="11544" width="10" bestFit="1" customWidth="1"/>
    <col min="11777" max="11777" width="38.42578125" customWidth="1"/>
    <col min="11778" max="11778" width="16.42578125" customWidth="1"/>
    <col min="11779" max="11779" width="13.42578125" customWidth="1"/>
    <col min="11780" max="11780" width="15.140625" bestFit="1" customWidth="1"/>
    <col min="11781" max="11783" width="15.140625" customWidth="1"/>
    <col min="11784" max="11784" width="17.5703125" customWidth="1"/>
    <col min="11785" max="11785" width="17.140625" customWidth="1"/>
    <col min="11786" max="11786" width="15.140625" customWidth="1"/>
    <col min="11787" max="11787" width="17.5703125" customWidth="1"/>
    <col min="11788" max="11788" width="15" bestFit="1" customWidth="1"/>
    <col min="11789" max="11789" width="22.5703125" customWidth="1"/>
    <col min="11790" max="11790" width="1" customWidth="1"/>
    <col min="11791" max="11791" width="28" customWidth="1"/>
    <col min="11792" max="11792" width="1.42578125" customWidth="1"/>
    <col min="11793" max="11793" width="14.5703125" customWidth="1"/>
    <col min="11794" max="11794" width="12" bestFit="1" customWidth="1"/>
    <col min="11796" max="11796" width="8.85546875" customWidth="1"/>
    <col min="11799" max="11800" width="10" bestFit="1" customWidth="1"/>
    <col min="12033" max="12033" width="38.42578125" customWidth="1"/>
    <col min="12034" max="12034" width="16.42578125" customWidth="1"/>
    <col min="12035" max="12035" width="13.42578125" customWidth="1"/>
    <col min="12036" max="12036" width="15.140625" bestFit="1" customWidth="1"/>
    <col min="12037" max="12039" width="15.140625" customWidth="1"/>
    <col min="12040" max="12040" width="17.5703125" customWidth="1"/>
    <col min="12041" max="12041" width="17.140625" customWidth="1"/>
    <col min="12042" max="12042" width="15.140625" customWidth="1"/>
    <col min="12043" max="12043" width="17.5703125" customWidth="1"/>
    <col min="12044" max="12044" width="15" bestFit="1" customWidth="1"/>
    <col min="12045" max="12045" width="22.5703125" customWidth="1"/>
    <col min="12046" max="12046" width="1" customWidth="1"/>
    <col min="12047" max="12047" width="28" customWidth="1"/>
    <col min="12048" max="12048" width="1.42578125" customWidth="1"/>
    <col min="12049" max="12049" width="14.5703125" customWidth="1"/>
    <col min="12050" max="12050" width="12" bestFit="1" customWidth="1"/>
    <col min="12052" max="12052" width="8.85546875" customWidth="1"/>
    <col min="12055" max="12056" width="10" bestFit="1" customWidth="1"/>
    <col min="12289" max="12289" width="38.42578125" customWidth="1"/>
    <col min="12290" max="12290" width="16.42578125" customWidth="1"/>
    <col min="12291" max="12291" width="13.42578125" customWidth="1"/>
    <col min="12292" max="12292" width="15.140625" bestFit="1" customWidth="1"/>
    <col min="12293" max="12295" width="15.140625" customWidth="1"/>
    <col min="12296" max="12296" width="17.5703125" customWidth="1"/>
    <col min="12297" max="12297" width="17.140625" customWidth="1"/>
    <col min="12298" max="12298" width="15.140625" customWidth="1"/>
    <col min="12299" max="12299" width="17.5703125" customWidth="1"/>
    <col min="12300" max="12300" width="15" bestFit="1" customWidth="1"/>
    <col min="12301" max="12301" width="22.5703125" customWidth="1"/>
    <col min="12302" max="12302" width="1" customWidth="1"/>
    <col min="12303" max="12303" width="28" customWidth="1"/>
    <col min="12304" max="12304" width="1.42578125" customWidth="1"/>
    <col min="12305" max="12305" width="14.5703125" customWidth="1"/>
    <col min="12306" max="12306" width="12" bestFit="1" customWidth="1"/>
    <col min="12308" max="12308" width="8.85546875" customWidth="1"/>
    <col min="12311" max="12312" width="10" bestFit="1" customWidth="1"/>
    <col min="12545" max="12545" width="38.42578125" customWidth="1"/>
    <col min="12546" max="12546" width="16.42578125" customWidth="1"/>
    <col min="12547" max="12547" width="13.42578125" customWidth="1"/>
    <col min="12548" max="12548" width="15.140625" bestFit="1" customWidth="1"/>
    <col min="12549" max="12551" width="15.140625" customWidth="1"/>
    <col min="12552" max="12552" width="17.5703125" customWidth="1"/>
    <col min="12553" max="12553" width="17.140625" customWidth="1"/>
    <col min="12554" max="12554" width="15.140625" customWidth="1"/>
    <col min="12555" max="12555" width="17.5703125" customWidth="1"/>
    <col min="12556" max="12556" width="15" bestFit="1" customWidth="1"/>
    <col min="12557" max="12557" width="22.5703125" customWidth="1"/>
    <col min="12558" max="12558" width="1" customWidth="1"/>
    <col min="12559" max="12559" width="28" customWidth="1"/>
    <col min="12560" max="12560" width="1.42578125" customWidth="1"/>
    <col min="12561" max="12561" width="14.5703125" customWidth="1"/>
    <col min="12562" max="12562" width="12" bestFit="1" customWidth="1"/>
    <col min="12564" max="12564" width="8.85546875" customWidth="1"/>
    <col min="12567" max="12568" width="10" bestFit="1" customWidth="1"/>
    <col min="12801" max="12801" width="38.42578125" customWidth="1"/>
    <col min="12802" max="12802" width="16.42578125" customWidth="1"/>
    <col min="12803" max="12803" width="13.42578125" customWidth="1"/>
    <col min="12804" max="12804" width="15.140625" bestFit="1" customWidth="1"/>
    <col min="12805" max="12807" width="15.140625" customWidth="1"/>
    <col min="12808" max="12808" width="17.5703125" customWidth="1"/>
    <col min="12809" max="12809" width="17.140625" customWidth="1"/>
    <col min="12810" max="12810" width="15.140625" customWidth="1"/>
    <col min="12811" max="12811" width="17.5703125" customWidth="1"/>
    <col min="12812" max="12812" width="15" bestFit="1" customWidth="1"/>
    <col min="12813" max="12813" width="22.5703125" customWidth="1"/>
    <col min="12814" max="12814" width="1" customWidth="1"/>
    <col min="12815" max="12815" width="28" customWidth="1"/>
    <col min="12816" max="12816" width="1.42578125" customWidth="1"/>
    <col min="12817" max="12817" width="14.5703125" customWidth="1"/>
    <col min="12818" max="12818" width="12" bestFit="1" customWidth="1"/>
    <col min="12820" max="12820" width="8.85546875" customWidth="1"/>
    <col min="12823" max="12824" width="10" bestFit="1" customWidth="1"/>
    <col min="13057" max="13057" width="38.42578125" customWidth="1"/>
    <col min="13058" max="13058" width="16.42578125" customWidth="1"/>
    <col min="13059" max="13059" width="13.42578125" customWidth="1"/>
    <col min="13060" max="13060" width="15.140625" bestFit="1" customWidth="1"/>
    <col min="13061" max="13063" width="15.140625" customWidth="1"/>
    <col min="13064" max="13064" width="17.5703125" customWidth="1"/>
    <col min="13065" max="13065" width="17.140625" customWidth="1"/>
    <col min="13066" max="13066" width="15.140625" customWidth="1"/>
    <col min="13067" max="13067" width="17.5703125" customWidth="1"/>
    <col min="13068" max="13068" width="15" bestFit="1" customWidth="1"/>
    <col min="13069" max="13069" width="22.5703125" customWidth="1"/>
    <col min="13070" max="13070" width="1" customWidth="1"/>
    <col min="13071" max="13071" width="28" customWidth="1"/>
    <col min="13072" max="13072" width="1.42578125" customWidth="1"/>
    <col min="13073" max="13073" width="14.5703125" customWidth="1"/>
    <col min="13074" max="13074" width="12" bestFit="1" customWidth="1"/>
    <col min="13076" max="13076" width="8.85546875" customWidth="1"/>
    <col min="13079" max="13080" width="10" bestFit="1" customWidth="1"/>
    <col min="13313" max="13313" width="38.42578125" customWidth="1"/>
    <col min="13314" max="13314" width="16.42578125" customWidth="1"/>
    <col min="13315" max="13315" width="13.42578125" customWidth="1"/>
    <col min="13316" max="13316" width="15.140625" bestFit="1" customWidth="1"/>
    <col min="13317" max="13319" width="15.140625" customWidth="1"/>
    <col min="13320" max="13320" width="17.5703125" customWidth="1"/>
    <col min="13321" max="13321" width="17.140625" customWidth="1"/>
    <col min="13322" max="13322" width="15.140625" customWidth="1"/>
    <col min="13323" max="13323" width="17.5703125" customWidth="1"/>
    <col min="13324" max="13324" width="15" bestFit="1" customWidth="1"/>
    <col min="13325" max="13325" width="22.5703125" customWidth="1"/>
    <col min="13326" max="13326" width="1" customWidth="1"/>
    <col min="13327" max="13327" width="28" customWidth="1"/>
    <col min="13328" max="13328" width="1.42578125" customWidth="1"/>
    <col min="13329" max="13329" width="14.5703125" customWidth="1"/>
    <col min="13330" max="13330" width="12" bestFit="1" customWidth="1"/>
    <col min="13332" max="13332" width="8.85546875" customWidth="1"/>
    <col min="13335" max="13336" width="10" bestFit="1" customWidth="1"/>
    <col min="13569" max="13569" width="38.42578125" customWidth="1"/>
    <col min="13570" max="13570" width="16.42578125" customWidth="1"/>
    <col min="13571" max="13571" width="13.42578125" customWidth="1"/>
    <col min="13572" max="13572" width="15.140625" bestFit="1" customWidth="1"/>
    <col min="13573" max="13575" width="15.140625" customWidth="1"/>
    <col min="13576" max="13576" width="17.5703125" customWidth="1"/>
    <col min="13577" max="13577" width="17.140625" customWidth="1"/>
    <col min="13578" max="13578" width="15.140625" customWidth="1"/>
    <col min="13579" max="13579" width="17.5703125" customWidth="1"/>
    <col min="13580" max="13580" width="15" bestFit="1" customWidth="1"/>
    <col min="13581" max="13581" width="22.5703125" customWidth="1"/>
    <col min="13582" max="13582" width="1" customWidth="1"/>
    <col min="13583" max="13583" width="28" customWidth="1"/>
    <col min="13584" max="13584" width="1.42578125" customWidth="1"/>
    <col min="13585" max="13585" width="14.5703125" customWidth="1"/>
    <col min="13586" max="13586" width="12" bestFit="1" customWidth="1"/>
    <col min="13588" max="13588" width="8.85546875" customWidth="1"/>
    <col min="13591" max="13592" width="10" bestFit="1" customWidth="1"/>
    <col min="13825" max="13825" width="38.42578125" customWidth="1"/>
    <col min="13826" max="13826" width="16.42578125" customWidth="1"/>
    <col min="13827" max="13827" width="13.42578125" customWidth="1"/>
    <col min="13828" max="13828" width="15.140625" bestFit="1" customWidth="1"/>
    <col min="13829" max="13831" width="15.140625" customWidth="1"/>
    <col min="13832" max="13832" width="17.5703125" customWidth="1"/>
    <col min="13833" max="13833" width="17.140625" customWidth="1"/>
    <col min="13834" max="13834" width="15.140625" customWidth="1"/>
    <col min="13835" max="13835" width="17.5703125" customWidth="1"/>
    <col min="13836" max="13836" width="15" bestFit="1" customWidth="1"/>
    <col min="13837" max="13837" width="22.5703125" customWidth="1"/>
    <col min="13838" max="13838" width="1" customWidth="1"/>
    <col min="13839" max="13839" width="28" customWidth="1"/>
    <col min="13840" max="13840" width="1.42578125" customWidth="1"/>
    <col min="13841" max="13841" width="14.5703125" customWidth="1"/>
    <col min="13842" max="13842" width="12" bestFit="1" customWidth="1"/>
    <col min="13844" max="13844" width="8.85546875" customWidth="1"/>
    <col min="13847" max="13848" width="10" bestFit="1" customWidth="1"/>
    <col min="14081" max="14081" width="38.42578125" customWidth="1"/>
    <col min="14082" max="14082" width="16.42578125" customWidth="1"/>
    <col min="14083" max="14083" width="13.42578125" customWidth="1"/>
    <col min="14084" max="14084" width="15.140625" bestFit="1" customWidth="1"/>
    <col min="14085" max="14087" width="15.140625" customWidth="1"/>
    <col min="14088" max="14088" width="17.5703125" customWidth="1"/>
    <col min="14089" max="14089" width="17.140625" customWidth="1"/>
    <col min="14090" max="14090" width="15.140625" customWidth="1"/>
    <col min="14091" max="14091" width="17.5703125" customWidth="1"/>
    <col min="14092" max="14092" width="15" bestFit="1" customWidth="1"/>
    <col min="14093" max="14093" width="22.5703125" customWidth="1"/>
    <col min="14094" max="14094" width="1" customWidth="1"/>
    <col min="14095" max="14095" width="28" customWidth="1"/>
    <col min="14096" max="14096" width="1.42578125" customWidth="1"/>
    <col min="14097" max="14097" width="14.5703125" customWidth="1"/>
    <col min="14098" max="14098" width="12" bestFit="1" customWidth="1"/>
    <col min="14100" max="14100" width="8.85546875" customWidth="1"/>
    <col min="14103" max="14104" width="10" bestFit="1" customWidth="1"/>
    <col min="14337" max="14337" width="38.42578125" customWidth="1"/>
    <col min="14338" max="14338" width="16.42578125" customWidth="1"/>
    <col min="14339" max="14339" width="13.42578125" customWidth="1"/>
    <col min="14340" max="14340" width="15.140625" bestFit="1" customWidth="1"/>
    <col min="14341" max="14343" width="15.140625" customWidth="1"/>
    <col min="14344" max="14344" width="17.5703125" customWidth="1"/>
    <col min="14345" max="14345" width="17.140625" customWidth="1"/>
    <col min="14346" max="14346" width="15.140625" customWidth="1"/>
    <col min="14347" max="14347" width="17.5703125" customWidth="1"/>
    <col min="14348" max="14348" width="15" bestFit="1" customWidth="1"/>
    <col min="14349" max="14349" width="22.5703125" customWidth="1"/>
    <col min="14350" max="14350" width="1" customWidth="1"/>
    <col min="14351" max="14351" width="28" customWidth="1"/>
    <col min="14352" max="14352" width="1.42578125" customWidth="1"/>
    <col min="14353" max="14353" width="14.5703125" customWidth="1"/>
    <col min="14354" max="14354" width="12" bestFit="1" customWidth="1"/>
    <col min="14356" max="14356" width="8.85546875" customWidth="1"/>
    <col min="14359" max="14360" width="10" bestFit="1" customWidth="1"/>
    <col min="14593" max="14593" width="38.42578125" customWidth="1"/>
    <col min="14594" max="14594" width="16.42578125" customWidth="1"/>
    <col min="14595" max="14595" width="13.42578125" customWidth="1"/>
    <col min="14596" max="14596" width="15.140625" bestFit="1" customWidth="1"/>
    <col min="14597" max="14599" width="15.140625" customWidth="1"/>
    <col min="14600" max="14600" width="17.5703125" customWidth="1"/>
    <col min="14601" max="14601" width="17.140625" customWidth="1"/>
    <col min="14602" max="14602" width="15.140625" customWidth="1"/>
    <col min="14603" max="14603" width="17.5703125" customWidth="1"/>
    <col min="14604" max="14604" width="15" bestFit="1" customWidth="1"/>
    <col min="14605" max="14605" width="22.5703125" customWidth="1"/>
    <col min="14606" max="14606" width="1" customWidth="1"/>
    <col min="14607" max="14607" width="28" customWidth="1"/>
    <col min="14608" max="14608" width="1.42578125" customWidth="1"/>
    <col min="14609" max="14609" width="14.5703125" customWidth="1"/>
    <col min="14610" max="14610" width="12" bestFit="1" customWidth="1"/>
    <col min="14612" max="14612" width="8.85546875" customWidth="1"/>
    <col min="14615" max="14616" width="10" bestFit="1" customWidth="1"/>
    <col min="14849" max="14849" width="38.42578125" customWidth="1"/>
    <col min="14850" max="14850" width="16.42578125" customWidth="1"/>
    <col min="14851" max="14851" width="13.42578125" customWidth="1"/>
    <col min="14852" max="14852" width="15.140625" bestFit="1" customWidth="1"/>
    <col min="14853" max="14855" width="15.140625" customWidth="1"/>
    <col min="14856" max="14856" width="17.5703125" customWidth="1"/>
    <col min="14857" max="14857" width="17.140625" customWidth="1"/>
    <col min="14858" max="14858" width="15.140625" customWidth="1"/>
    <col min="14859" max="14859" width="17.5703125" customWidth="1"/>
    <col min="14860" max="14860" width="15" bestFit="1" customWidth="1"/>
    <col min="14861" max="14861" width="22.5703125" customWidth="1"/>
    <col min="14862" max="14862" width="1" customWidth="1"/>
    <col min="14863" max="14863" width="28" customWidth="1"/>
    <col min="14864" max="14864" width="1.42578125" customWidth="1"/>
    <col min="14865" max="14865" width="14.5703125" customWidth="1"/>
    <col min="14866" max="14866" width="12" bestFit="1" customWidth="1"/>
    <col min="14868" max="14868" width="8.85546875" customWidth="1"/>
    <col min="14871" max="14872" width="10" bestFit="1" customWidth="1"/>
    <col min="15105" max="15105" width="38.42578125" customWidth="1"/>
    <col min="15106" max="15106" width="16.42578125" customWidth="1"/>
    <col min="15107" max="15107" width="13.42578125" customWidth="1"/>
    <col min="15108" max="15108" width="15.140625" bestFit="1" customWidth="1"/>
    <col min="15109" max="15111" width="15.140625" customWidth="1"/>
    <col min="15112" max="15112" width="17.5703125" customWidth="1"/>
    <col min="15113" max="15113" width="17.140625" customWidth="1"/>
    <col min="15114" max="15114" width="15.140625" customWidth="1"/>
    <col min="15115" max="15115" width="17.5703125" customWidth="1"/>
    <col min="15116" max="15116" width="15" bestFit="1" customWidth="1"/>
    <col min="15117" max="15117" width="22.5703125" customWidth="1"/>
    <col min="15118" max="15118" width="1" customWidth="1"/>
    <col min="15119" max="15119" width="28" customWidth="1"/>
    <col min="15120" max="15120" width="1.42578125" customWidth="1"/>
    <col min="15121" max="15121" width="14.5703125" customWidth="1"/>
    <col min="15122" max="15122" width="12" bestFit="1" customWidth="1"/>
    <col min="15124" max="15124" width="8.85546875" customWidth="1"/>
    <col min="15127" max="15128" width="10" bestFit="1" customWidth="1"/>
    <col min="15361" max="15361" width="38.42578125" customWidth="1"/>
    <col min="15362" max="15362" width="16.42578125" customWidth="1"/>
    <col min="15363" max="15363" width="13.42578125" customWidth="1"/>
    <col min="15364" max="15364" width="15.140625" bestFit="1" customWidth="1"/>
    <col min="15365" max="15367" width="15.140625" customWidth="1"/>
    <col min="15368" max="15368" width="17.5703125" customWidth="1"/>
    <col min="15369" max="15369" width="17.140625" customWidth="1"/>
    <col min="15370" max="15370" width="15.140625" customWidth="1"/>
    <col min="15371" max="15371" width="17.5703125" customWidth="1"/>
    <col min="15372" max="15372" width="15" bestFit="1" customWidth="1"/>
    <col min="15373" max="15373" width="22.5703125" customWidth="1"/>
    <col min="15374" max="15374" width="1" customWidth="1"/>
    <col min="15375" max="15375" width="28" customWidth="1"/>
    <col min="15376" max="15376" width="1.42578125" customWidth="1"/>
    <col min="15377" max="15377" width="14.5703125" customWidth="1"/>
    <col min="15378" max="15378" width="12" bestFit="1" customWidth="1"/>
    <col min="15380" max="15380" width="8.85546875" customWidth="1"/>
    <col min="15383" max="15384" width="10" bestFit="1" customWidth="1"/>
    <col min="15617" max="15617" width="38.42578125" customWidth="1"/>
    <col min="15618" max="15618" width="16.42578125" customWidth="1"/>
    <col min="15619" max="15619" width="13.42578125" customWidth="1"/>
    <col min="15620" max="15620" width="15.140625" bestFit="1" customWidth="1"/>
    <col min="15621" max="15623" width="15.140625" customWidth="1"/>
    <col min="15624" max="15624" width="17.5703125" customWidth="1"/>
    <col min="15625" max="15625" width="17.140625" customWidth="1"/>
    <col min="15626" max="15626" width="15.140625" customWidth="1"/>
    <col min="15627" max="15627" width="17.5703125" customWidth="1"/>
    <col min="15628" max="15628" width="15" bestFit="1" customWidth="1"/>
    <col min="15629" max="15629" width="22.5703125" customWidth="1"/>
    <col min="15630" max="15630" width="1" customWidth="1"/>
    <col min="15631" max="15631" width="28" customWidth="1"/>
    <col min="15632" max="15632" width="1.42578125" customWidth="1"/>
    <col min="15633" max="15633" width="14.5703125" customWidth="1"/>
    <col min="15634" max="15634" width="12" bestFit="1" customWidth="1"/>
    <col min="15636" max="15636" width="8.85546875" customWidth="1"/>
    <col min="15639" max="15640" width="10" bestFit="1" customWidth="1"/>
    <col min="15873" max="15873" width="38.42578125" customWidth="1"/>
    <col min="15874" max="15874" width="16.42578125" customWidth="1"/>
    <col min="15875" max="15875" width="13.42578125" customWidth="1"/>
    <col min="15876" max="15876" width="15.140625" bestFit="1" customWidth="1"/>
    <col min="15877" max="15879" width="15.140625" customWidth="1"/>
    <col min="15880" max="15880" width="17.5703125" customWidth="1"/>
    <col min="15881" max="15881" width="17.140625" customWidth="1"/>
    <col min="15882" max="15882" width="15.140625" customWidth="1"/>
    <col min="15883" max="15883" width="17.5703125" customWidth="1"/>
    <col min="15884" max="15884" width="15" bestFit="1" customWidth="1"/>
    <col min="15885" max="15885" width="22.5703125" customWidth="1"/>
    <col min="15886" max="15886" width="1" customWidth="1"/>
    <col min="15887" max="15887" width="28" customWidth="1"/>
    <col min="15888" max="15888" width="1.42578125" customWidth="1"/>
    <col min="15889" max="15889" width="14.5703125" customWidth="1"/>
    <col min="15890" max="15890" width="12" bestFit="1" customWidth="1"/>
    <col min="15892" max="15892" width="8.85546875" customWidth="1"/>
    <col min="15895" max="15896" width="10" bestFit="1" customWidth="1"/>
    <col min="16129" max="16129" width="38.42578125" customWidth="1"/>
    <col min="16130" max="16130" width="16.42578125" customWidth="1"/>
    <col min="16131" max="16131" width="13.42578125" customWidth="1"/>
    <col min="16132" max="16132" width="15.140625" bestFit="1" customWidth="1"/>
    <col min="16133" max="16135" width="15.140625" customWidth="1"/>
    <col min="16136" max="16136" width="17.5703125" customWidth="1"/>
    <col min="16137" max="16137" width="17.140625" customWidth="1"/>
    <col min="16138" max="16138" width="15.140625" customWidth="1"/>
    <col min="16139" max="16139" width="17.5703125" customWidth="1"/>
    <col min="16140" max="16140" width="15" bestFit="1" customWidth="1"/>
    <col min="16141" max="16141" width="22.5703125" customWidth="1"/>
    <col min="16142" max="16142" width="1" customWidth="1"/>
    <col min="16143" max="16143" width="28" customWidth="1"/>
    <col min="16144" max="16144" width="1.42578125" customWidth="1"/>
    <col min="16145" max="16145" width="14.5703125" customWidth="1"/>
    <col min="16146" max="16146" width="12" bestFit="1" customWidth="1"/>
    <col min="16148" max="16148" width="8.85546875" customWidth="1"/>
    <col min="16151" max="16152" width="10" bestFit="1" customWidth="1"/>
  </cols>
  <sheetData>
    <row r="1" spans="1:16" x14ac:dyDescent="0.25">
      <c r="A1" s="422" t="s">
        <v>113</v>
      </c>
      <c r="B1" s="422"/>
      <c r="C1" s="422"/>
      <c r="D1" s="422"/>
      <c r="E1" s="422"/>
      <c r="F1" s="422"/>
      <c r="G1" s="422"/>
      <c r="H1" s="422"/>
      <c r="I1" s="422"/>
      <c r="J1" s="422"/>
      <c r="K1" s="422"/>
      <c r="L1" s="422"/>
      <c r="M1" s="422"/>
      <c r="N1" s="103"/>
      <c r="O1" s="103"/>
      <c r="P1" s="103"/>
    </row>
    <row r="2" spans="1:16" ht="15" customHeight="1" thickBot="1" x14ac:dyDescent="0.35">
      <c r="A2" s="104"/>
      <c r="B2" s="105"/>
      <c r="C2" s="106"/>
      <c r="D2" s="106"/>
      <c r="E2" s="106"/>
      <c r="F2" s="106"/>
      <c r="G2" s="106"/>
      <c r="H2" s="106"/>
      <c r="I2" s="423"/>
      <c r="J2" s="423"/>
      <c r="K2" s="103"/>
      <c r="L2" s="103"/>
      <c r="M2"/>
      <c r="N2"/>
    </row>
    <row r="3" spans="1:16" ht="45.75" thickBot="1" x14ac:dyDescent="0.3">
      <c r="A3" s="107"/>
      <c r="B3" s="108" t="s">
        <v>101</v>
      </c>
      <c r="C3" s="109" t="s">
        <v>114</v>
      </c>
      <c r="D3" s="109" t="s">
        <v>115</v>
      </c>
      <c r="E3" s="109" t="s">
        <v>116</v>
      </c>
      <c r="F3" s="109" t="s">
        <v>117</v>
      </c>
      <c r="G3" s="424" t="s">
        <v>118</v>
      </c>
      <c r="H3" s="425"/>
      <c r="I3"/>
      <c r="K3"/>
      <c r="L3"/>
      <c r="M3"/>
      <c r="N3"/>
    </row>
    <row r="4" spans="1:16" ht="30.75" thickBot="1" x14ac:dyDescent="0.3">
      <c r="A4" s="110" t="s">
        <v>119</v>
      </c>
      <c r="B4" s="111">
        <f>'M2023 BLS Chart'!C6</f>
        <v>43247.567999999999</v>
      </c>
      <c r="C4" s="111">
        <f>'M2023 BLS Chart'!C8</f>
        <v>56217.241600000001</v>
      </c>
      <c r="D4" s="111">
        <f>'M2023 BLS Chart'!C12</f>
        <v>64438.399999999994</v>
      </c>
      <c r="E4" s="111">
        <f>'M2023 BLS Chart'!C14</f>
        <v>70211.44</v>
      </c>
      <c r="F4" s="111">
        <f>'M2023 BLS Chart'!C18</f>
        <v>83639.712</v>
      </c>
      <c r="G4" s="426" t="s">
        <v>381</v>
      </c>
      <c r="H4" s="427"/>
      <c r="I4"/>
      <c r="J4"/>
      <c r="K4" s="330" t="s">
        <v>390</v>
      </c>
      <c r="L4"/>
      <c r="M4"/>
      <c r="N4"/>
    </row>
    <row r="5" spans="1:16" x14ac:dyDescent="0.25">
      <c r="A5" s="110" t="s">
        <v>120</v>
      </c>
      <c r="B5" s="112">
        <f>'M2023 BLS Chart'!C38</f>
        <v>0.24970000000000001</v>
      </c>
      <c r="C5" s="112">
        <f>B5</f>
        <v>0.24970000000000001</v>
      </c>
      <c r="D5" s="112">
        <f>C5</f>
        <v>0.24970000000000001</v>
      </c>
      <c r="E5" s="112">
        <f>D5</f>
        <v>0.24970000000000001</v>
      </c>
      <c r="F5" s="112">
        <f>E5</f>
        <v>0.24970000000000001</v>
      </c>
      <c r="G5" s="426" t="s">
        <v>382</v>
      </c>
      <c r="H5" s="427"/>
      <c r="I5"/>
      <c r="J5"/>
      <c r="K5"/>
      <c r="L5"/>
      <c r="M5"/>
      <c r="N5"/>
    </row>
    <row r="6" spans="1:16" x14ac:dyDescent="0.25">
      <c r="A6" s="110" t="s">
        <v>121</v>
      </c>
      <c r="B6" s="113">
        <f>B4*B5</f>
        <v>10798.9177296</v>
      </c>
      <c r="C6" s="113">
        <f t="shared" ref="C6:F6" si="0">C4*C5</f>
        <v>14037.44522752</v>
      </c>
      <c r="D6" s="113">
        <f>D4*D5</f>
        <v>16090.268479999999</v>
      </c>
      <c r="E6" s="113">
        <f>E4*E5</f>
        <v>17531.796568000002</v>
      </c>
      <c r="F6" s="113">
        <f t="shared" si="0"/>
        <v>20884.836086399999</v>
      </c>
      <c r="G6" s="428"/>
      <c r="H6" s="429"/>
      <c r="I6"/>
      <c r="J6"/>
      <c r="K6"/>
      <c r="L6" s="114"/>
      <c r="M6"/>
      <c r="N6"/>
    </row>
    <row r="7" spans="1:16" x14ac:dyDescent="0.25">
      <c r="A7" s="110" t="s">
        <v>122</v>
      </c>
      <c r="B7" s="113">
        <f>B6+B4</f>
        <v>54046.485729599997</v>
      </c>
      <c r="C7" s="113">
        <f t="shared" ref="C7:F7" si="1">C6+C4</f>
        <v>70254.686827519996</v>
      </c>
      <c r="D7" s="113">
        <f t="shared" si="1"/>
        <v>80528.668479999993</v>
      </c>
      <c r="E7" s="113">
        <f t="shared" si="1"/>
        <v>87743.236568000008</v>
      </c>
      <c r="F7" s="113">
        <f t="shared" si="1"/>
        <v>104524.5480864</v>
      </c>
      <c r="G7" s="115"/>
      <c r="H7" s="116"/>
      <c r="I7"/>
      <c r="J7"/>
      <c r="K7"/>
      <c r="L7"/>
      <c r="M7"/>
      <c r="N7"/>
    </row>
    <row r="8" spans="1:16" x14ac:dyDescent="0.25">
      <c r="A8" s="110" t="s">
        <v>414</v>
      </c>
      <c r="B8" s="301">
        <f>'CAF Fall 2024'!CQ28</f>
        <v>3.2549514448865162E-2</v>
      </c>
      <c r="C8" s="301">
        <f>B8</f>
        <v>3.2549514448865162E-2</v>
      </c>
      <c r="D8" s="301">
        <f>B8</f>
        <v>3.2549514448865162E-2</v>
      </c>
      <c r="E8" s="301">
        <f>B8</f>
        <v>3.2549514448865162E-2</v>
      </c>
      <c r="F8" s="301">
        <f>B8</f>
        <v>3.2549514448865162E-2</v>
      </c>
      <c r="G8" s="418">
        <f>'[13]CAF Fall 2020'!BY24</f>
        <v>1.9959404600811814E-2</v>
      </c>
      <c r="H8" s="419"/>
      <c r="I8"/>
      <c r="J8"/>
      <c r="K8"/>
      <c r="L8"/>
      <c r="M8"/>
      <c r="N8"/>
    </row>
    <row r="9" spans="1:16" x14ac:dyDescent="0.25">
      <c r="A9" s="110" t="s">
        <v>123</v>
      </c>
      <c r="B9" s="117">
        <f>D25</f>
        <v>1952</v>
      </c>
      <c r="C9" s="117">
        <f>D25</f>
        <v>1952</v>
      </c>
      <c r="D9" s="117">
        <f>J25</f>
        <v>1760</v>
      </c>
      <c r="E9" s="117">
        <f>J25</f>
        <v>1760</v>
      </c>
      <c r="F9" s="117">
        <f>J25</f>
        <v>1760</v>
      </c>
      <c r="G9" s="118"/>
      <c r="H9" s="119"/>
      <c r="I9"/>
      <c r="J9"/>
      <c r="K9"/>
      <c r="L9"/>
      <c r="M9"/>
      <c r="N9"/>
    </row>
    <row r="10" spans="1:16" ht="15.75" thickBot="1" x14ac:dyDescent="0.3">
      <c r="A10" s="120" t="s">
        <v>124</v>
      </c>
      <c r="B10" s="121">
        <f>B7*(B8+1)/B9</f>
        <v>28.588971617707994</v>
      </c>
      <c r="C10" s="121">
        <f>C7*(C8+1)/C9</f>
        <v>37.162624370652075</v>
      </c>
      <c r="D10" s="121">
        <f>D7*(D8+1)/D9</f>
        <v>47.244225873998651</v>
      </c>
      <c r="E10" s="121">
        <f>E7*(E8+1)/E9</f>
        <v>51.476838815034277</v>
      </c>
      <c r="F10" s="121">
        <f>F7*(F8+1)/F9</f>
        <v>61.322029190113284</v>
      </c>
      <c r="G10" s="122"/>
      <c r="H10" s="123"/>
      <c r="I10"/>
      <c r="J10"/>
      <c r="K10"/>
      <c r="L10"/>
      <c r="M10"/>
      <c r="N10"/>
    </row>
    <row r="11" spans="1:16" ht="15.75" hidden="1" thickBot="1" x14ac:dyDescent="0.3">
      <c r="A11" s="124" t="s">
        <v>125</v>
      </c>
      <c r="B11" s="125">
        <f>(B7+B8)/12</f>
        <v>4503.876523259537</v>
      </c>
      <c r="C11" s="125"/>
      <c r="D11" s="125"/>
      <c r="E11" s="125"/>
      <c r="F11" s="125"/>
      <c r="G11" s="125"/>
      <c r="H11" s="126"/>
      <c r="O11" s="127"/>
    </row>
    <row r="12" spans="1:16" ht="15.75" hidden="1" thickBot="1" x14ac:dyDescent="0.3">
      <c r="A12" s="124" t="s">
        <v>126</v>
      </c>
      <c r="B12" s="125">
        <f>B11*0.75</f>
        <v>3377.9073924446529</v>
      </c>
      <c r="C12" s="125"/>
      <c r="D12" s="125"/>
      <c r="E12" s="125"/>
      <c r="F12" s="125"/>
      <c r="G12" s="125"/>
      <c r="H12" s="126"/>
      <c r="O12" s="127"/>
    </row>
    <row r="13" spans="1:16" ht="15.75" hidden="1" thickBot="1" x14ac:dyDescent="0.3">
      <c r="A13" s="124" t="s">
        <v>127</v>
      </c>
      <c r="B13" s="125">
        <f>B11*0.5</f>
        <v>2251.9382616297685</v>
      </c>
      <c r="C13" s="125"/>
      <c r="D13" s="125"/>
      <c r="E13" s="125"/>
      <c r="F13" s="125"/>
      <c r="G13" s="125"/>
      <c r="H13" s="126"/>
      <c r="O13" s="127"/>
    </row>
    <row r="14" spans="1:16" ht="15.75" hidden="1" thickBot="1" x14ac:dyDescent="0.3">
      <c r="A14" s="124" t="s">
        <v>128</v>
      </c>
      <c r="B14" s="125">
        <f>B11*0.25</f>
        <v>1125.9691308148842</v>
      </c>
      <c r="C14" s="125"/>
      <c r="D14" s="125"/>
      <c r="E14" s="125"/>
      <c r="F14" s="125"/>
      <c r="G14" s="125"/>
      <c r="H14" s="126"/>
      <c r="O14" s="127"/>
    </row>
    <row r="15" spans="1:16" ht="15.75" hidden="1" thickBot="1" x14ac:dyDescent="0.3">
      <c r="A15" s="128"/>
      <c r="B15" s="129">
        <f>20.32*0.25</f>
        <v>5.08</v>
      </c>
      <c r="C15" s="130">
        <f>20.4*0.25</f>
        <v>5.0999999999999996</v>
      </c>
      <c r="D15" s="131">
        <f>26.2*0.25</f>
        <v>6.55</v>
      </c>
      <c r="E15" s="131"/>
      <c r="F15" s="131">
        <f>55.04*0.25</f>
        <v>13.76</v>
      </c>
      <c r="G15" s="131"/>
      <c r="H15" s="132">
        <f>36.88*0.25</f>
        <v>9.2200000000000006</v>
      </c>
      <c r="I15" s="131">
        <f>40.2*0.25</f>
        <v>10.050000000000001</v>
      </c>
      <c r="J15" s="131">
        <f>60.8*0.25</f>
        <v>15.2</v>
      </c>
      <c r="K15" s="133">
        <f>42.64*0.25</f>
        <v>10.66</v>
      </c>
      <c r="L15" s="133">
        <f>30.76*0.25</f>
        <v>7.69</v>
      </c>
      <c r="M15" s="131">
        <f>83.56*0.25</f>
        <v>20.89</v>
      </c>
      <c r="N15"/>
    </row>
    <row r="16" spans="1:16" ht="15.75" thickBot="1" x14ac:dyDescent="0.3">
      <c r="A16" s="134" t="s">
        <v>129</v>
      </c>
      <c r="B16" s="135">
        <f>B10*8</f>
        <v>228.71177294166395</v>
      </c>
      <c r="C16" s="135">
        <f t="shared" ref="C16:F16" si="2">C10*8</f>
        <v>297.3009949652166</v>
      </c>
      <c r="D16" s="135">
        <f t="shared" si="2"/>
        <v>377.95380699198921</v>
      </c>
      <c r="E16" s="135">
        <f>E10*8</f>
        <v>411.81471052027422</v>
      </c>
      <c r="F16" s="135">
        <f t="shared" si="2"/>
        <v>490.57623352090627</v>
      </c>
      <c r="G16" s="136"/>
      <c r="H16" s="137"/>
      <c r="I16" s="131"/>
      <c r="J16" s="131"/>
      <c r="K16" s="133"/>
      <c r="L16" s="133"/>
      <c r="M16" s="131"/>
      <c r="N16"/>
    </row>
    <row r="17" spans="1:18" x14ac:dyDescent="0.25">
      <c r="A17" s="138" t="s">
        <v>303</v>
      </c>
      <c r="B17" s="300">
        <v>208.67</v>
      </c>
      <c r="C17" s="300">
        <v>266.24</v>
      </c>
      <c r="D17" s="300">
        <v>296.93</v>
      </c>
      <c r="E17" s="300">
        <v>372.56</v>
      </c>
      <c r="F17" s="300">
        <v>428.56</v>
      </c>
      <c r="G17" s="131"/>
      <c r="H17" s="131"/>
      <c r="I17" s="131"/>
      <c r="J17" s="131"/>
      <c r="K17" s="133"/>
      <c r="L17" s="133"/>
      <c r="M17" s="131"/>
      <c r="N17"/>
    </row>
    <row r="18" spans="1:18" x14ac:dyDescent="0.25">
      <c r="A18" s="256" t="s">
        <v>304</v>
      </c>
      <c r="B18" s="301">
        <f>(B16-B17)/B17</f>
        <v>9.6045300913710482E-2</v>
      </c>
      <c r="C18" s="301">
        <f t="shared" ref="C18:F18" si="3">(C16-C17)/C17</f>
        <v>0.11666539575276665</v>
      </c>
      <c r="D18" s="331">
        <f t="shared" si="3"/>
        <v>0.27287174415515175</v>
      </c>
      <c r="E18" s="301">
        <f t="shared" si="3"/>
        <v>0.10536480169710709</v>
      </c>
      <c r="F18" s="301">
        <f t="shared" si="3"/>
        <v>0.14470840377288191</v>
      </c>
    </row>
    <row r="20" spans="1:18" ht="15.75" thickBot="1" x14ac:dyDescent="0.3">
      <c r="A20" s="115" t="s">
        <v>130</v>
      </c>
      <c r="F20" t="s">
        <v>131</v>
      </c>
      <c r="K20"/>
      <c r="L20"/>
      <c r="M20"/>
      <c r="N20"/>
    </row>
    <row r="21" spans="1:18" x14ac:dyDescent="0.25">
      <c r="A21" s="140"/>
      <c r="B21" s="141"/>
      <c r="C21" s="142" t="s">
        <v>132</v>
      </c>
      <c r="D21" s="143" t="s">
        <v>133</v>
      </c>
      <c r="E21" s="144"/>
      <c r="F21" s="140"/>
      <c r="G21" s="141"/>
      <c r="H21" s="141"/>
      <c r="I21" s="142" t="s">
        <v>132</v>
      </c>
      <c r="J21" s="143" t="s">
        <v>133</v>
      </c>
      <c r="K21"/>
      <c r="L21"/>
      <c r="M21"/>
      <c r="N21"/>
    </row>
    <row r="22" spans="1:18" x14ac:dyDescent="0.25">
      <c r="A22" s="145"/>
      <c r="B22" s="146" t="s">
        <v>134</v>
      </c>
      <c r="C22" s="147">
        <v>15</v>
      </c>
      <c r="D22" s="148">
        <f>C22*8</f>
        <v>120</v>
      </c>
      <c r="E22" s="149"/>
      <c r="F22" s="145"/>
      <c r="G22" s="146" t="s">
        <v>134</v>
      </c>
      <c r="H22" s="146"/>
      <c r="I22" s="147">
        <v>15</v>
      </c>
      <c r="J22" s="148">
        <f>I22*8</f>
        <v>120</v>
      </c>
      <c r="K22" s="150"/>
      <c r="L22"/>
      <c r="M22"/>
      <c r="N22"/>
    </row>
    <row r="23" spans="1:18" x14ac:dyDescent="0.25">
      <c r="A23" s="151"/>
      <c r="B23" s="152" t="s">
        <v>135</v>
      </c>
      <c r="C23" s="153">
        <v>1</v>
      </c>
      <c r="D23" s="154">
        <f>C23*8</f>
        <v>8</v>
      </c>
      <c r="E23" s="155"/>
      <c r="F23" s="156"/>
      <c r="G23" s="157" t="s">
        <v>136</v>
      </c>
      <c r="H23" s="157"/>
      <c r="I23" s="153">
        <v>25</v>
      </c>
      <c r="J23" s="158">
        <f>I23*8</f>
        <v>200</v>
      </c>
      <c r="K23" s="150"/>
      <c r="L23"/>
      <c r="M23"/>
      <c r="N23"/>
    </row>
    <row r="24" spans="1:18" x14ac:dyDescent="0.25">
      <c r="A24" s="145"/>
      <c r="B24" s="159"/>
      <c r="C24" s="146" t="s">
        <v>137</v>
      </c>
      <c r="D24" s="160">
        <f>SUM(D22:D23)</f>
        <v>128</v>
      </c>
      <c r="E24" s="155"/>
      <c r="F24" s="145"/>
      <c r="G24" s="159"/>
      <c r="H24" s="159"/>
      <c r="I24" s="146" t="s">
        <v>137</v>
      </c>
      <c r="J24" s="148">
        <f>SUM(J22:J23)</f>
        <v>320</v>
      </c>
      <c r="K24"/>
      <c r="L24"/>
      <c r="M24"/>
      <c r="N24"/>
    </row>
    <row r="25" spans="1:18" ht="15.75" thickBot="1" x14ac:dyDescent="0.3">
      <c r="A25" s="161"/>
      <c r="B25" s="162"/>
      <c r="C25" s="163" t="s">
        <v>123</v>
      </c>
      <c r="D25" s="164">
        <f>2080-D24</f>
        <v>1952</v>
      </c>
      <c r="E25" s="155"/>
      <c r="F25" s="161"/>
      <c r="G25" s="162"/>
      <c r="H25" s="162"/>
      <c r="I25" s="163" t="s">
        <v>123</v>
      </c>
      <c r="J25" s="165">
        <f>2080-J24</f>
        <v>1760</v>
      </c>
      <c r="K25"/>
      <c r="L25"/>
      <c r="M25"/>
      <c r="N25"/>
    </row>
    <row r="28" spans="1:18" x14ac:dyDescent="0.25">
      <c r="A28" s="420"/>
      <c r="B28" s="420"/>
      <c r="C28" s="420"/>
      <c r="D28" s="420"/>
      <c r="E28" s="420"/>
      <c r="F28" s="420"/>
      <c r="G28" s="420"/>
      <c r="H28" s="420"/>
      <c r="I28" s="420"/>
      <c r="J28" s="420"/>
      <c r="K28" s="420"/>
      <c r="L28" s="420"/>
      <c r="M28" s="420"/>
    </row>
    <row r="29" spans="1:18" s="127" customFormat="1" x14ac:dyDescent="0.25">
      <c r="A29"/>
      <c r="C29" s="139"/>
      <c r="J29" s="166"/>
      <c r="K29" s="167"/>
      <c r="L29" s="166"/>
      <c r="M29" s="167"/>
      <c r="O29"/>
      <c r="P29"/>
      <c r="Q29"/>
      <c r="R29"/>
    </row>
    <row r="31" spans="1:18" x14ac:dyDescent="0.25">
      <c r="B31" s="301"/>
      <c r="C31" s="301"/>
      <c r="D31" s="301"/>
      <c r="E31" s="301"/>
      <c r="F31" s="301"/>
    </row>
    <row r="32" spans="1:18" s="127" customFormat="1" x14ac:dyDescent="0.25">
      <c r="A32"/>
      <c r="C32" s="421"/>
      <c r="D32" s="421"/>
      <c r="E32" s="421"/>
      <c r="F32" s="421"/>
      <c r="G32" s="421"/>
      <c r="H32" s="421"/>
      <c r="I32" s="421"/>
      <c r="O32"/>
      <c r="P32"/>
      <c r="Q32"/>
      <c r="R32"/>
    </row>
  </sheetData>
  <mergeCells count="9">
    <mergeCell ref="G8:H8"/>
    <mergeCell ref="A28:M28"/>
    <mergeCell ref="C32:I32"/>
    <mergeCell ref="A1:M1"/>
    <mergeCell ref="I2:J2"/>
    <mergeCell ref="G3:H3"/>
    <mergeCell ref="G4:H4"/>
    <mergeCell ref="G5:H5"/>
    <mergeCell ref="G6:H6"/>
  </mergeCells>
  <pageMargins left="0.25" right="0.25" top="0.75" bottom="0.75" header="0.3" footer="0.3"/>
  <pageSetup scale="76"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77712-AF65-40F4-8941-9F73440B1E3D}">
  <dimension ref="A1:ARS300"/>
  <sheetViews>
    <sheetView topLeftCell="AJ17" workbookViewId="0">
      <selection activeCell="AQ48" sqref="AQ48"/>
    </sheetView>
  </sheetViews>
  <sheetFormatPr defaultRowHeight="15" x14ac:dyDescent="0.25"/>
  <cols>
    <col min="1" max="1" width="40.7109375" customWidth="1"/>
    <col min="2" max="2" width="18.7109375" customWidth="1"/>
    <col min="4" max="43" width="18.7109375" customWidth="1"/>
    <col min="804" max="843" width="9.140625" style="321"/>
    <col min="1044" max="1163" width="9.140625" style="322"/>
  </cols>
  <sheetData>
    <row r="1" spans="1:43" x14ac:dyDescent="0.25">
      <c r="A1" s="275">
        <v>23</v>
      </c>
      <c r="C1" s="276" t="s">
        <v>308</v>
      </c>
      <c r="E1" s="56">
        <f ca="1">IF(COUNT(E12:E300)=0,"-",AVERAGE(E12:OFFSET(E12,$A$1-1,0)))</f>
        <v>10454.123382333491</v>
      </c>
      <c r="G1" s="56">
        <f ca="1">IF(COUNT(G12:G300)=0,"-",AVERAGE(G12:OFFSET(G12,$A$1-1,0)))</f>
        <v>4872.4582148369427</v>
      </c>
      <c r="I1" s="56">
        <f ca="1">IF(COUNT(I12:I300)=0,"-",AVERAGE(I12:OFFSET(I12,$A$1-1,0)))</f>
        <v>27.54491017964072</v>
      </c>
      <c r="K1" s="56">
        <f ca="1">IF(COUNT(K12:K300)=0,"-",AVERAGE(K12:OFFSET(K12,$A$1-1,0)))</f>
        <v>799.90059023750791</v>
      </c>
      <c r="M1" s="56">
        <f ca="1">IF(COUNT(M12:M300)=0,"-",AVERAGE(M12:OFFSET(M12,$A$1-1,0)))</f>
        <v>14567.90613655557</v>
      </c>
      <c r="O1" s="56">
        <f ca="1">IF(COUNT(O12:O300)=0,"-",AVERAGE(O12:OFFSET(O12,$A$1-1,0)))</f>
        <v>383.47441402988193</v>
      </c>
      <c r="Q1" s="56">
        <f ca="1">IF(COUNT(Q12:Q300)=0,"-",AVERAGE(Q12:OFFSET(Q12,$A$1-1,0)))</f>
        <v>105.80701915189421</v>
      </c>
      <c r="S1" s="56">
        <f ca="1">IF(COUNT(S12:S300)=0,"-",AVERAGE(S12:OFFSET(S12,$A$1-1,0)))</f>
        <v>752.84246552761863</v>
      </c>
      <c r="U1" s="56">
        <f ca="1">IF(COUNT(U12:U300)=0,"-",AVERAGE(U12:OFFSET(U12,$A$1-1,0)))</f>
        <v>52.899401197604789</v>
      </c>
      <c r="W1" s="56">
        <f ca="1">IF(COUNT(W12:W300)=0,"-",AVERAGE(W12:OFFSET(W12,$A$1-1,0)))</f>
        <v>431.53074588656568</v>
      </c>
      <c r="Y1" s="56">
        <f ca="1">IF(COUNT(Y12:Y300)=0,"-",AVERAGE(Y12:OFFSET(Y12,$A$1-1,0)))</f>
        <v>336.62068965517244</v>
      </c>
      <c r="AA1" s="56">
        <f ca="1">IF(COUNT(AA12:AA300)=0,"-",AVERAGE(AA12:OFFSET(AA12,$A$1-1,0)))</f>
        <v>68.614193472925791</v>
      </c>
      <c r="AC1" s="56">
        <f ca="1">IF(COUNT(AC12:AC300)=0,"-",AVERAGE(AC12:OFFSET(AC12,$A$1-1,0)))</f>
        <v>8788.9829167984808</v>
      </c>
      <c r="AE1" s="56">
        <f ca="1">IF(COUNT(AE12:AE300)=0,"-",AVERAGE(AE12:OFFSET(AE12,$A$1-1,0)))</f>
        <v>376.5172649352258</v>
      </c>
      <c r="AG1" s="56" t="str">
        <f ca="1">IF(COUNT(AG12:AG300)=0,"-",AVERAGE(AG12:OFFSET(AG12,$A$1-1,0)))</f>
        <v>-</v>
      </c>
      <c r="AI1" s="56" t="str">
        <f ca="1">IF(COUNT(AI12:AI300)=0,"-",AVERAGE(AI12:OFFSET(AI12,$A$1-1,0)))</f>
        <v>-</v>
      </c>
      <c r="AK1" s="56">
        <f ca="1">IF(COUNT(AK12:AK300)=0,"-",AVERAGE(AK12:OFFSET(AK12,$A$1-1,0)))</f>
        <v>7044.5890632612545</v>
      </c>
      <c r="AM1" s="56" t="str">
        <f ca="1">IF(COUNT(AM12:AM300)=0,"-",AVERAGE(AM12:OFFSET(AM12,$A$1-1,0)))</f>
        <v>-</v>
      </c>
      <c r="AO1" s="56">
        <f ca="1">IF(COUNT(AO12:AO300)=0,"-",AVERAGE(AO12:OFFSET(AO12,$A$1-1,0)))</f>
        <v>907.77391268140821</v>
      </c>
      <c r="AQ1" s="56">
        <f ca="1">IF(COUNT(AQ12:AQ300)=0,"-",AVERAGE(AQ12:OFFSET(AQ12,$A$1-1,0)))</f>
        <v>15742.914572718553</v>
      </c>
    </row>
    <row r="2" spans="1:43" x14ac:dyDescent="0.25">
      <c r="C2" s="276" t="s">
        <v>309</v>
      </c>
      <c r="E2" s="56">
        <f ca="1">IF(COUNT(E12:E300)=0,"-",E1-(2*_xlfn.STDEV.P(E12:OFFSET(E12,$A$1-1,0))))</f>
        <v>-1513.5524886905969</v>
      </c>
      <c r="G2" s="56">
        <f ca="1">IF(COUNT(G12:G300)=0,"-",G1-(2*_xlfn.STDEV.P(G12:OFFSET(G12,$A$1-1,0))))</f>
        <v>-10166.197453794033</v>
      </c>
      <c r="I2" s="56">
        <f ca="1">IF(COUNT(I12:I300)=0,"-",I1-(2*_xlfn.STDEV.P(I12:OFFSET(I12,$A$1-1,0))))</f>
        <v>27.54491017964072</v>
      </c>
      <c r="K2" s="56">
        <f ca="1">IF(COUNT(K12:K300)=0,"-",K1-(2*_xlfn.STDEV.P(K12:OFFSET(K12,$A$1-1,0))))</f>
        <v>-749.06319768457274</v>
      </c>
      <c r="M2" s="56">
        <f ca="1">IF(COUNT(M12:M300)=0,"-",M1-(2*_xlfn.STDEV.P(M12:OFFSET(M12,$A$1-1,0))))</f>
        <v>5676.608288379819</v>
      </c>
      <c r="O2" s="56">
        <f ca="1">IF(COUNT(O12:O300)=0,"-",O1-(2*_xlfn.STDEV.P(O12:OFFSET(O12,$A$1-1,0))))</f>
        <v>-526.19465804344361</v>
      </c>
      <c r="Q2" s="56">
        <f ca="1">IF(COUNT(Q12:Q300)=0,"-",Q1-(2*_xlfn.STDEV.P(Q12:OFFSET(Q12,$A$1-1,0))))</f>
        <v>-167.79718572227154</v>
      </c>
      <c r="S2" s="56">
        <f ca="1">IF(COUNT(S12:S300)=0,"-",S1-(2*_xlfn.STDEV.P(S12:OFFSET(S12,$A$1-1,0))))</f>
        <v>-815.92176636976649</v>
      </c>
      <c r="U2" s="56">
        <f ca="1">IF(COUNT(U12:U300)=0,"-",U1-(2*_xlfn.STDEV.P(U12:OFFSET(U12,$A$1-1,0))))</f>
        <v>52.899401197604789</v>
      </c>
      <c r="W2" s="56">
        <f ca="1">IF(COUNT(W12:W300)=0,"-",W1-(2*_xlfn.STDEV.P(W12:OFFSET(W12,$A$1-1,0))))</f>
        <v>-1259.0474645776812</v>
      </c>
      <c r="Y2" s="56">
        <f ca="1">IF(COUNT(Y12:Y300)=0,"-",Y1-(2*_xlfn.STDEV.P(Y12:OFFSET(Y12,$A$1-1,0))))</f>
        <v>336.62068965517244</v>
      </c>
      <c r="AA2" s="56">
        <f ca="1">IF(COUNT(AA12:AA300)=0,"-",AA1-(2*_xlfn.STDEV.P(AA12:OFFSET(AA12,$A$1-1,0))))</f>
        <v>-10.857835686189176</v>
      </c>
      <c r="AC2" s="56">
        <f ca="1">IF(COUNT(AC12:AC300)=0,"-",AC1-(2*_xlfn.STDEV.P(AC12:OFFSET(AC12,$A$1-1,0))))</f>
        <v>-8202.7760202467562</v>
      </c>
      <c r="AE2" s="56">
        <f ca="1">IF(COUNT(AE12:AE300)=0,"-",AE1-(2*_xlfn.STDEV.P(AE12:OFFSET(AE12,$A$1-1,0))))</f>
        <v>-262.72416148694998</v>
      </c>
      <c r="AG2" s="56" t="str">
        <f ca="1">IF(COUNT(AG12:AG300)=0,"-",AG1-(2*_xlfn.STDEV.P(AG12:OFFSET(AG12,$A$1-1,0))))</f>
        <v>-</v>
      </c>
      <c r="AI2" s="56" t="str">
        <f ca="1">IF(COUNT(AI12:AI300)=0,"-",AI1-(2*_xlfn.STDEV.P(AI12:OFFSET(AI12,$A$1-1,0))))</f>
        <v>-</v>
      </c>
      <c r="AK2" s="56">
        <f ca="1">IF(COUNT(AK12:AK300)=0,"-",AK1-(2*_xlfn.STDEV.P(AK12:OFFSET(AK12,$A$1-1,0))))</f>
        <v>-14076.574669633326</v>
      </c>
      <c r="AM2" s="56" t="str">
        <f ca="1">IF(COUNT(AM12:AM300)=0,"-",AM1-(2*_xlfn.STDEV.P(AM12:OFFSET(AM12,$A$1-1,0))))</f>
        <v>-</v>
      </c>
      <c r="AO2" s="56">
        <f ca="1">IF(COUNT(AO12:AO300)=0,"-",AO1-(2*_xlfn.STDEV.P(AO12:OFFSET(AO12,$A$1-1,0))))</f>
        <v>657.8894364033539</v>
      </c>
      <c r="AQ2" s="56">
        <f ca="1">IF(COUNT(AQ12:AQ300)=0,"-",AQ1-(2*_xlfn.STDEV.P(AQ12:OFFSET(AQ12,$A$1-1,0))))</f>
        <v>-10792.496607050321</v>
      </c>
    </row>
    <row r="3" spans="1:43" x14ac:dyDescent="0.25">
      <c r="A3" s="430" t="s">
        <v>310</v>
      </c>
      <c r="C3" s="276" t="s">
        <v>311</v>
      </c>
      <c r="E3" s="56">
        <f ca="1">IF(COUNT(E12:E300)=0,"-",E1+(2*_xlfn.STDEV.P(E12:OFFSET(E12,$A$1-1,0))))</f>
        <v>22421.799253357582</v>
      </c>
      <c r="G3" s="56">
        <f ca="1">IF(COUNT(G12:G300)=0,"-",G1+(2*_xlfn.STDEV.P(G12:OFFSET(G12,$A$1-1,0))))</f>
        <v>19911.113883467919</v>
      </c>
      <c r="I3" s="56">
        <f ca="1">IF(COUNT(I12:I300)=0,"-",I1+(2*_xlfn.STDEV.P(I12:OFFSET(I12,$A$1-1,0))))</f>
        <v>27.54491017964072</v>
      </c>
      <c r="K3" s="56">
        <f ca="1">IF(COUNT(K12:K300)=0,"-",K1+(2*_xlfn.STDEV.P(K12:OFFSET(K12,$A$1-1,0))))</f>
        <v>2348.8643781595883</v>
      </c>
      <c r="M3" s="56">
        <f ca="1">IF(COUNT(M12:M300)=0,"-",M1+(2*_xlfn.STDEV.P(M12:OFFSET(M12,$A$1-1,0))))</f>
        <v>23459.203984731321</v>
      </c>
      <c r="O3" s="56">
        <f ca="1">IF(COUNT(O12:O300)=0,"-",O1+(2*_xlfn.STDEV.P(O12:OFFSET(O12,$A$1-1,0))))</f>
        <v>1293.1434861032076</v>
      </c>
      <c r="Q3" s="56">
        <f ca="1">IF(COUNT(Q12:Q300)=0,"-",Q1+(2*_xlfn.STDEV.P(Q12:OFFSET(Q12,$A$1-1,0))))</f>
        <v>379.41122402605998</v>
      </c>
      <c r="S3" s="56">
        <f ca="1">IF(COUNT(S12:S300)=0,"-",S1+(2*_xlfn.STDEV.P(S12:OFFSET(S12,$A$1-1,0))))</f>
        <v>2321.6066974250039</v>
      </c>
      <c r="U3" s="56">
        <f ca="1">IF(COUNT(U12:U300)=0,"-",U1+(2*_xlfn.STDEV.P(U12:OFFSET(U12,$A$1-1,0))))</f>
        <v>52.899401197604789</v>
      </c>
      <c r="W3" s="56">
        <f ca="1">IF(COUNT(W12:W300)=0,"-",W1+(2*_xlfn.STDEV.P(W12:OFFSET(W12,$A$1-1,0))))</f>
        <v>2122.1089563508126</v>
      </c>
      <c r="Y3" s="56">
        <f ca="1">IF(COUNT(Y12:Y300)=0,"-",Y1+(2*_xlfn.STDEV.P(Y12:OFFSET(Y12,$A$1-1,0))))</f>
        <v>336.62068965517244</v>
      </c>
      <c r="AA3" s="56">
        <f ca="1">IF(COUNT(AA12:AA300)=0,"-",AA1+(2*_xlfn.STDEV.P(AA12:OFFSET(AA12,$A$1-1,0))))</f>
        <v>148.08622263204074</v>
      </c>
      <c r="AC3" s="56">
        <f ca="1">IF(COUNT(AC12:AC300)=0,"-",AC1+(2*_xlfn.STDEV.P(AC12:OFFSET(AC12,$A$1-1,0))))</f>
        <v>25780.74185384372</v>
      </c>
      <c r="AE3" s="56">
        <f ca="1">IF(COUNT(AE12:AE300)=0,"-",AE1+(2*_xlfn.STDEV.P(AE12:OFFSET(AE12,$A$1-1,0))))</f>
        <v>1015.7586913574016</v>
      </c>
      <c r="AG3" s="56" t="str">
        <f ca="1">IF(COUNT(AG12:AG300)=0,"-",AG1+(2*_xlfn.STDEV.P(AG12:OFFSET(AG12,$A$1-1,0))))</f>
        <v>-</v>
      </c>
      <c r="AI3" s="56" t="str">
        <f ca="1">IF(COUNT(AI12:AI300)=0,"-",AI1+(2*_xlfn.STDEV.P(AI12:OFFSET(AI12,$A$1-1,0))))</f>
        <v>-</v>
      </c>
      <c r="AK3" s="56">
        <f ca="1">IF(COUNT(AK12:AK300)=0,"-",AK1+(2*_xlfn.STDEV.P(AK12:OFFSET(AK12,$A$1-1,0))))</f>
        <v>28165.752796155833</v>
      </c>
      <c r="AM3" s="56" t="str">
        <f ca="1">IF(COUNT(AM12:AM300)=0,"-",AM1+(2*_xlfn.STDEV.P(AM12:OFFSET(AM12,$A$1-1,0))))</f>
        <v>-</v>
      </c>
      <c r="AO3" s="56">
        <f ca="1">IF(COUNT(AO12:AO300)=0,"-",AO1+(2*_xlfn.STDEV.P(AO12:OFFSET(AO12,$A$1-1,0))))</f>
        <v>1157.6583889594626</v>
      </c>
      <c r="AQ3" s="56">
        <f ca="1">IF(COUNT(AQ12:AQ300)=0,"-",AQ1+(2*_xlfn.STDEV.P(AQ12:OFFSET(AQ12,$A$1-1,0))))</f>
        <v>42278.325752487428</v>
      </c>
    </row>
    <row r="4" spans="1:43" x14ac:dyDescent="0.25">
      <c r="A4" s="430"/>
      <c r="C4" s="276" t="s">
        <v>312</v>
      </c>
      <c r="E4" s="279">
        <f ca="1">IF(COUNT(E12:E300)=0,"-",AVERAGEIFS(E12:E300, E12:E300, "&gt;="&amp;E2,E12:E300,"&lt;="&amp;E3))</f>
        <v>8501.2028032595954</v>
      </c>
      <c r="G4" s="279">
        <f ca="1">IF(COUNT(G12:G300)=0,"-",AVERAGEIFS(G12:G300, G12:G300, "&gt;="&amp;G2,G12:G300,"&lt;="&amp;G3))</f>
        <v>2827.5942960956954</v>
      </c>
      <c r="I4" s="279">
        <f ca="1">IF(COUNT(I12:I300)=0,"-",AVERAGEIFS(I12:I300, I12:I300, "&gt;="&amp;I2,I12:I300,"&lt;="&amp;I3))</f>
        <v>27.54491017964072</v>
      </c>
      <c r="K4" s="279">
        <f ca="1">IF(COUNT(K12:K300)=0,"-",AVERAGEIFS(K12:K300, K12:K300, "&gt;="&amp;K2,K12:K300,"&lt;="&amp;K3))</f>
        <v>533.93988815512762</v>
      </c>
      <c r="M4" s="279">
        <f ca="1">IF(COUNT(M12:M300)=0,"-",AVERAGEIFS(M12:M300, M12:M300, "&gt;="&amp;M2,M12:M300,"&lt;="&amp;M3))</f>
        <v>14567.90613655557</v>
      </c>
      <c r="O4" s="279">
        <f ca="1">IF(COUNT(O12:O300)=0,"-",AVERAGEIFS(O12:O300, O12:O300, "&gt;="&amp;O2,O12:O300,"&lt;="&amp;O3))</f>
        <v>310.326435904557</v>
      </c>
      <c r="Q4" s="279">
        <f ca="1">IF(COUNT(Q12:Q300)=0,"-",AVERAGEIFS(Q12:Q300, Q12:Q300, "&gt;="&amp;Q2,Q12:Q300,"&lt;="&amp;Q3))</f>
        <v>79.452863680962551</v>
      </c>
      <c r="S4" s="279">
        <f ca="1">IF(COUNT(S12:S300)=0,"-",AVERAGEIFS(S12:S300, S12:S300, "&gt;="&amp;S2,S12:S300,"&lt;="&amp;S3))</f>
        <v>752.84246552761863</v>
      </c>
      <c r="U4" s="279">
        <f ca="1">IF(COUNT(U12:U300)=0,"-",AVERAGEIFS(U12:U300, U12:U300, "&gt;="&amp;U2,U12:U300,"&lt;="&amp;U3))</f>
        <v>52.899401197604789</v>
      </c>
      <c r="W4" s="279">
        <f ca="1">IF(COUNT(W12:W300)=0,"-",AVERAGEIFS(W12:W300, W12:W300, "&gt;="&amp;W2,W12:W300,"&lt;="&amp;W3))</f>
        <v>54.25068816732712</v>
      </c>
      <c r="Y4" s="279">
        <f ca="1">IF(COUNT(Y12:Y300)=0,"-",AVERAGEIFS(Y12:Y300, Y12:Y300, "&gt;="&amp;Y2,Y12:Y300,"&lt;="&amp;Y3))</f>
        <v>336.62068965517244</v>
      </c>
      <c r="AA4" s="279">
        <f ca="1">IF(COUNT(AA12:AA300)=0,"-",AVERAGEIFS(AA12:AA300, AA12:AA300, "&gt;="&amp;AA2,AA12:AA300,"&lt;="&amp;AA3))</f>
        <v>68.614193472925791</v>
      </c>
      <c r="AC4" s="279">
        <f ca="1">IF(COUNT(AC12:AC300)=0,"-",AVERAGEIFS(AC12:AC300, AC12:AC300, "&gt;="&amp;AC2,AC12:AC300,"&lt;="&amp;AC3))</f>
        <v>8788.9829167984808</v>
      </c>
      <c r="AE4" s="279">
        <f ca="1">IF(COUNT(AE12:AE300)=0,"-",AVERAGEIFS(AE12:AE300, AE12:AE300, "&gt;="&amp;AE2,AE12:AE300,"&lt;="&amp;AE3))</f>
        <v>376.5172649352258</v>
      </c>
      <c r="AG4" s="279" t="str">
        <f>IF(COUNT(AG12:AG300)=0,"-",AVERAGEIFS(AG12:AG300, AG12:AG300, "&gt;="&amp;AG2,AG12:AG300,"&lt;="&amp;AG3))</f>
        <v>-</v>
      </c>
      <c r="AI4" s="279" t="str">
        <f>IF(COUNT(AI12:AI300)=0,"-",AVERAGEIFS(AI12:AI300, AI12:AI300, "&gt;="&amp;AI2,AI12:AI300,"&lt;="&amp;AI3))</f>
        <v>-</v>
      </c>
      <c r="AK4" s="279">
        <f ca="1">IF(COUNT(AK12:AK300)=0,"-",AVERAGEIFS(AK12:AK300, AK12:AK300, "&gt;="&amp;AK2,AK12:AK300,"&lt;="&amp;AK3))</f>
        <v>3654.5079426307066</v>
      </c>
      <c r="AM4" s="279" t="str">
        <f>IF(COUNT(AM12:AM300)=0,"-",AVERAGEIFS(AM12:AM300, AM12:AM300, "&gt;="&amp;AM2,AM12:AM300,"&lt;="&amp;AM3))</f>
        <v>-</v>
      </c>
      <c r="AO4" s="279">
        <f ca="1">IF(COUNT(AO12:AO300)=0,"-",AVERAGEIFS(AO12:AO300, AO12:AO300, "&gt;="&amp;AO2,AO12:AO300,"&lt;="&amp;AO3))</f>
        <v>907.77391268140821</v>
      </c>
      <c r="AQ4" s="279">
        <f ca="1">IF(COUNT(AQ12:AQ300)=0,"-",AVERAGEIFS(AQ12:AQ300, AQ12:AQ300, "&gt;="&amp;AQ2,AQ12:AQ300,"&lt;="&amp;AQ3))</f>
        <v>15655.000452764816</v>
      </c>
    </row>
    <row r="5" spans="1:43" x14ac:dyDescent="0.25">
      <c r="A5" s="430"/>
      <c r="C5" s="276" t="s">
        <v>313</v>
      </c>
      <c r="E5" s="280">
        <f ca="1">IF(COUNT(E12:E300)=0,"-",SUMIFS(D12:D300,E12:E300,"&gt;="&amp;E2,E12:E300,"&lt;="&amp;E3)/SUMIFS($B12:$B300,E12:E300,"&gt;="&amp;E2,E12:E300,"&lt;="&amp;E3))</f>
        <v>9412.8850287568221</v>
      </c>
      <c r="G5" s="280">
        <f ca="1">IF(COUNT(G12:G300)=0,"-",SUMIFS(F12:F300,G12:G300,"&gt;="&amp;G2,G12:G300,"&lt;="&amp;G3)/SUMIFS($B12:$B300,G12:G300,"&gt;="&amp;G2,G12:G300,"&lt;="&amp;G3))</f>
        <v>2864.2334236779498</v>
      </c>
      <c r="I5" s="280">
        <f ca="1">IF(COUNT(I12:I300)=0,"-",SUMIFS(H12:H300,I12:I300,"&gt;="&amp;I2,I12:I300,"&lt;="&amp;I3)/SUMIFS($B12:$B300,I12:I300,"&gt;="&amp;I2,I12:I300,"&lt;="&amp;I3))</f>
        <v>27.54491017964072</v>
      </c>
      <c r="K5" s="280">
        <f ca="1">IF(COUNT(K12:K300)=0,"-",SUMIFS(J12:J300,K12:K300,"&gt;="&amp;K2,K12:K300,"&lt;="&amp;K3)/SUMIFS($B12:$B300,K12:K300,"&gt;="&amp;K2,K12:K300,"&lt;="&amp;K3))</f>
        <v>563.39459459459454</v>
      </c>
      <c r="M5" s="280">
        <f ca="1">IF(COUNT(M12:M300)=0,"-",SUMIFS(L12:L300,M12:M300,"&gt;="&amp;M2,M12:M300,"&lt;="&amp;M3)/SUMIFS($B12:$B300,M12:M300,"&gt;="&amp;M2,M12:M300,"&lt;="&amp;M3))</f>
        <v>14751.898016997169</v>
      </c>
      <c r="O5" s="280">
        <f ca="1">IF(COUNT(O12:O300)=0,"-",SUMIFS(N12:N300,O12:O300,"&gt;="&amp;O2,O12:O300,"&lt;="&amp;O3)/SUMIFS($B12:$B300,O12:O300,"&gt;="&amp;O2,O12:O300,"&lt;="&amp;O3))</f>
        <v>283.48308646830736</v>
      </c>
      <c r="Q5" s="280">
        <f ca="1">IF(COUNT(Q12:Q300)=0,"-",SUMIFS(P12:P300,Q12:Q300,"&gt;="&amp;Q2,Q12:Q300,"&lt;="&amp;Q3)/SUMIFS($B12:$B300,Q12:Q300,"&gt;="&amp;Q2,Q12:Q300,"&lt;="&amp;Q3))</f>
        <v>91.535857937983721</v>
      </c>
      <c r="S5" s="280">
        <f ca="1">IF(COUNT(S12:S300)=0,"-",SUMIFS(R12:R300,S12:S300,"&gt;="&amp;S2,S12:S300,"&lt;="&amp;S3)/SUMIFS($B12:$B300,S12:S300,"&gt;="&amp;S2,S12:S300,"&lt;="&amp;S3))</f>
        <v>689.97008609448903</v>
      </c>
      <c r="U5" s="280">
        <f ca="1">IF(COUNT(U12:U300)=0,"-",SUMIFS(T12:T300,U12:U300,"&gt;="&amp;U2,U12:U300,"&lt;="&amp;U3)/SUMIFS($B12:$B300,U12:U300,"&gt;="&amp;U2,U12:U300,"&lt;="&amp;U3))</f>
        <v>52.899401197604789</v>
      </c>
      <c r="W5" s="280">
        <f ca="1">IF(COUNT(W12:W300)=0,"-",SUMIFS(V12:V300,W12:W300,"&gt;="&amp;W2,W12:W300,"&lt;="&amp;W3)/SUMIFS($B12:$B300,W12:W300,"&gt;="&amp;W2,W12:W300,"&lt;="&amp;W3))</f>
        <v>75.256586416902266</v>
      </c>
      <c r="Y5" s="280">
        <f ca="1">IF(COUNT(Y12:Y300)=0,"-",SUMIFS(X12:X300,Y12:Y300,"&gt;="&amp;Y2,Y12:Y300,"&lt;="&amp;Y3)/SUMIFS($B12:$B300,Y12:Y300,"&gt;="&amp;Y2,Y12:Y300,"&lt;="&amp;Y3))</f>
        <v>336.62068965517244</v>
      </c>
      <c r="AA5" s="280">
        <f ca="1">IF(COUNT(AA12:AA300)=0,"-",SUMIFS(Z12:Z300,AA12:AA300,"&gt;="&amp;AA2,AA12:AA300,"&lt;="&amp;AA3)/SUMIFS($B12:$B300,AA12:AA300,"&gt;="&amp;AA2,AA12:AA300,"&lt;="&amp;AA3))</f>
        <v>61.528010407496986</v>
      </c>
      <c r="AC5" s="280">
        <f ca="1">IF(COUNT(AC12:AC300)=0,"-",SUMIFS(AB12:AB300,AC12:AC300,"&gt;="&amp;AC2,AC12:AC300,"&lt;="&amp;AC3)/SUMIFS($B12:$B300,AC12:AC300,"&gt;="&amp;AC2,AC12:AC300,"&lt;="&amp;AC3))</f>
        <v>9298.4602917341981</v>
      </c>
      <c r="AE5" s="280">
        <f ca="1">IF(COUNT(AE12:AE300)=0,"-",SUMIFS(AD12:AD300,AE12:AE300,"&gt;="&amp;AE2,AE12:AE300,"&lt;="&amp;AE3)/SUMIFS($B12:$B300,AE12:AE300,"&gt;="&amp;AE2,AE12:AE300,"&lt;="&amp;AE3))</f>
        <v>273.05076380200563</v>
      </c>
      <c r="AG5" s="280" t="str">
        <f>IF(COUNT(AG12:AG300)=0,"-",SUMIFS(AF12:AF300,AG12:AG300,"&gt;="&amp;AG2,AG12:AG300,"&lt;="&amp;AG3)/SUMIFS($B12:$B300,AG12:AG300,"&gt;="&amp;AG2,AG12:AG300,"&lt;="&amp;AG3))</f>
        <v>-</v>
      </c>
      <c r="AI5" s="280" t="str">
        <f>IF(COUNT(AI12:AI300)=0,"-",SUMIFS(AH12:AH300,AI12:AI300,"&gt;="&amp;AI2,AI12:AI300,"&lt;="&amp;AI3)/SUMIFS($B12:$B300,AI12:AI300,"&gt;="&amp;AI2,AI12:AI300,"&lt;="&amp;AI3))</f>
        <v>-</v>
      </c>
      <c r="AK5" s="280">
        <f ca="1">IF(COUNT(AK12:AK300)=0,"-",SUMIFS(AJ12:AJ300,AK12:AK300,"&gt;="&amp;AK2,AK12:AK300,"&lt;="&amp;AK3)/SUMIFS($B12:$B300,AK12:AK300,"&gt;="&amp;AK2,AK12:AK300,"&lt;="&amp;AK3))</f>
        <v>3232.2662919251416</v>
      </c>
      <c r="AM5" s="280" t="str">
        <f>IF(COUNT(AM12:AM300)=0,"-",SUMIFS(AL12:AL300,AM12:AM300,"&gt;="&amp;AM2,AM12:AM300,"&lt;="&amp;AM3)/SUMIFS($B12:$B300,AM12:AM300,"&gt;="&amp;AM2,AM12:AM300,"&lt;="&amp;AM3))</f>
        <v>-</v>
      </c>
      <c r="AO5" s="280">
        <f ca="1">IF(COUNT(AO12:AO300)=0,"-",SUMIFS(AN12:AN300,AO12:AO300,"&gt;="&amp;AO2,AO12:AO300,"&lt;="&amp;AO3)/SUMIFS($B12:$B300,AO12:AO300,"&gt;="&amp;AO2,AO12:AO300,"&lt;="&amp;AO3))</f>
        <v>905.03597122302153</v>
      </c>
      <c r="AQ5" s="280">
        <f ca="1">IF(COUNT(AQ12:AQ300)=0,"-",SUMIFS(AP12:AP300,AQ12:AQ300,"&gt;="&amp;AQ2,AQ12:AQ300,"&lt;="&amp;AQ3)/SUMIFS($B12:$B300,AQ12:AQ300,"&gt;="&amp;AQ2,AQ12:AQ300,"&lt;="&amp;AQ3))</f>
        <v>21988.018445050799</v>
      </c>
    </row>
    <row r="6" spans="1:43" x14ac:dyDescent="0.25">
      <c r="A6" s="430"/>
      <c r="C6" s="276" t="s">
        <v>314</v>
      </c>
      <c r="E6" s="281">
        <f ca="1">IF(COUNT(E12:E300)=0,"-",SUMIFS(E12:E300, E12:E300, "&gt;="&amp;E2,E12:E300,"&lt;="&amp;E3)/($A$1-COUNTIF(E12:E300,"&lt;"&amp;E$2)-COUNTIF(E12:E300,"&gt;"&amp;E$3)))</f>
        <v>9310.8411654747943</v>
      </c>
      <c r="G6" s="281">
        <f ca="1">IF(COUNT(G12:G300)=0,"-",SUMIFS(G12:G300, G12:G300, "&gt;="&amp;G2,G12:G300,"&lt;="&amp;G3)/($A$1-COUNTIF(G12:G300,"&lt;"&amp;G$2)-COUNTIF(G12:G300,"&gt;"&amp;G$3)))</f>
        <v>2019.7102114969252</v>
      </c>
      <c r="I6" s="281">
        <f ca="1">IF(COUNT(I12:I300)=0,"-",SUMIFS(I12:I300, I12:I300, "&gt;="&amp;I2,I12:I300,"&lt;="&amp;I3)/($A$1-COUNTIF(I12:I300,"&lt;"&amp;I$2)-COUNTIF(I12:I300,"&gt;"&amp;I$3)))</f>
        <v>1.1976047904191618</v>
      </c>
      <c r="K6" s="281">
        <f ca="1">IF(COUNT(K12:K300)=0,"-",SUMIFS(K12:K300, K12:K300, "&gt;="&amp;K2,K12:K300,"&lt;="&amp;K3)/($A$1-COUNTIF(K12:K300,"&lt;"&amp;K$2)-COUNTIF(K12:K300,"&gt;"&amp;K$3)))</f>
        <v>194.15995932913731</v>
      </c>
      <c r="M6" s="281">
        <f ca="1">IF(COUNT(M12:M300)=0,"-",SUMIFS(M12:M300, M12:M300, "&gt;="&amp;M2,M12:M300,"&lt;="&amp;M3)/($A$1-COUNTIF(M12:M300,"&lt;"&amp;M$2)-COUNTIF(M12:M300,"&gt;"&amp;M$3)))</f>
        <v>3800.3233399710184</v>
      </c>
      <c r="O6" s="281">
        <f ca="1">IF(COUNT(O12:O300)=0,"-",SUMIFS(O12:O300, O12:O300, "&gt;="&amp;O2,O12:O300,"&lt;="&amp;O3)/($A$1-COUNTIF(O12:O300,"&lt;"&amp;O$2)-COUNTIF(O12:O300,"&gt;"&amp;O$3)))</f>
        <v>197.48045921199082</v>
      </c>
      <c r="Q6" s="281">
        <f ca="1">IF(COUNT(Q12:Q300)=0,"-",SUMIFS(Q12:Q300, Q12:Q300, "&gt;="&amp;Q2,Q12:Q300,"&lt;="&amp;Q3)/($A$1-COUNTIF(Q12:Q300,"&lt;"&amp;Q$2)-COUNTIF(Q12:Q300,"&gt;"&amp;Q$3)))</f>
        <v>57.783900858881857</v>
      </c>
      <c r="S6" s="281">
        <f ca="1">IF(COUNT(S12:S300)=0,"-",SUMIFS(S12:S300, S12:S300, "&gt;="&amp;S2,S12:S300,"&lt;="&amp;S3)/($A$1-COUNTIF(S12:S300,"&lt;"&amp;S$2)-COUNTIF(S12:S300,"&gt;"&amp;S$3)))</f>
        <v>523.71649775834339</v>
      </c>
      <c r="U6" s="281">
        <f ca="1">IF(COUNT(U12:U300)=0,"-",SUMIFS(U12:U300, U12:U300, "&gt;="&amp;U2,U12:U300,"&lt;="&amp;U3)/($A$1-COUNTIF(U12:U300,"&lt;"&amp;U$2)-COUNTIF(U12:U300,"&gt;"&amp;U$3)))</f>
        <v>2.2999739651132516</v>
      </c>
      <c r="W6" s="281">
        <f ca="1">IF(COUNT(W12:W300)=0,"-",SUMIFS(W12:W300, W12:W300, "&gt;="&amp;W2,W12:W300,"&lt;="&amp;W3)/($A$1-COUNTIF(W12:W300,"&lt;"&amp;W$2)-COUNTIF(W12:W300,"&gt;"&amp;W$3)))</f>
        <v>12.329701856210709</v>
      </c>
      <c r="Y6" s="281">
        <f ca="1">IF(COUNT(Y12:Y300)=0,"-",SUMIFS(Y12:Y300, Y12:Y300, "&gt;="&amp;Y2,Y12:Y300,"&lt;="&amp;Y3)/($A$1-COUNTIF(Y12:Y300,"&lt;"&amp;Y$2)-COUNTIF(Y12:Y300,"&gt;"&amp;Y$3)))</f>
        <v>14.635682158920542</v>
      </c>
      <c r="AA6" s="281">
        <f ca="1">IF(COUNT(AA12:AA300)=0,"-",SUMIFS(AA12:AA300, AA12:AA300, "&gt;="&amp;AA2,AA12:AA300,"&lt;="&amp;AA3)/($A$1-COUNTIF(AA12:AA300,"&lt;"&amp;AA$2)-COUNTIF(AA12:AA300,"&gt;"&amp;AA$3)))</f>
        <v>8.9496774095120593</v>
      </c>
      <c r="AC6" s="281">
        <f ca="1">IF(COUNT(AC12:AC300)=0,"-",SUMIFS(AC12:AC300, AC12:AC300, "&gt;="&amp;AC2,AC12:AC300,"&lt;="&amp;AC3)/($A$1-COUNTIF(AC12:AC300,"&lt;"&amp;AC$2)-COUNTIF(AC12:AC300,"&gt;"&amp;AC$3)))</f>
        <v>764.25938406943317</v>
      </c>
      <c r="AE6" s="281">
        <f ca="1">IF(COUNT(AE12:AE300)=0,"-",SUMIFS(AE12:AE300, AE12:AE300, "&gt;="&amp;AE2,AE12:AE300,"&lt;="&amp;AE3)/($A$1-COUNTIF(AE12:AE300,"&lt;"&amp;AE$2)-COUNTIF(AE12:AE300,"&gt;"&amp;AE$3)))</f>
        <v>32.740631733497892</v>
      </c>
      <c r="AG6" s="281" t="str">
        <f>IF(COUNT(AG12:AG300)=0,"-",SUMIFS(AG12:AG300, AG12:AG300, "&gt;="&amp;AG2,AG12:AG300,"&lt;="&amp;AG3)/($A$1-COUNTIF(AG12:AG300,"&lt;"&amp;AG$2)-COUNTIF(AG12:AG300,"&gt;"&amp;AG$3)))</f>
        <v>-</v>
      </c>
      <c r="AI6" s="281" t="str">
        <f>IF(COUNT(AI12:AI300)=0,"-",SUMIFS(AI12:AI300, AI12:AI300, "&gt;="&amp;AI2,AI12:AI300,"&lt;="&amp;AI3)/($A$1-COUNTIF(AI12:AI300,"&lt;"&amp;AI$2)-COUNTIF(AI12:AI300,"&gt;"&amp;AI$3)))</f>
        <v>-</v>
      </c>
      <c r="AK6" s="281">
        <f ca="1">IF(COUNT(AK12:AK300)=0,"-",SUMIFS(AK12:AK300, AK12:AK300, "&gt;="&amp;AK2,AK12:AK300,"&lt;="&amp;AK3)/($A$1-COUNTIF(AK12:AK300,"&lt;"&amp;AK$2)-COUNTIF(AK12:AK300,"&gt;"&amp;AK$3)))</f>
        <v>3132.4353793977484</v>
      </c>
      <c r="AM6" s="281" t="str">
        <f>IF(COUNT(AM12:AM300)=0,"-",SUMIFS(AM12:AM300, AM12:AM300, "&gt;="&amp;AM2,AM12:AM300,"&lt;="&amp;AM3)/($A$1-COUNTIF(AM12:AM300,"&lt;"&amp;AM$2)-COUNTIF(AM12:AM300,"&gt;"&amp;AM$3)))</f>
        <v>-</v>
      </c>
      <c r="AO6" s="281">
        <f ca="1">IF(COUNT(AO12:AO300)=0,"-",SUMIFS(AO12:AO300, AO12:AO300, "&gt;="&amp;AO2,AO12:AO300,"&lt;="&amp;AO3)/($A$1-COUNTIF(AO12:AO300,"&lt;"&amp;AO$2)-COUNTIF(AO12:AO300,"&gt;"&amp;AO$3)))</f>
        <v>118.40529295844455</v>
      </c>
      <c r="AQ6" s="281">
        <f ca="1">IF(COUNT(AQ12:AQ300)=0,"-",SUMIFS(AQ12:AQ300, AQ12:AQ300, "&gt;="&amp;AQ2,AQ12:AQ300,"&lt;="&amp;AQ3)/($A$1-COUNTIF(AQ12:AQ300,"&lt;"&amp;AQ$2)-COUNTIF(AQ12:AQ300,"&gt;"&amp;AQ$3)))</f>
        <v>17789.773241778199</v>
      </c>
    </row>
    <row r="8" spans="1:43" x14ac:dyDescent="0.25">
      <c r="A8" s="259" t="s">
        <v>384</v>
      </c>
    </row>
    <row r="9" spans="1:43" x14ac:dyDescent="0.25">
      <c r="D9" s="315" t="s">
        <v>315</v>
      </c>
      <c r="E9" s="315"/>
      <c r="F9" s="315" t="s">
        <v>316</v>
      </c>
      <c r="G9" s="315"/>
      <c r="H9" s="315" t="s">
        <v>317</v>
      </c>
      <c r="I9" s="315"/>
      <c r="J9" s="315" t="s">
        <v>318</v>
      </c>
      <c r="K9" s="315"/>
      <c r="L9" s="315" t="s">
        <v>319</v>
      </c>
      <c r="M9" s="315"/>
      <c r="N9" s="315" t="s">
        <v>320</v>
      </c>
      <c r="O9" s="315"/>
      <c r="P9" s="315" t="s">
        <v>321</v>
      </c>
      <c r="Q9" s="315"/>
      <c r="R9" s="315" t="s">
        <v>322</v>
      </c>
      <c r="S9" s="315"/>
      <c r="T9" s="315" t="s">
        <v>323</v>
      </c>
      <c r="U9" s="315"/>
      <c r="V9" s="315" t="s">
        <v>324</v>
      </c>
      <c r="W9" s="315"/>
      <c r="X9" s="315" t="s">
        <v>325</v>
      </c>
      <c r="Y9" s="315"/>
      <c r="Z9" s="315" t="s">
        <v>326</v>
      </c>
      <c r="AA9" s="315"/>
      <c r="AB9" s="315" t="s">
        <v>327</v>
      </c>
      <c r="AC9" s="315"/>
      <c r="AD9" s="315" t="s">
        <v>328</v>
      </c>
      <c r="AE9" s="315"/>
      <c r="AF9" s="315" t="s">
        <v>329</v>
      </c>
      <c r="AG9" s="315"/>
      <c r="AH9" s="315" t="s">
        <v>330</v>
      </c>
      <c r="AI9" s="315"/>
      <c r="AJ9" s="315" t="s">
        <v>331</v>
      </c>
      <c r="AK9" s="315"/>
      <c r="AL9" s="315" t="s">
        <v>332</v>
      </c>
      <c r="AM9" s="315"/>
      <c r="AN9" s="315" t="s">
        <v>333</v>
      </c>
      <c r="AO9" s="315"/>
      <c r="AP9" s="315" t="s">
        <v>334</v>
      </c>
      <c r="AQ9" s="315"/>
    </row>
    <row r="10" spans="1:43" ht="75" x14ac:dyDescent="0.25">
      <c r="A10" s="316"/>
      <c r="B10" s="285"/>
      <c r="D10" s="317" t="s">
        <v>335</v>
      </c>
      <c r="E10" s="317" t="str">
        <f>D10&amp;"
per FTE"</f>
        <v>Total Occupancy
per FTE</v>
      </c>
      <c r="F10" s="317" t="s">
        <v>336</v>
      </c>
      <c r="G10" s="317" t="str">
        <f>F10&amp;"
per FTE"</f>
        <v>Direct Care Consultant 201
per FTE</v>
      </c>
      <c r="H10" s="317" t="s">
        <v>337</v>
      </c>
      <c r="I10" s="317" t="str">
        <f>H10&amp;"
per FTE"</f>
        <v>Temporary Help 202
per FTE</v>
      </c>
      <c r="J10" s="317" t="s">
        <v>338</v>
      </c>
      <c r="K10" s="317" t="str">
        <f>J10&amp;"
per FTE"</f>
        <v>Clients and Caregivers Reimb./Stipends 203
per FTE</v>
      </c>
      <c r="L10" s="317" t="s">
        <v>339</v>
      </c>
      <c r="M10" s="317" t="str">
        <f>L10&amp;"
per FTE"</f>
        <v>Subcontracted Direct Care 206
per FTE</v>
      </c>
      <c r="N10" s="317" t="s">
        <v>340</v>
      </c>
      <c r="O10" s="317" t="str">
        <f>N10&amp;"
per FTE"</f>
        <v>Staff Training 204
per FTE</v>
      </c>
      <c r="P10" s="317" t="s">
        <v>341</v>
      </c>
      <c r="Q10" s="317" t="str">
        <f>P10&amp;"
per FTE"</f>
        <v>Staff Mileage / Travel 205
per FTE</v>
      </c>
      <c r="R10" s="317" t="s">
        <v>342</v>
      </c>
      <c r="S10" s="317" t="str">
        <f>R10&amp;"
per FTE"</f>
        <v>Meals 207
per FTE</v>
      </c>
      <c r="T10" s="317" t="s">
        <v>343</v>
      </c>
      <c r="U10" s="317" t="str">
        <f>T10&amp;"
per FTE"</f>
        <v>Client Transportation 208
per FTE</v>
      </c>
      <c r="V10" s="317" t="s">
        <v>344</v>
      </c>
      <c r="W10" s="317" t="str">
        <f>V10&amp;"
per FTE"</f>
        <v>Vehicle Expenses 208
per FTE</v>
      </c>
      <c r="X10" s="317" t="s">
        <v>345</v>
      </c>
      <c r="Y10" s="317" t="str">
        <f>X10&amp;"
per FTE"</f>
        <v>Vehicle Depreciation 208
per FTE</v>
      </c>
      <c r="Z10" s="317" t="s">
        <v>346</v>
      </c>
      <c r="AA10" s="317" t="str">
        <f>Z10&amp;"
per FTE"</f>
        <v>Incidental Medical /Medicine/Pharmacy 209
per FTE</v>
      </c>
      <c r="AB10" s="317" t="s">
        <v>347</v>
      </c>
      <c r="AC10" s="317" t="str">
        <f>AB10&amp;"
per FTE"</f>
        <v>Client Personal Allowances 211
per FTE</v>
      </c>
      <c r="AD10" s="317" t="s">
        <v>348</v>
      </c>
      <c r="AE10" s="317" t="str">
        <f>AD10&amp;"
per FTE"</f>
        <v>Provision Material Goods/Svs./Benefits 212
per FTE</v>
      </c>
      <c r="AF10" s="317" t="s">
        <v>349</v>
      </c>
      <c r="AG10" s="317" t="str">
        <f>AF10&amp;"
per FTE"</f>
        <v>Direct Client Wages 214
per FTE</v>
      </c>
      <c r="AH10" s="317" t="s">
        <v>350</v>
      </c>
      <c r="AI10" s="317" t="str">
        <f>AH10&amp;"
per FTE"</f>
        <v>Other Commercial Prod. &amp; Svs. 214
per FTE</v>
      </c>
      <c r="AJ10" s="317" t="s">
        <v>351</v>
      </c>
      <c r="AK10" s="317" t="str">
        <f>AJ10&amp;"
per FTE"</f>
        <v>Program Supplies &amp; Materials 215
per FTE</v>
      </c>
      <c r="AL10" s="317" t="s">
        <v>352</v>
      </c>
      <c r="AM10" s="317" t="str">
        <f>AL10&amp;"
per FTE"</f>
        <v>Non Charitable Expenses
per FTE</v>
      </c>
      <c r="AN10" s="317" t="s">
        <v>353</v>
      </c>
      <c r="AO10" s="317" t="str">
        <f>AN10&amp;"
per FTE"</f>
        <v>Other Expense
per FTE</v>
      </c>
      <c r="AP10" s="317" t="s">
        <v>354</v>
      </c>
      <c r="AQ10" s="317" t="str">
        <f>AP10&amp;"
per FTE"</f>
        <v>Total Other Program Expense
per FTE</v>
      </c>
    </row>
    <row r="11" spans="1:43" x14ac:dyDescent="0.25">
      <c r="A11" s="315" t="s">
        <v>355</v>
      </c>
      <c r="B11" s="318" t="s">
        <v>356</v>
      </c>
      <c r="C11" t="s">
        <v>385</v>
      </c>
      <c r="D11" s="315" t="s">
        <v>357</v>
      </c>
      <c r="E11" s="315"/>
      <c r="F11" s="315" t="s">
        <v>357</v>
      </c>
      <c r="G11" s="315"/>
      <c r="H11" s="315" t="s">
        <v>357</v>
      </c>
      <c r="I11" s="315"/>
      <c r="J11" s="315" t="s">
        <v>357</v>
      </c>
      <c r="K11" s="315"/>
      <c r="L11" s="315" t="s">
        <v>357</v>
      </c>
      <c r="M11" s="315"/>
      <c r="N11" s="315" t="s">
        <v>357</v>
      </c>
      <c r="O11" s="315"/>
      <c r="P11" s="315" t="s">
        <v>357</v>
      </c>
      <c r="Q11" s="315"/>
      <c r="R11" s="315" t="s">
        <v>357</v>
      </c>
      <c r="S11" s="315"/>
      <c r="T11" s="315" t="s">
        <v>357</v>
      </c>
      <c r="U11" s="315"/>
      <c r="V11" s="315" t="s">
        <v>357</v>
      </c>
      <c r="W11" s="315"/>
      <c r="X11" s="315" t="s">
        <v>357</v>
      </c>
      <c r="Y11" s="315"/>
      <c r="Z11" s="315" t="s">
        <v>357</v>
      </c>
      <c r="AA11" s="315"/>
      <c r="AB11" s="315" t="s">
        <v>357</v>
      </c>
      <c r="AC11" s="315"/>
      <c r="AD11" s="315" t="s">
        <v>357</v>
      </c>
      <c r="AE11" s="315"/>
      <c r="AF11" s="315" t="s">
        <v>357</v>
      </c>
      <c r="AG11" s="315"/>
      <c r="AH11" s="315" t="s">
        <v>357</v>
      </c>
      <c r="AI11" s="315"/>
      <c r="AJ11" s="315" t="s">
        <v>357</v>
      </c>
      <c r="AK11" s="315"/>
      <c r="AL11" s="315" t="s">
        <v>357</v>
      </c>
      <c r="AM11" s="315"/>
      <c r="AN11" s="315" t="s">
        <v>357</v>
      </c>
      <c r="AO11" s="315"/>
      <c r="AP11" s="315" t="s">
        <v>357</v>
      </c>
      <c r="AQ11" s="315"/>
    </row>
    <row r="12" spans="1:43" x14ac:dyDescent="0.25">
      <c r="A12" s="315" t="s">
        <v>358</v>
      </c>
      <c r="B12" s="318">
        <v>6.54</v>
      </c>
      <c r="C12" t="s">
        <v>386</v>
      </c>
      <c r="D12" s="319">
        <v>42053</v>
      </c>
      <c r="E12" s="280">
        <f>IF(OR($B12=0,D12=0),"",D12/$B12)</f>
        <v>6430.1223241590214</v>
      </c>
      <c r="F12" s="320"/>
      <c r="G12" s="280" t="str">
        <f>IF(OR($B12=0,F12=0),"",F12/$B12)</f>
        <v/>
      </c>
      <c r="H12" s="319"/>
      <c r="I12" s="280" t="str">
        <f>IF(OR($B12=0,H12=0),"",H12/$B12)</f>
        <v/>
      </c>
      <c r="J12" s="319"/>
      <c r="K12" s="280" t="str">
        <f>IF(OR($B12=0,J12=0),"",J12/$B12)</f>
        <v/>
      </c>
      <c r="L12" s="319">
        <v>97394</v>
      </c>
      <c r="M12" s="280">
        <f>IF(OR($B12=0,L12=0),"",L12/$B12)</f>
        <v>14892.048929663608</v>
      </c>
      <c r="N12" s="319">
        <v>5800</v>
      </c>
      <c r="O12" s="280">
        <f>IF(OR($B12=0,N12=0),"",N12/$B12)</f>
        <v>886.8501529051988</v>
      </c>
      <c r="P12" s="319"/>
      <c r="Q12" s="280" t="str">
        <f>IF(OR($B12=0,P12=0),"",P12/$B12)</f>
        <v/>
      </c>
      <c r="R12" s="319">
        <v>894</v>
      </c>
      <c r="S12" s="280">
        <f>IF(OR($B12=0,R12=0),"",R12/$B12)</f>
        <v>136.69724770642202</v>
      </c>
      <c r="T12" s="319"/>
      <c r="U12" s="280" t="str">
        <f>IF(OR($B12=0,T12=0),"",T12/$B12)</f>
        <v/>
      </c>
      <c r="V12" s="319"/>
      <c r="W12" s="280" t="str">
        <f>IF(OR($B12=0,V12=0),"",V12/$B12)</f>
        <v/>
      </c>
      <c r="X12" s="319"/>
      <c r="Y12" s="280" t="str">
        <f>IF(OR($B12=0,X12=0),"",X12/$B12)</f>
        <v/>
      </c>
      <c r="Z12" s="319"/>
      <c r="AA12" s="280" t="str">
        <f>IF(OR($B12=0,Z12=0),"",Z12/$B12)</f>
        <v/>
      </c>
      <c r="AB12" s="319">
        <v>113043</v>
      </c>
      <c r="AC12" s="280">
        <f>IF(OR($B12=0,AB12=0),"",AB12/$B12)</f>
        <v>17284.862385321099</v>
      </c>
      <c r="AD12" s="319"/>
      <c r="AE12" s="280" t="str">
        <f>IF(OR($B12=0,AD12=0),"",AD12/$B12)</f>
        <v/>
      </c>
      <c r="AF12" s="319"/>
      <c r="AG12" s="280" t="str">
        <f>IF(OR($B12=0,AF12=0),"",AF12/$B12)</f>
        <v/>
      </c>
      <c r="AH12" s="319"/>
      <c r="AI12" s="280" t="str">
        <f>IF(OR($B12=0,AH12=0),"",AH12/$B12)</f>
        <v/>
      </c>
      <c r="AJ12" s="319">
        <v>36012</v>
      </c>
      <c r="AK12" s="280">
        <f>IF(OR($B12=0,AJ12=0),"",AJ12/$B12)</f>
        <v>5506.4220183486241</v>
      </c>
      <c r="AL12" s="319"/>
      <c r="AM12" s="280" t="str">
        <f>IF(OR($B12=0,AL12=0),"",AL12/$B12)</f>
        <v/>
      </c>
      <c r="AN12" s="319"/>
      <c r="AO12" s="280" t="str">
        <f>IF(OR($B12=0,AN12=0),"",AN12/$B12)</f>
        <v/>
      </c>
      <c r="AP12" s="319">
        <v>253143</v>
      </c>
      <c r="AQ12" s="280">
        <f>IF(OR($B12=0,AP12=0),"",AP12/$B12)</f>
        <v>38706.880733944956</v>
      </c>
    </row>
    <row r="13" spans="1:43" x14ac:dyDescent="0.25">
      <c r="A13" s="315" t="s">
        <v>360</v>
      </c>
      <c r="B13" s="318">
        <v>6.76</v>
      </c>
      <c r="C13" t="s">
        <v>386</v>
      </c>
      <c r="D13" s="319">
        <v>93535</v>
      </c>
      <c r="E13" s="280">
        <f t="shared" ref="E13:G76" si="0">IF(OR($B13=0,D13=0),"",D13/$B13)</f>
        <v>13836.538461538463</v>
      </c>
      <c r="F13" s="319">
        <v>12460</v>
      </c>
      <c r="G13" s="280">
        <f t="shared" si="0"/>
        <v>1843.1952662721894</v>
      </c>
      <c r="H13" s="319"/>
      <c r="I13" s="280" t="str">
        <f t="shared" ref="I13:I27" si="1">IF(OR($B13=0,H13=0),"",H13/$B13)</f>
        <v/>
      </c>
      <c r="J13" s="319"/>
      <c r="K13" s="280" t="str">
        <f t="shared" ref="K13:K27" si="2">IF(OR($B13=0,J13=0),"",J13/$B13)</f>
        <v/>
      </c>
      <c r="L13" s="319"/>
      <c r="M13" s="280" t="str">
        <f t="shared" ref="M13:M27" si="3">IF(OR($B13=0,L13=0),"",L13/$B13)</f>
        <v/>
      </c>
      <c r="N13" s="319">
        <v>2497</v>
      </c>
      <c r="O13" s="280">
        <f t="shared" ref="O13:O27" si="4">IF(OR($B13=0,N13=0),"",N13/$B13)</f>
        <v>369.37869822485209</v>
      </c>
      <c r="P13" s="319">
        <v>389</v>
      </c>
      <c r="Q13" s="280">
        <f t="shared" ref="Q13:Q27" si="5">IF(OR($B13=0,P13=0),"",P13/$B13)</f>
        <v>57.544378698224854</v>
      </c>
      <c r="R13" s="319"/>
      <c r="S13" s="280" t="str">
        <f t="shared" ref="S13:S27" si="6">IF(OR($B13=0,R13=0),"",R13/$B13)</f>
        <v/>
      </c>
      <c r="T13" s="319"/>
      <c r="U13" s="280" t="str">
        <f t="shared" ref="U13:U27" si="7">IF(OR($B13=0,T13=0),"",T13/$B13)</f>
        <v/>
      </c>
      <c r="V13" s="319">
        <v>100</v>
      </c>
      <c r="W13" s="280">
        <f t="shared" ref="W13:W27" si="8">IF(OR($B13=0,V13=0),"",V13/$B13)</f>
        <v>14.792899408284024</v>
      </c>
      <c r="X13" s="319"/>
      <c r="Y13" s="280" t="str">
        <f t="shared" ref="Y13:Y27" si="9">IF(OR($B13=0,X13=0),"",X13/$B13)</f>
        <v/>
      </c>
      <c r="Z13" s="319"/>
      <c r="AA13" s="280" t="str">
        <f t="shared" ref="AA13:AA27" si="10">IF(OR($B13=0,Z13=0),"",Z13/$B13)</f>
        <v/>
      </c>
      <c r="AB13" s="319"/>
      <c r="AC13" s="280" t="str">
        <f t="shared" ref="AC13:AC27" si="11">IF(OR($B13=0,AB13=0),"",AB13/$B13)</f>
        <v/>
      </c>
      <c r="AD13" s="319"/>
      <c r="AE13" s="280" t="str">
        <f t="shared" ref="AE13:AE27" si="12">IF(OR($B13=0,AD13=0),"",AD13/$B13)</f>
        <v/>
      </c>
      <c r="AF13" s="319"/>
      <c r="AG13" s="280" t="str">
        <f t="shared" ref="AG13:AG27" si="13">IF(OR($B13=0,AF13=0),"",AF13/$B13)</f>
        <v/>
      </c>
      <c r="AH13" s="319"/>
      <c r="AI13" s="280" t="str">
        <f t="shared" ref="AI13:AI27" si="14">IF(OR($B13=0,AH13=0),"",AH13/$B13)</f>
        <v/>
      </c>
      <c r="AJ13" s="319">
        <v>67758</v>
      </c>
      <c r="AK13" s="280">
        <f t="shared" ref="AK13:AK27" si="15">IF(OR($B13=0,AJ13=0),"",AJ13/$B13)</f>
        <v>10023.372781065089</v>
      </c>
      <c r="AL13" s="319"/>
      <c r="AM13" s="280" t="str">
        <f t="shared" ref="AM13:AM27" si="16">IF(OR($B13=0,AL13=0),"",AL13/$B13)</f>
        <v/>
      </c>
      <c r="AN13" s="319"/>
      <c r="AO13" s="280" t="str">
        <f t="shared" ref="AO13:AO27" si="17">IF(OR($B13=0,AN13=0),"",AN13/$B13)</f>
        <v/>
      </c>
      <c r="AP13" s="319">
        <v>83204</v>
      </c>
      <c r="AQ13" s="280">
        <f t="shared" ref="AQ13:AQ27" si="18">IF(OR($B13=0,AP13=0),"",AP13/$B13)</f>
        <v>12308.284023668639</v>
      </c>
    </row>
    <row r="14" spans="1:43" x14ac:dyDescent="0.25">
      <c r="A14" s="315" t="s">
        <v>362</v>
      </c>
      <c r="B14" s="318">
        <v>5.93</v>
      </c>
      <c r="C14" t="s">
        <v>386</v>
      </c>
      <c r="D14" s="319">
        <v>51524</v>
      </c>
      <c r="E14" s="280">
        <f t="shared" si="0"/>
        <v>8688.7015177065769</v>
      </c>
      <c r="F14" s="319">
        <v>119839</v>
      </c>
      <c r="G14" s="280">
        <f t="shared" si="0"/>
        <v>20208.937605396291</v>
      </c>
      <c r="H14" s="319"/>
      <c r="I14" s="280" t="str">
        <f t="shared" si="1"/>
        <v/>
      </c>
      <c r="J14" s="319">
        <v>4359</v>
      </c>
      <c r="K14" s="280">
        <f t="shared" si="2"/>
        <v>735.07588532883642</v>
      </c>
      <c r="L14" s="319"/>
      <c r="M14" s="280" t="str">
        <f t="shared" si="3"/>
        <v/>
      </c>
      <c r="N14" s="319">
        <v>5566</v>
      </c>
      <c r="O14" s="280">
        <f t="shared" si="4"/>
        <v>938.61720067453632</v>
      </c>
      <c r="P14" s="319">
        <v>433</v>
      </c>
      <c r="Q14" s="280">
        <f t="shared" si="5"/>
        <v>73.018549747048908</v>
      </c>
      <c r="R14" s="319">
        <v>3698</v>
      </c>
      <c r="S14" s="280">
        <f t="shared" si="6"/>
        <v>623.60876897133221</v>
      </c>
      <c r="T14" s="319"/>
      <c r="U14" s="280" t="str">
        <f t="shared" si="7"/>
        <v/>
      </c>
      <c r="V14" s="319">
        <v>257</v>
      </c>
      <c r="W14" s="280">
        <f t="shared" si="8"/>
        <v>43.338954468802697</v>
      </c>
      <c r="X14" s="319"/>
      <c r="Y14" s="280" t="str">
        <f t="shared" si="9"/>
        <v/>
      </c>
      <c r="Z14" s="319"/>
      <c r="AA14" s="280" t="str">
        <f t="shared" si="10"/>
        <v/>
      </c>
      <c r="AB14" s="319"/>
      <c r="AC14" s="280" t="str">
        <f t="shared" si="11"/>
        <v/>
      </c>
      <c r="AD14" s="319"/>
      <c r="AE14" s="280" t="str">
        <f t="shared" si="12"/>
        <v/>
      </c>
      <c r="AF14" s="319"/>
      <c r="AG14" s="280" t="str">
        <f t="shared" si="13"/>
        <v/>
      </c>
      <c r="AH14" s="319"/>
      <c r="AI14" s="280" t="str">
        <f t="shared" si="14"/>
        <v/>
      </c>
      <c r="AJ14" s="319">
        <v>20231</v>
      </c>
      <c r="AK14" s="280">
        <f t="shared" si="15"/>
        <v>3411.6357504215853</v>
      </c>
      <c r="AL14" s="319"/>
      <c r="AM14" s="280" t="str">
        <f t="shared" si="16"/>
        <v/>
      </c>
      <c r="AN14" s="319">
        <v>5907</v>
      </c>
      <c r="AO14" s="280">
        <f t="shared" si="17"/>
        <v>996.12141652613832</v>
      </c>
      <c r="AP14" s="319">
        <v>160290</v>
      </c>
      <c r="AQ14" s="280">
        <f t="shared" si="18"/>
        <v>27030.354131534572</v>
      </c>
    </row>
    <row r="15" spans="1:43" x14ac:dyDescent="0.25">
      <c r="A15" s="315" t="s">
        <v>363</v>
      </c>
      <c r="B15" s="318">
        <v>14.5</v>
      </c>
      <c r="C15" t="s">
        <v>386</v>
      </c>
      <c r="D15" s="319">
        <v>182280</v>
      </c>
      <c r="E15" s="280">
        <f t="shared" si="0"/>
        <v>12571.034482758621</v>
      </c>
      <c r="F15" s="319"/>
      <c r="G15" s="280" t="str">
        <f t="shared" si="0"/>
        <v/>
      </c>
      <c r="H15" s="319"/>
      <c r="I15" s="280" t="str">
        <f t="shared" si="1"/>
        <v/>
      </c>
      <c r="J15" s="319"/>
      <c r="K15" s="280" t="str">
        <f t="shared" si="2"/>
        <v/>
      </c>
      <c r="L15" s="319"/>
      <c r="M15" s="280" t="str">
        <f t="shared" si="3"/>
        <v/>
      </c>
      <c r="N15" s="319">
        <v>180</v>
      </c>
      <c r="O15" s="280">
        <f t="shared" si="4"/>
        <v>12.413793103448276</v>
      </c>
      <c r="P15" s="319">
        <v>1860</v>
      </c>
      <c r="Q15" s="280">
        <f t="shared" si="5"/>
        <v>128.27586206896552</v>
      </c>
      <c r="R15" s="319">
        <v>6253</v>
      </c>
      <c r="S15" s="280">
        <f t="shared" si="6"/>
        <v>431.24137931034483</v>
      </c>
      <c r="T15" s="319"/>
      <c r="U15" s="280" t="str">
        <f t="shared" si="7"/>
        <v/>
      </c>
      <c r="V15" s="319">
        <v>2409</v>
      </c>
      <c r="W15" s="280">
        <f t="shared" si="8"/>
        <v>166.13793103448276</v>
      </c>
      <c r="X15" s="319">
        <v>4881</v>
      </c>
      <c r="Y15" s="280">
        <f t="shared" si="9"/>
        <v>336.62068965517244</v>
      </c>
      <c r="Z15" s="319"/>
      <c r="AA15" s="280" t="str">
        <f t="shared" si="10"/>
        <v/>
      </c>
      <c r="AB15" s="319"/>
      <c r="AC15" s="280" t="str">
        <f t="shared" si="11"/>
        <v/>
      </c>
      <c r="AD15" s="319">
        <v>825</v>
      </c>
      <c r="AE15" s="280">
        <f t="shared" si="12"/>
        <v>56.896551724137929</v>
      </c>
      <c r="AF15" s="319"/>
      <c r="AG15" s="280" t="str">
        <f t="shared" si="13"/>
        <v/>
      </c>
      <c r="AH15" s="319"/>
      <c r="AI15" s="280" t="str">
        <f t="shared" si="14"/>
        <v/>
      </c>
      <c r="AJ15" s="319">
        <v>17263</v>
      </c>
      <c r="AK15" s="280">
        <f t="shared" si="15"/>
        <v>1190.5517241379309</v>
      </c>
      <c r="AL15" s="319"/>
      <c r="AM15" s="280" t="str">
        <f t="shared" si="16"/>
        <v/>
      </c>
      <c r="AN15" s="319"/>
      <c r="AO15" s="280" t="str">
        <f t="shared" si="17"/>
        <v/>
      </c>
      <c r="AP15" s="319">
        <v>33671</v>
      </c>
      <c r="AQ15" s="280">
        <f t="shared" si="18"/>
        <v>2322.1379310344828</v>
      </c>
    </row>
    <row r="16" spans="1:43" x14ac:dyDescent="0.25">
      <c r="A16" s="315" t="s">
        <v>364</v>
      </c>
      <c r="B16" s="318">
        <v>5.17</v>
      </c>
      <c r="C16" t="s">
        <v>386</v>
      </c>
      <c r="D16" s="319">
        <v>34502</v>
      </c>
      <c r="E16" s="280">
        <f t="shared" si="0"/>
        <v>6673.5009671179887</v>
      </c>
      <c r="F16" s="319">
        <v>7064</v>
      </c>
      <c r="G16" s="280">
        <f t="shared" si="0"/>
        <v>1366.3442940038685</v>
      </c>
      <c r="H16" s="319"/>
      <c r="I16" s="280" t="str">
        <f t="shared" si="1"/>
        <v/>
      </c>
      <c r="J16" s="319"/>
      <c r="K16" s="280" t="str">
        <f t="shared" si="2"/>
        <v/>
      </c>
      <c r="L16" s="319"/>
      <c r="M16" s="280" t="str">
        <f t="shared" si="3"/>
        <v/>
      </c>
      <c r="N16" s="319"/>
      <c r="O16" s="280" t="str">
        <f t="shared" si="4"/>
        <v/>
      </c>
      <c r="P16" s="319">
        <v>166</v>
      </c>
      <c r="Q16" s="280">
        <f t="shared" si="5"/>
        <v>32.108317214700193</v>
      </c>
      <c r="R16" s="319">
        <v>11981</v>
      </c>
      <c r="S16" s="280">
        <f t="shared" si="6"/>
        <v>2317.4081237911028</v>
      </c>
      <c r="T16" s="319"/>
      <c r="U16" s="280" t="str">
        <f t="shared" si="7"/>
        <v/>
      </c>
      <c r="V16" s="319"/>
      <c r="W16" s="280" t="str">
        <f t="shared" si="8"/>
        <v/>
      </c>
      <c r="X16" s="319"/>
      <c r="Y16" s="280" t="str">
        <f t="shared" si="9"/>
        <v/>
      </c>
      <c r="Z16" s="319">
        <v>500</v>
      </c>
      <c r="AA16" s="280">
        <f t="shared" si="10"/>
        <v>96.71179883945841</v>
      </c>
      <c r="AB16" s="319"/>
      <c r="AC16" s="280" t="str">
        <f t="shared" si="11"/>
        <v/>
      </c>
      <c r="AD16" s="319"/>
      <c r="AE16" s="280" t="str">
        <f t="shared" si="12"/>
        <v/>
      </c>
      <c r="AF16" s="319"/>
      <c r="AG16" s="280" t="str">
        <f t="shared" si="13"/>
        <v/>
      </c>
      <c r="AH16" s="319"/>
      <c r="AI16" s="280" t="str">
        <f t="shared" si="14"/>
        <v/>
      </c>
      <c r="AJ16" s="319">
        <v>194161</v>
      </c>
      <c r="AK16" s="280">
        <f t="shared" si="15"/>
        <v>37555.319148936171</v>
      </c>
      <c r="AL16" s="319"/>
      <c r="AM16" s="280" t="str">
        <f t="shared" si="16"/>
        <v/>
      </c>
      <c r="AN16" s="319"/>
      <c r="AO16" s="280" t="str">
        <f t="shared" si="17"/>
        <v/>
      </c>
      <c r="AP16" s="319">
        <v>213872</v>
      </c>
      <c r="AQ16" s="280">
        <f t="shared" si="18"/>
        <v>41367.891682785303</v>
      </c>
    </row>
    <row r="17" spans="1:43" x14ac:dyDescent="0.25">
      <c r="A17" s="315" t="s">
        <v>365</v>
      </c>
      <c r="B17" s="318">
        <v>5.7</v>
      </c>
      <c r="C17" t="s">
        <v>386</v>
      </c>
      <c r="D17" s="319">
        <v>39009</v>
      </c>
      <c r="E17" s="280">
        <f t="shared" si="0"/>
        <v>6843.6842105263158</v>
      </c>
      <c r="F17" s="319">
        <v>93344</v>
      </c>
      <c r="G17" s="280">
        <f t="shared" si="0"/>
        <v>16376.140350877193</v>
      </c>
      <c r="H17" s="319"/>
      <c r="I17" s="280" t="str">
        <f t="shared" si="1"/>
        <v/>
      </c>
      <c r="J17" s="319">
        <v>3389</v>
      </c>
      <c r="K17" s="280">
        <f t="shared" si="2"/>
        <v>594.56140350877195</v>
      </c>
      <c r="L17" s="319"/>
      <c r="M17" s="280" t="str">
        <f t="shared" si="3"/>
        <v/>
      </c>
      <c r="N17" s="319"/>
      <c r="O17" s="280" t="str">
        <f t="shared" si="4"/>
        <v/>
      </c>
      <c r="P17" s="319"/>
      <c r="Q17" s="280" t="str">
        <f t="shared" si="5"/>
        <v/>
      </c>
      <c r="R17" s="319">
        <v>2968</v>
      </c>
      <c r="S17" s="280">
        <f t="shared" si="6"/>
        <v>520.70175438596493</v>
      </c>
      <c r="T17" s="319"/>
      <c r="U17" s="280" t="str">
        <f t="shared" si="7"/>
        <v/>
      </c>
      <c r="V17" s="319"/>
      <c r="W17" s="280" t="str">
        <f t="shared" si="8"/>
        <v/>
      </c>
      <c r="X17" s="319"/>
      <c r="Y17" s="280" t="str">
        <f t="shared" si="9"/>
        <v/>
      </c>
      <c r="Z17" s="319"/>
      <c r="AA17" s="280" t="str">
        <f t="shared" si="10"/>
        <v/>
      </c>
      <c r="AB17" s="319"/>
      <c r="AC17" s="280" t="str">
        <f t="shared" si="11"/>
        <v/>
      </c>
      <c r="AD17" s="319"/>
      <c r="AE17" s="280" t="str">
        <f t="shared" si="12"/>
        <v/>
      </c>
      <c r="AF17" s="319"/>
      <c r="AG17" s="280" t="str">
        <f t="shared" si="13"/>
        <v/>
      </c>
      <c r="AH17" s="319"/>
      <c r="AI17" s="280" t="str">
        <f t="shared" si="14"/>
        <v/>
      </c>
      <c r="AJ17" s="319">
        <v>15200</v>
      </c>
      <c r="AK17" s="280">
        <f t="shared" si="15"/>
        <v>2666.6666666666665</v>
      </c>
      <c r="AL17" s="319"/>
      <c r="AM17" s="280" t="str">
        <f t="shared" si="16"/>
        <v/>
      </c>
      <c r="AN17" s="319"/>
      <c r="AO17" s="280" t="str">
        <f t="shared" si="17"/>
        <v/>
      </c>
      <c r="AP17" s="319">
        <v>114901</v>
      </c>
      <c r="AQ17" s="280">
        <f t="shared" si="18"/>
        <v>20158.070175438595</v>
      </c>
    </row>
    <row r="18" spans="1:43" x14ac:dyDescent="0.25">
      <c r="A18" s="315" t="s">
        <v>387</v>
      </c>
      <c r="B18" s="318">
        <v>7.4</v>
      </c>
      <c r="C18" t="s">
        <v>386</v>
      </c>
      <c r="D18" s="319">
        <v>73400</v>
      </c>
      <c r="E18" s="280">
        <f t="shared" si="0"/>
        <v>9918.9189189189183</v>
      </c>
      <c r="F18" s="319">
        <v>1688</v>
      </c>
      <c r="G18" s="280">
        <f t="shared" si="0"/>
        <v>228.1081081081081</v>
      </c>
      <c r="H18" s="319"/>
      <c r="I18" s="280" t="str">
        <f t="shared" si="1"/>
        <v/>
      </c>
      <c r="J18" s="319">
        <v>5210</v>
      </c>
      <c r="K18" s="280">
        <f t="shared" si="2"/>
        <v>704.05405405405406</v>
      </c>
      <c r="L18" s="319"/>
      <c r="M18" s="280" t="str">
        <f t="shared" si="3"/>
        <v/>
      </c>
      <c r="N18" s="319">
        <v>38</v>
      </c>
      <c r="O18" s="280">
        <f t="shared" si="4"/>
        <v>5.1351351351351351</v>
      </c>
      <c r="P18" s="319">
        <v>395</v>
      </c>
      <c r="Q18" s="280">
        <f t="shared" si="5"/>
        <v>53.378378378378379</v>
      </c>
      <c r="R18" s="319">
        <v>125</v>
      </c>
      <c r="S18" s="280">
        <f t="shared" si="6"/>
        <v>16.891891891891891</v>
      </c>
      <c r="T18" s="319"/>
      <c r="U18" s="280" t="str">
        <f t="shared" si="7"/>
        <v/>
      </c>
      <c r="V18" s="319"/>
      <c r="W18" s="280" t="str">
        <f t="shared" si="8"/>
        <v/>
      </c>
      <c r="X18" s="319"/>
      <c r="Y18" s="280" t="str">
        <f t="shared" si="9"/>
        <v/>
      </c>
      <c r="Z18" s="319"/>
      <c r="AA18" s="280" t="str">
        <f t="shared" si="10"/>
        <v/>
      </c>
      <c r="AB18" s="319"/>
      <c r="AC18" s="280" t="str">
        <f t="shared" si="11"/>
        <v/>
      </c>
      <c r="AD18" s="319"/>
      <c r="AE18" s="280" t="str">
        <f t="shared" si="12"/>
        <v/>
      </c>
      <c r="AF18" s="319"/>
      <c r="AG18" s="280" t="str">
        <f t="shared" si="13"/>
        <v/>
      </c>
      <c r="AH18" s="319"/>
      <c r="AI18" s="280" t="str">
        <f t="shared" si="14"/>
        <v/>
      </c>
      <c r="AJ18" s="319">
        <v>1296</v>
      </c>
      <c r="AK18" s="280">
        <f t="shared" si="15"/>
        <v>175.13513513513513</v>
      </c>
      <c r="AL18" s="319"/>
      <c r="AM18" s="280" t="str">
        <f t="shared" si="16"/>
        <v/>
      </c>
      <c r="AN18" s="319"/>
      <c r="AO18" s="280" t="str">
        <f t="shared" si="17"/>
        <v/>
      </c>
      <c r="AP18" s="319">
        <v>8752</v>
      </c>
      <c r="AQ18" s="280">
        <f t="shared" si="18"/>
        <v>1182.7027027027027</v>
      </c>
    </row>
    <row r="19" spans="1:43" x14ac:dyDescent="0.25">
      <c r="A19" s="315" t="s">
        <v>366</v>
      </c>
      <c r="B19" s="318">
        <v>6.74</v>
      </c>
      <c r="C19" t="s">
        <v>386</v>
      </c>
      <c r="D19" s="319">
        <v>61147</v>
      </c>
      <c r="E19" s="280">
        <f t="shared" si="0"/>
        <v>9072.2551928783378</v>
      </c>
      <c r="F19" s="319">
        <v>4801</v>
      </c>
      <c r="G19" s="280">
        <f t="shared" si="0"/>
        <v>712.31454005934711</v>
      </c>
      <c r="H19" s="319"/>
      <c r="I19" s="280" t="str">
        <f t="shared" si="1"/>
        <v/>
      </c>
      <c r="J19" s="319">
        <v>2500</v>
      </c>
      <c r="K19" s="280">
        <f t="shared" si="2"/>
        <v>370.91988130563794</v>
      </c>
      <c r="L19" s="319"/>
      <c r="M19" s="280" t="str">
        <f t="shared" si="3"/>
        <v/>
      </c>
      <c r="N19" s="319">
        <v>125</v>
      </c>
      <c r="O19" s="280">
        <f t="shared" si="4"/>
        <v>18.545994065281899</v>
      </c>
      <c r="P19" s="319"/>
      <c r="Q19" s="280" t="str">
        <f t="shared" si="5"/>
        <v/>
      </c>
      <c r="R19" s="319"/>
      <c r="S19" s="280" t="str">
        <f t="shared" si="6"/>
        <v/>
      </c>
      <c r="T19" s="319"/>
      <c r="U19" s="280" t="str">
        <f t="shared" si="7"/>
        <v/>
      </c>
      <c r="V19" s="319"/>
      <c r="W19" s="280" t="str">
        <f t="shared" si="8"/>
        <v/>
      </c>
      <c r="X19" s="319"/>
      <c r="Y19" s="280" t="str">
        <f t="shared" si="9"/>
        <v/>
      </c>
      <c r="Z19" s="319"/>
      <c r="AA19" s="280" t="str">
        <f t="shared" si="10"/>
        <v/>
      </c>
      <c r="AB19" s="319"/>
      <c r="AC19" s="280" t="str">
        <f t="shared" si="11"/>
        <v/>
      </c>
      <c r="AD19" s="319"/>
      <c r="AE19" s="280" t="str">
        <f t="shared" si="12"/>
        <v/>
      </c>
      <c r="AF19" s="319"/>
      <c r="AG19" s="280" t="str">
        <f t="shared" si="13"/>
        <v/>
      </c>
      <c r="AH19" s="319"/>
      <c r="AI19" s="280" t="str">
        <f t="shared" si="14"/>
        <v/>
      </c>
      <c r="AJ19" s="319">
        <v>1938</v>
      </c>
      <c r="AK19" s="280">
        <f t="shared" si="15"/>
        <v>287.53709198813056</v>
      </c>
      <c r="AL19" s="319"/>
      <c r="AM19" s="280" t="str">
        <f t="shared" si="16"/>
        <v/>
      </c>
      <c r="AN19" s="319"/>
      <c r="AO19" s="280" t="str">
        <f t="shared" si="17"/>
        <v/>
      </c>
      <c r="AP19" s="319">
        <v>9364</v>
      </c>
      <c r="AQ19" s="280">
        <f t="shared" si="18"/>
        <v>1389.3175074183976</v>
      </c>
    </row>
    <row r="20" spans="1:43" x14ac:dyDescent="0.25">
      <c r="A20" s="315" t="s">
        <v>388</v>
      </c>
      <c r="B20" s="318">
        <v>5.8</v>
      </c>
      <c r="C20" t="s">
        <v>386</v>
      </c>
      <c r="D20" s="319">
        <v>110614</v>
      </c>
      <c r="E20" s="280">
        <f t="shared" si="0"/>
        <v>19071.37931034483</v>
      </c>
      <c r="F20" s="319"/>
      <c r="G20" s="280" t="str">
        <f t="shared" si="0"/>
        <v/>
      </c>
      <c r="H20" s="319"/>
      <c r="I20" s="280" t="str">
        <f t="shared" si="1"/>
        <v/>
      </c>
      <c r="J20" s="319">
        <v>16980</v>
      </c>
      <c r="K20" s="280">
        <f t="shared" si="2"/>
        <v>2927.5862068965516</v>
      </c>
      <c r="L20" s="319"/>
      <c r="M20" s="280" t="str">
        <f t="shared" si="3"/>
        <v/>
      </c>
      <c r="N20" s="319"/>
      <c r="O20" s="280" t="str">
        <f t="shared" si="4"/>
        <v/>
      </c>
      <c r="P20" s="319"/>
      <c r="Q20" s="280" t="str">
        <f t="shared" si="5"/>
        <v/>
      </c>
      <c r="R20" s="319">
        <v>1149</v>
      </c>
      <c r="S20" s="280">
        <f t="shared" si="6"/>
        <v>198.10344827586206</v>
      </c>
      <c r="T20" s="319"/>
      <c r="U20" s="280" t="str">
        <f t="shared" si="7"/>
        <v/>
      </c>
      <c r="V20" s="319">
        <v>13444</v>
      </c>
      <c r="W20" s="280">
        <f t="shared" si="8"/>
        <v>2317.9310344827586</v>
      </c>
      <c r="X20" s="319"/>
      <c r="Y20" s="280" t="str">
        <f t="shared" si="9"/>
        <v/>
      </c>
      <c r="Z20" s="319"/>
      <c r="AA20" s="280" t="str">
        <f t="shared" si="10"/>
        <v/>
      </c>
      <c r="AB20" s="319">
        <v>1700</v>
      </c>
      <c r="AC20" s="280">
        <f t="shared" si="11"/>
        <v>293.10344827586209</v>
      </c>
      <c r="AD20" s="319"/>
      <c r="AE20" s="280" t="str">
        <f t="shared" si="12"/>
        <v/>
      </c>
      <c r="AF20" s="319"/>
      <c r="AG20" s="280" t="str">
        <f t="shared" si="13"/>
        <v/>
      </c>
      <c r="AH20" s="319"/>
      <c r="AI20" s="280" t="str">
        <f t="shared" si="14"/>
        <v/>
      </c>
      <c r="AJ20" s="319">
        <v>45664</v>
      </c>
      <c r="AK20" s="280">
        <f t="shared" si="15"/>
        <v>7873.1034482758623</v>
      </c>
      <c r="AL20" s="319"/>
      <c r="AM20" s="280" t="str">
        <f t="shared" si="16"/>
        <v/>
      </c>
      <c r="AN20" s="319"/>
      <c r="AO20" s="280" t="str">
        <f t="shared" si="17"/>
        <v/>
      </c>
      <c r="AP20" s="319">
        <v>78937</v>
      </c>
      <c r="AQ20" s="280">
        <f t="shared" si="18"/>
        <v>13609.827586206897</v>
      </c>
    </row>
    <row r="21" spans="1:43" x14ac:dyDescent="0.25">
      <c r="A21" s="315" t="s">
        <v>370</v>
      </c>
      <c r="B21" s="318">
        <v>7.44</v>
      </c>
      <c r="C21" t="s">
        <v>386</v>
      </c>
      <c r="D21" s="319">
        <v>58304</v>
      </c>
      <c r="E21" s="280">
        <f t="shared" si="0"/>
        <v>7836.5591397849457</v>
      </c>
      <c r="F21" s="319">
        <v>308</v>
      </c>
      <c r="G21" s="280">
        <f t="shared" si="0"/>
        <v>41.397849462365592</v>
      </c>
      <c r="H21" s="319"/>
      <c r="I21" s="280" t="str">
        <f t="shared" si="1"/>
        <v/>
      </c>
      <c r="J21" s="319"/>
      <c r="K21" s="280" t="str">
        <f t="shared" si="2"/>
        <v/>
      </c>
      <c r="L21" s="319"/>
      <c r="M21" s="280" t="str">
        <f t="shared" si="3"/>
        <v/>
      </c>
      <c r="N21" s="319">
        <v>373</v>
      </c>
      <c r="O21" s="280">
        <f t="shared" si="4"/>
        <v>50.134408602150536</v>
      </c>
      <c r="P21" s="319">
        <v>3793</v>
      </c>
      <c r="Q21" s="280">
        <f t="shared" si="5"/>
        <v>509.81182795698925</v>
      </c>
      <c r="R21" s="319"/>
      <c r="S21" s="280" t="str">
        <f t="shared" si="6"/>
        <v/>
      </c>
      <c r="T21" s="319"/>
      <c r="U21" s="280" t="str">
        <f t="shared" si="7"/>
        <v/>
      </c>
      <c r="V21" s="319"/>
      <c r="W21" s="280" t="str">
        <f t="shared" si="8"/>
        <v/>
      </c>
      <c r="X21" s="319"/>
      <c r="Y21" s="280" t="str">
        <f t="shared" si="9"/>
        <v/>
      </c>
      <c r="Z21" s="319"/>
      <c r="AA21" s="280" t="str">
        <f t="shared" si="10"/>
        <v/>
      </c>
      <c r="AB21" s="319"/>
      <c r="AC21" s="280" t="str">
        <f t="shared" si="11"/>
        <v/>
      </c>
      <c r="AD21" s="319"/>
      <c r="AE21" s="280" t="str">
        <f t="shared" si="12"/>
        <v/>
      </c>
      <c r="AF21" s="319"/>
      <c r="AG21" s="280" t="str">
        <f t="shared" si="13"/>
        <v/>
      </c>
      <c r="AH21" s="319"/>
      <c r="AI21" s="280" t="str">
        <f t="shared" si="14"/>
        <v/>
      </c>
      <c r="AJ21" s="319">
        <v>8627</v>
      </c>
      <c r="AK21" s="280">
        <f t="shared" si="15"/>
        <v>1159.5430107526881</v>
      </c>
      <c r="AL21" s="319"/>
      <c r="AM21" s="280" t="str">
        <f t="shared" si="16"/>
        <v/>
      </c>
      <c r="AN21" s="319"/>
      <c r="AO21" s="280" t="str">
        <f t="shared" si="17"/>
        <v/>
      </c>
      <c r="AP21" s="319">
        <v>13101</v>
      </c>
      <c r="AQ21" s="280">
        <f t="shared" si="18"/>
        <v>1760.8870967741934</v>
      </c>
    </row>
    <row r="22" spans="1:43" x14ac:dyDescent="0.25">
      <c r="A22" s="315" t="s">
        <v>371</v>
      </c>
      <c r="B22" s="318">
        <v>4.66</v>
      </c>
      <c r="C22" t="s">
        <v>386</v>
      </c>
      <c r="D22" s="319">
        <v>35585</v>
      </c>
      <c r="E22" s="280">
        <f t="shared" si="0"/>
        <v>7636.2660944206009</v>
      </c>
      <c r="F22" s="319">
        <v>2500</v>
      </c>
      <c r="G22" s="280">
        <f t="shared" si="0"/>
        <v>536.48068669527891</v>
      </c>
      <c r="H22" s="319"/>
      <c r="I22" s="280" t="str">
        <f t="shared" si="1"/>
        <v/>
      </c>
      <c r="J22" s="319"/>
      <c r="K22" s="280" t="str">
        <f t="shared" si="2"/>
        <v/>
      </c>
      <c r="L22" s="319">
        <v>43358</v>
      </c>
      <c r="M22" s="280">
        <f t="shared" si="3"/>
        <v>9304.2918454935625</v>
      </c>
      <c r="N22" s="319"/>
      <c r="O22" s="280" t="str">
        <f t="shared" si="4"/>
        <v/>
      </c>
      <c r="P22" s="319">
        <v>47</v>
      </c>
      <c r="Q22" s="280">
        <f t="shared" si="5"/>
        <v>10.085836909871244</v>
      </c>
      <c r="R22" s="319"/>
      <c r="S22" s="280" t="str">
        <f t="shared" si="6"/>
        <v/>
      </c>
      <c r="T22" s="319"/>
      <c r="U22" s="280" t="str">
        <f t="shared" si="7"/>
        <v/>
      </c>
      <c r="V22" s="319"/>
      <c r="W22" s="280" t="str">
        <f t="shared" si="8"/>
        <v/>
      </c>
      <c r="X22" s="319"/>
      <c r="Y22" s="280" t="str">
        <f t="shared" si="9"/>
        <v/>
      </c>
      <c r="Z22" s="319"/>
      <c r="AA22" s="280" t="str">
        <f t="shared" si="10"/>
        <v/>
      </c>
      <c r="AB22" s="319"/>
      <c r="AC22" s="280" t="str">
        <f t="shared" si="11"/>
        <v/>
      </c>
      <c r="AD22" s="319"/>
      <c r="AE22" s="280" t="str">
        <f t="shared" si="12"/>
        <v/>
      </c>
      <c r="AF22" s="319"/>
      <c r="AG22" s="280" t="str">
        <f t="shared" si="13"/>
        <v/>
      </c>
      <c r="AH22" s="319"/>
      <c r="AI22" s="280" t="str">
        <f t="shared" si="14"/>
        <v/>
      </c>
      <c r="AJ22" s="319"/>
      <c r="AK22" s="280" t="str">
        <f t="shared" si="15"/>
        <v/>
      </c>
      <c r="AL22" s="319"/>
      <c r="AM22" s="280" t="str">
        <f t="shared" si="16"/>
        <v/>
      </c>
      <c r="AN22" s="319"/>
      <c r="AO22" s="280" t="str">
        <f t="shared" si="17"/>
        <v/>
      </c>
      <c r="AP22" s="319">
        <v>45905</v>
      </c>
      <c r="AQ22" s="280">
        <f t="shared" si="18"/>
        <v>9850.8583690987125</v>
      </c>
    </row>
    <row r="23" spans="1:43" x14ac:dyDescent="0.25">
      <c r="A23" s="315" t="s">
        <v>372</v>
      </c>
      <c r="B23" s="318">
        <v>6.4137289764740304</v>
      </c>
      <c r="C23" t="s">
        <v>386</v>
      </c>
      <c r="D23" s="319">
        <v>62430</v>
      </c>
      <c r="E23" s="280">
        <f t="shared" si="0"/>
        <v>9733.8069988609204</v>
      </c>
      <c r="F23" s="319"/>
      <c r="G23" s="280" t="str">
        <f t="shared" si="0"/>
        <v/>
      </c>
      <c r="H23" s="319"/>
      <c r="I23" s="280" t="str">
        <f t="shared" si="1"/>
        <v/>
      </c>
      <c r="J23" s="319"/>
      <c r="K23" s="280" t="str">
        <f t="shared" si="2"/>
        <v/>
      </c>
      <c r="L23" s="319"/>
      <c r="M23" s="280" t="str">
        <f t="shared" si="3"/>
        <v/>
      </c>
      <c r="N23" s="319">
        <v>574</v>
      </c>
      <c r="O23" s="280">
        <f t="shared" si="4"/>
        <v>89.49551845821189</v>
      </c>
      <c r="P23" s="319">
        <v>1474</v>
      </c>
      <c r="Q23" s="280">
        <f t="shared" si="5"/>
        <v>229.81950210349183</v>
      </c>
      <c r="R23" s="319">
        <v>6793</v>
      </c>
      <c r="S23" s="280">
        <f t="shared" si="6"/>
        <v>1059.1342454470964</v>
      </c>
      <c r="T23" s="319"/>
      <c r="U23" s="280" t="str">
        <f t="shared" si="7"/>
        <v/>
      </c>
      <c r="V23" s="319"/>
      <c r="W23" s="280" t="str">
        <f t="shared" si="8"/>
        <v/>
      </c>
      <c r="X23" s="319"/>
      <c r="Y23" s="280" t="str">
        <f t="shared" si="9"/>
        <v/>
      </c>
      <c r="Z23" s="319"/>
      <c r="AA23" s="280" t="str">
        <f t="shared" si="10"/>
        <v/>
      </c>
      <c r="AB23" s="319"/>
      <c r="AC23" s="280" t="str">
        <f t="shared" si="11"/>
        <v/>
      </c>
      <c r="AD23" s="319"/>
      <c r="AE23" s="280" t="str">
        <f t="shared" si="12"/>
        <v/>
      </c>
      <c r="AF23" s="319"/>
      <c r="AG23" s="280" t="str">
        <f t="shared" si="13"/>
        <v/>
      </c>
      <c r="AH23" s="319"/>
      <c r="AI23" s="280" t="str">
        <f t="shared" si="14"/>
        <v/>
      </c>
      <c r="AJ23" s="319">
        <v>18133</v>
      </c>
      <c r="AK23" s="280">
        <f t="shared" si="15"/>
        <v>2827.2164393776238</v>
      </c>
      <c r="AL23" s="319"/>
      <c r="AM23" s="280" t="str">
        <f t="shared" si="16"/>
        <v/>
      </c>
      <c r="AN23" s="319"/>
      <c r="AO23" s="280" t="str">
        <f t="shared" si="17"/>
        <v/>
      </c>
      <c r="AP23" s="319">
        <v>26974</v>
      </c>
      <c r="AQ23" s="280">
        <f t="shared" si="18"/>
        <v>4205.6657053864237</v>
      </c>
    </row>
    <row r="24" spans="1:43" x14ac:dyDescent="0.25">
      <c r="A24" s="315" t="s">
        <v>375</v>
      </c>
      <c r="B24" s="318">
        <v>6.21</v>
      </c>
      <c r="C24" t="s">
        <v>386</v>
      </c>
      <c r="D24" s="319">
        <v>35271</v>
      </c>
      <c r="E24" s="280">
        <f t="shared" si="0"/>
        <v>5679.710144927536</v>
      </c>
      <c r="F24" s="319"/>
      <c r="G24" s="280" t="str">
        <f t="shared" si="0"/>
        <v/>
      </c>
      <c r="H24" s="319"/>
      <c r="I24" s="280" t="str">
        <f t="shared" si="1"/>
        <v/>
      </c>
      <c r="J24" s="319"/>
      <c r="K24" s="280" t="str">
        <f t="shared" si="2"/>
        <v/>
      </c>
      <c r="L24" s="319">
        <v>107742</v>
      </c>
      <c r="M24" s="280">
        <f t="shared" si="3"/>
        <v>17349.758454106279</v>
      </c>
      <c r="N24" s="319">
        <v>875</v>
      </c>
      <c r="O24" s="280">
        <f t="shared" si="4"/>
        <v>140.90177133655394</v>
      </c>
      <c r="P24" s="319">
        <v>54</v>
      </c>
      <c r="Q24" s="280">
        <f t="shared" si="5"/>
        <v>8.695652173913043</v>
      </c>
      <c r="R24" s="319">
        <v>39</v>
      </c>
      <c r="S24" s="280">
        <f t="shared" si="6"/>
        <v>6.2801932367149762</v>
      </c>
      <c r="T24" s="319"/>
      <c r="U24" s="280" t="str">
        <f t="shared" si="7"/>
        <v/>
      </c>
      <c r="V24" s="319"/>
      <c r="W24" s="280" t="str">
        <f t="shared" si="8"/>
        <v/>
      </c>
      <c r="X24" s="319"/>
      <c r="Y24" s="280" t="str">
        <f t="shared" si="9"/>
        <v/>
      </c>
      <c r="Z24" s="319"/>
      <c r="AA24" s="280" t="str">
        <f t="shared" si="10"/>
        <v/>
      </c>
      <c r="AB24" s="319"/>
      <c r="AC24" s="280" t="str">
        <f t="shared" si="11"/>
        <v/>
      </c>
      <c r="AD24" s="319"/>
      <c r="AE24" s="280" t="str">
        <f t="shared" si="12"/>
        <v/>
      </c>
      <c r="AF24" s="319"/>
      <c r="AG24" s="280" t="str">
        <f t="shared" si="13"/>
        <v/>
      </c>
      <c r="AH24" s="319"/>
      <c r="AI24" s="280" t="str">
        <f t="shared" si="14"/>
        <v/>
      </c>
      <c r="AJ24" s="319">
        <v>35438</v>
      </c>
      <c r="AK24" s="280">
        <f t="shared" si="15"/>
        <v>5706.6022544283414</v>
      </c>
      <c r="AL24" s="319"/>
      <c r="AM24" s="280" t="str">
        <f t="shared" si="16"/>
        <v/>
      </c>
      <c r="AN24" s="319">
        <v>4540</v>
      </c>
      <c r="AO24" s="280">
        <f t="shared" si="17"/>
        <v>731.07890499194843</v>
      </c>
      <c r="AP24" s="319">
        <v>148688</v>
      </c>
      <c r="AQ24" s="280">
        <f t="shared" si="18"/>
        <v>23943.317230273751</v>
      </c>
    </row>
    <row r="25" spans="1:43" x14ac:dyDescent="0.25">
      <c r="A25" s="315" t="s">
        <v>376</v>
      </c>
      <c r="B25" s="318">
        <v>4.88</v>
      </c>
      <c r="C25" t="s">
        <v>386</v>
      </c>
      <c r="D25" s="319">
        <v>47820</v>
      </c>
      <c r="E25" s="280">
        <f t="shared" si="0"/>
        <v>9799.1803278688531</v>
      </c>
      <c r="F25" s="319">
        <v>7785</v>
      </c>
      <c r="G25" s="280">
        <f t="shared" si="0"/>
        <v>1595.2868852459017</v>
      </c>
      <c r="H25" s="319"/>
      <c r="I25" s="280" t="str">
        <f t="shared" si="1"/>
        <v/>
      </c>
      <c r="J25" s="319"/>
      <c r="K25" s="280" t="str">
        <f t="shared" si="2"/>
        <v/>
      </c>
      <c r="L25" s="319">
        <v>107390</v>
      </c>
      <c r="M25" s="280">
        <f t="shared" si="3"/>
        <v>22006.147540983606</v>
      </c>
      <c r="N25" s="319">
        <v>3800</v>
      </c>
      <c r="O25" s="280">
        <f t="shared" si="4"/>
        <v>778.68852459016398</v>
      </c>
      <c r="P25" s="319">
        <v>203</v>
      </c>
      <c r="Q25" s="280">
        <f t="shared" si="5"/>
        <v>41.598360655737707</v>
      </c>
      <c r="R25" s="319">
        <v>10350</v>
      </c>
      <c r="S25" s="280">
        <f t="shared" si="6"/>
        <v>2120.9016393442625</v>
      </c>
      <c r="T25" s="319"/>
      <c r="U25" s="280" t="str">
        <f t="shared" si="7"/>
        <v/>
      </c>
      <c r="V25" s="319"/>
      <c r="W25" s="280" t="str">
        <f t="shared" si="8"/>
        <v/>
      </c>
      <c r="X25" s="319"/>
      <c r="Y25" s="280" t="str">
        <f t="shared" si="9"/>
        <v/>
      </c>
      <c r="Z25" s="319"/>
      <c r="AA25" s="280" t="str">
        <f t="shared" si="10"/>
        <v/>
      </c>
      <c r="AB25" s="319"/>
      <c r="AC25" s="280" t="str">
        <f t="shared" si="11"/>
        <v/>
      </c>
      <c r="AD25" s="319"/>
      <c r="AE25" s="280" t="str">
        <f t="shared" si="12"/>
        <v/>
      </c>
      <c r="AF25" s="319"/>
      <c r="AG25" s="280" t="str">
        <f t="shared" si="13"/>
        <v/>
      </c>
      <c r="AH25" s="319"/>
      <c r="AI25" s="280" t="str">
        <f t="shared" si="14"/>
        <v/>
      </c>
      <c r="AJ25" s="319">
        <v>17981</v>
      </c>
      <c r="AK25" s="280">
        <f t="shared" si="15"/>
        <v>3684.6311475409839</v>
      </c>
      <c r="AL25" s="319"/>
      <c r="AM25" s="280" t="str">
        <f t="shared" si="16"/>
        <v/>
      </c>
      <c r="AN25" s="319"/>
      <c r="AO25" s="280" t="str">
        <f t="shared" si="17"/>
        <v/>
      </c>
      <c r="AP25" s="319">
        <v>147509</v>
      </c>
      <c r="AQ25" s="280">
        <f t="shared" si="18"/>
        <v>30227.254098360656</v>
      </c>
    </row>
    <row r="26" spans="1:43" x14ac:dyDescent="0.25">
      <c r="A26" s="315" t="s">
        <v>377</v>
      </c>
      <c r="B26" s="318">
        <v>8.35</v>
      </c>
      <c r="C26" t="s">
        <v>386</v>
      </c>
      <c r="D26" s="319">
        <v>57039.12</v>
      </c>
      <c r="E26" s="280">
        <f t="shared" si="0"/>
        <v>6831.0323353293415</v>
      </c>
      <c r="F26" s="319"/>
      <c r="G26" s="280" t="str">
        <f t="shared" si="0"/>
        <v/>
      </c>
      <c r="H26" s="319">
        <v>230</v>
      </c>
      <c r="I26" s="280">
        <f t="shared" si="1"/>
        <v>27.54491017964072</v>
      </c>
      <c r="J26" s="319"/>
      <c r="K26" s="280" t="str">
        <f t="shared" si="2"/>
        <v/>
      </c>
      <c r="L26" s="319">
        <v>121500</v>
      </c>
      <c r="M26" s="280">
        <f t="shared" si="3"/>
        <v>14550.898203592815</v>
      </c>
      <c r="N26" s="319">
        <v>11753.01</v>
      </c>
      <c r="O26" s="280">
        <f t="shared" si="4"/>
        <v>1407.5461077844311</v>
      </c>
      <c r="P26" s="319">
        <v>2918.01</v>
      </c>
      <c r="Q26" s="280">
        <f t="shared" si="5"/>
        <v>349.46227544910181</v>
      </c>
      <c r="R26" s="319">
        <v>8239.18</v>
      </c>
      <c r="S26" s="280">
        <f t="shared" si="6"/>
        <v>986.72814371257493</v>
      </c>
      <c r="T26" s="319">
        <v>441.71</v>
      </c>
      <c r="U26" s="280">
        <f t="shared" si="7"/>
        <v>52.899401197604789</v>
      </c>
      <c r="V26" s="319"/>
      <c r="W26" s="280" t="str">
        <f t="shared" si="8"/>
        <v/>
      </c>
      <c r="X26" s="319"/>
      <c r="Y26" s="280" t="str">
        <f t="shared" si="9"/>
        <v/>
      </c>
      <c r="Z26" s="319"/>
      <c r="AA26" s="280" t="str">
        <f t="shared" si="10"/>
        <v/>
      </c>
      <c r="AB26" s="319"/>
      <c r="AC26" s="280" t="str">
        <f t="shared" si="11"/>
        <v/>
      </c>
      <c r="AD26" s="319"/>
      <c r="AE26" s="280" t="str">
        <f t="shared" si="12"/>
        <v/>
      </c>
      <c r="AF26" s="319"/>
      <c r="AG26" s="280" t="str">
        <f t="shared" si="13"/>
        <v/>
      </c>
      <c r="AH26" s="319"/>
      <c r="AI26" s="280" t="str">
        <f t="shared" si="14"/>
        <v/>
      </c>
      <c r="AJ26" s="319">
        <v>18546.41</v>
      </c>
      <c r="AK26" s="280">
        <f t="shared" si="15"/>
        <v>2221.1269461077845</v>
      </c>
      <c r="AL26" s="319"/>
      <c r="AM26" s="280" t="str">
        <f t="shared" si="16"/>
        <v/>
      </c>
      <c r="AN26" s="319"/>
      <c r="AO26" s="280" t="str">
        <f t="shared" si="17"/>
        <v/>
      </c>
      <c r="AP26" s="319">
        <v>163628.32</v>
      </c>
      <c r="AQ26" s="280">
        <f t="shared" si="18"/>
        <v>19596.205988023954</v>
      </c>
    </row>
    <row r="27" spans="1:43" x14ac:dyDescent="0.25">
      <c r="A27" s="315" t="s">
        <v>378</v>
      </c>
      <c r="B27" s="318">
        <v>7.4080141608307803</v>
      </c>
      <c r="C27" t="s">
        <v>386</v>
      </c>
      <c r="D27" s="319">
        <v>46124</v>
      </c>
      <c r="E27" s="280">
        <f t="shared" si="0"/>
        <v>6226.2299988405221</v>
      </c>
      <c r="F27" s="319">
        <v>1223</v>
      </c>
      <c r="G27" s="280">
        <f t="shared" si="0"/>
        <v>165.09147707445058</v>
      </c>
      <c r="H27" s="319"/>
      <c r="I27" s="280" t="str">
        <f t="shared" si="1"/>
        <v/>
      </c>
      <c r="J27" s="319"/>
      <c r="K27" s="280" t="str">
        <f t="shared" si="2"/>
        <v/>
      </c>
      <c r="L27" s="319"/>
      <c r="M27" s="280" t="str">
        <f t="shared" si="3"/>
        <v/>
      </c>
      <c r="N27" s="319"/>
      <c r="O27" s="280" t="str">
        <f t="shared" si="4"/>
        <v/>
      </c>
      <c r="P27" s="319"/>
      <c r="Q27" s="280" t="str">
        <f t="shared" si="5"/>
        <v/>
      </c>
      <c r="R27" s="319">
        <v>620</v>
      </c>
      <c r="S27" s="280">
        <f t="shared" si="6"/>
        <v>83.693144551234141</v>
      </c>
      <c r="T27" s="319"/>
      <c r="U27" s="280" t="str">
        <f t="shared" si="7"/>
        <v/>
      </c>
      <c r="V27" s="319">
        <v>27</v>
      </c>
      <c r="W27" s="280">
        <f t="shared" si="8"/>
        <v>3.6447014562634226</v>
      </c>
      <c r="X27" s="319"/>
      <c r="Y27" s="280" t="str">
        <f t="shared" si="9"/>
        <v/>
      </c>
      <c r="Z27" s="319">
        <v>92</v>
      </c>
      <c r="AA27" s="280">
        <f t="shared" si="10"/>
        <v>12.418982739860549</v>
      </c>
      <c r="AB27" s="319"/>
      <c r="AC27" s="280" t="str">
        <f t="shared" si="11"/>
        <v/>
      </c>
      <c r="AD27" s="319">
        <v>5157</v>
      </c>
      <c r="AE27" s="280">
        <f t="shared" si="12"/>
        <v>696.13797814631369</v>
      </c>
      <c r="AF27" s="319"/>
      <c r="AG27" s="280" t="str">
        <f t="shared" si="13"/>
        <v/>
      </c>
      <c r="AH27" s="319"/>
      <c r="AI27" s="280" t="str">
        <f t="shared" si="14"/>
        <v/>
      </c>
      <c r="AJ27" s="319">
        <v>18511</v>
      </c>
      <c r="AK27" s="280">
        <f t="shared" si="15"/>
        <v>2498.7803206256376</v>
      </c>
      <c r="AL27" s="319"/>
      <c r="AM27" s="280" t="str">
        <f t="shared" si="16"/>
        <v/>
      </c>
      <c r="AN27" s="319"/>
      <c r="AO27" s="280" t="str">
        <f t="shared" si="17"/>
        <v/>
      </c>
      <c r="AP27" s="319">
        <v>25630</v>
      </c>
      <c r="AQ27" s="280">
        <f t="shared" si="18"/>
        <v>3459.7666045937599</v>
      </c>
    </row>
    <row r="28" spans="1:43" x14ac:dyDescent="0.25">
      <c r="A28" s="315" t="s">
        <v>360</v>
      </c>
      <c r="B28" s="318">
        <v>3.29</v>
      </c>
      <c r="C28" t="s">
        <v>389</v>
      </c>
      <c r="D28" s="319">
        <v>85080</v>
      </c>
      <c r="E28" s="280">
        <f>IF(OR($B28=0,D28=0),"",D28/$B28)</f>
        <v>25860.182370820668</v>
      </c>
      <c r="F28" s="320">
        <v>120</v>
      </c>
      <c r="G28" s="280">
        <f>IF(OR($B28=0,F28=0),"",F28/$B28)</f>
        <v>36.474164133738604</v>
      </c>
      <c r="H28" s="319"/>
      <c r="I28" s="280" t="str">
        <f>IF(OR($B28=0,H28=0),"",H28/$B28)</f>
        <v/>
      </c>
      <c r="J28" s="319"/>
      <c r="K28" s="280" t="str">
        <f>IF(OR($B28=0,J28=0),"",J28/$B28)</f>
        <v/>
      </c>
      <c r="L28" s="319"/>
      <c r="M28" s="280" t="str">
        <f>IF(OR($B28=0,L28=0),"",L28/$B28)</f>
        <v/>
      </c>
      <c r="N28" s="319">
        <v>111</v>
      </c>
      <c r="O28" s="280">
        <f>IF(OR($B28=0,N28=0),"",N28/$B28)</f>
        <v>33.738601823708208</v>
      </c>
      <c r="P28" s="319">
        <v>262</v>
      </c>
      <c r="Q28" s="280">
        <f>IF(OR($B28=0,P28=0),"",P28/$B28)</f>
        <v>79.635258358662611</v>
      </c>
      <c r="R28" s="319">
        <v>271</v>
      </c>
      <c r="S28" s="280">
        <f>IF(OR($B28=0,R28=0),"",R28/$B28)</f>
        <v>82.370820668693014</v>
      </c>
      <c r="T28" s="319"/>
      <c r="U28" s="280" t="str">
        <f>IF(OR($B28=0,T28=0),"",T28/$B28)</f>
        <v/>
      </c>
      <c r="V28" s="319"/>
      <c r="W28" s="280" t="str">
        <f>IF(OR($B28=0,V28=0),"",V28/$B28)</f>
        <v/>
      </c>
      <c r="X28" s="319"/>
      <c r="Y28" s="280" t="str">
        <f>IF(OR($B28=0,X28=0),"",X28/$B28)</f>
        <v/>
      </c>
      <c r="Z28" s="319"/>
      <c r="AA28" s="280" t="str">
        <f>IF(OR($B28=0,Z28=0),"",Z28/$B28)</f>
        <v/>
      </c>
      <c r="AB28" s="319"/>
      <c r="AC28" s="280" t="str">
        <f>IF(OR($B28=0,AB28=0),"",AB28/$B28)</f>
        <v/>
      </c>
      <c r="AD28" s="319"/>
      <c r="AE28" s="280" t="str">
        <f>IF(OR($B28=0,AD28=0),"",AD28/$B28)</f>
        <v/>
      </c>
      <c r="AF28" s="319"/>
      <c r="AG28" s="280" t="str">
        <f>IF(OR($B28=0,AF28=0),"",AF28/$B28)</f>
        <v/>
      </c>
      <c r="AH28" s="319"/>
      <c r="AI28" s="280" t="str">
        <f>IF(OR($B28=0,AH28=0),"",AH28/$B28)</f>
        <v/>
      </c>
      <c r="AJ28" s="319">
        <v>33502</v>
      </c>
      <c r="AK28" s="280">
        <f>IF(OR($B28=0,AJ28=0),"",AJ28/$B28)</f>
        <v>10182.978723404256</v>
      </c>
      <c r="AL28" s="319"/>
      <c r="AM28" s="280" t="str">
        <f>IF(OR($B28=0,AL28=0),"",AL28/$B28)</f>
        <v/>
      </c>
      <c r="AN28" s="319"/>
      <c r="AO28" s="280" t="str">
        <f>IF(OR($B28=0,AN28=0),"",AN28/$B28)</f>
        <v/>
      </c>
      <c r="AP28" s="319">
        <v>34266</v>
      </c>
      <c r="AQ28" s="280">
        <f>IF(OR($B28=0,AP28=0),"",AP28/$B28)</f>
        <v>10415.197568389058</v>
      </c>
    </row>
    <row r="29" spans="1:43" x14ac:dyDescent="0.25">
      <c r="A29" s="315" t="s">
        <v>362</v>
      </c>
      <c r="B29" s="318">
        <v>5.93</v>
      </c>
      <c r="C29" t="s">
        <v>389</v>
      </c>
      <c r="D29" s="319">
        <v>51524</v>
      </c>
      <c r="E29" s="280">
        <f t="shared" ref="E29:G34" si="19">IF(OR($B29=0,D29=0),"",D29/$B29)</f>
        <v>8688.7015177065769</v>
      </c>
      <c r="F29" s="319">
        <v>119839</v>
      </c>
      <c r="G29" s="280">
        <f t="shared" si="19"/>
        <v>20208.937605396291</v>
      </c>
      <c r="H29" s="319"/>
      <c r="I29" s="280" t="str">
        <f t="shared" ref="I29:I92" si="20">IF(OR($B29=0,H29=0),"",H29/$B29)</f>
        <v/>
      </c>
      <c r="J29" s="319">
        <v>4359</v>
      </c>
      <c r="K29" s="280">
        <f t="shared" ref="K29:K92" si="21">IF(OR($B29=0,J29=0),"",J29/$B29)</f>
        <v>735.07588532883642</v>
      </c>
      <c r="L29" s="319"/>
      <c r="M29" s="280" t="str">
        <f t="shared" ref="M29:M92" si="22">IF(OR($B29=0,L29=0),"",L29/$B29)</f>
        <v/>
      </c>
      <c r="N29" s="319">
        <v>5566</v>
      </c>
      <c r="O29" s="280">
        <f t="shared" ref="O29:O92" si="23">IF(OR($B29=0,N29=0),"",N29/$B29)</f>
        <v>938.61720067453632</v>
      </c>
      <c r="P29" s="319">
        <v>433</v>
      </c>
      <c r="Q29" s="280">
        <f t="shared" ref="Q29:Q92" si="24">IF(OR($B29=0,P29=0),"",P29/$B29)</f>
        <v>73.018549747048908</v>
      </c>
      <c r="R29" s="319">
        <v>3698</v>
      </c>
      <c r="S29" s="280">
        <f t="shared" ref="S29:S92" si="25">IF(OR($B29=0,R29=0),"",R29/$B29)</f>
        <v>623.60876897133221</v>
      </c>
      <c r="T29" s="319"/>
      <c r="U29" s="280" t="str">
        <f t="shared" ref="U29:U92" si="26">IF(OR($B29=0,T29=0),"",T29/$B29)</f>
        <v/>
      </c>
      <c r="V29" s="319">
        <v>257</v>
      </c>
      <c r="W29" s="280">
        <f t="shared" ref="W29:W92" si="27">IF(OR($B29=0,V29=0),"",V29/$B29)</f>
        <v>43.338954468802697</v>
      </c>
      <c r="X29" s="319"/>
      <c r="Y29" s="280" t="str">
        <f t="shared" ref="Y29:Y92" si="28">IF(OR($B29=0,X29=0),"",X29/$B29)</f>
        <v/>
      </c>
      <c r="Z29" s="319"/>
      <c r="AA29" s="280" t="str">
        <f t="shared" ref="AA29:AA92" si="29">IF(OR($B29=0,Z29=0),"",Z29/$B29)</f>
        <v/>
      </c>
      <c r="AB29" s="319"/>
      <c r="AC29" s="280" t="str">
        <f t="shared" ref="AC29:AC92" si="30">IF(OR($B29=0,AB29=0),"",AB29/$B29)</f>
        <v/>
      </c>
      <c r="AD29" s="319"/>
      <c r="AE29" s="280" t="str">
        <f t="shared" ref="AE29:AE92" si="31">IF(OR($B29=0,AD29=0),"",AD29/$B29)</f>
        <v/>
      </c>
      <c r="AF29" s="319"/>
      <c r="AG29" s="280" t="str">
        <f t="shared" ref="AG29:AG92" si="32">IF(OR($B29=0,AF29=0),"",AF29/$B29)</f>
        <v/>
      </c>
      <c r="AH29" s="319"/>
      <c r="AI29" s="280" t="str">
        <f t="shared" ref="AI29:AI92" si="33">IF(OR($B29=0,AH29=0),"",AH29/$B29)</f>
        <v/>
      </c>
      <c r="AJ29" s="319">
        <v>20231</v>
      </c>
      <c r="AK29" s="280">
        <f t="shared" ref="AK29:AK92" si="34">IF(OR($B29=0,AJ29=0),"",AJ29/$B29)</f>
        <v>3411.6357504215853</v>
      </c>
      <c r="AL29" s="319"/>
      <c r="AM29" s="280" t="str">
        <f t="shared" ref="AM29:AM92" si="35">IF(OR($B29=0,AL29=0),"",AL29/$B29)</f>
        <v/>
      </c>
      <c r="AN29" s="319">
        <v>5907</v>
      </c>
      <c r="AO29" s="280">
        <f t="shared" ref="AO29:AO92" si="36">IF(OR($B29=0,AN29=0),"",AN29/$B29)</f>
        <v>996.12141652613832</v>
      </c>
      <c r="AP29" s="319">
        <v>160290</v>
      </c>
      <c r="AQ29" s="280">
        <f t="shared" ref="AQ29:AQ92" si="37">IF(OR($B29=0,AP29=0),"",AP29/$B29)</f>
        <v>27030.354131534572</v>
      </c>
    </row>
    <row r="30" spans="1:43" x14ac:dyDescent="0.25">
      <c r="A30" s="315" t="s">
        <v>364</v>
      </c>
      <c r="B30" s="318">
        <v>5.17</v>
      </c>
      <c r="C30" t="s">
        <v>389</v>
      </c>
      <c r="D30" s="319">
        <v>34502</v>
      </c>
      <c r="E30" s="280">
        <f t="shared" si="19"/>
        <v>6673.5009671179887</v>
      </c>
      <c r="F30" s="319">
        <v>7064</v>
      </c>
      <c r="G30" s="280">
        <f t="shared" si="19"/>
        <v>1366.3442940038685</v>
      </c>
      <c r="H30" s="319"/>
      <c r="I30" s="280" t="str">
        <f t="shared" si="20"/>
        <v/>
      </c>
      <c r="J30" s="319"/>
      <c r="K30" s="280" t="str">
        <f t="shared" si="21"/>
        <v/>
      </c>
      <c r="L30" s="319"/>
      <c r="M30" s="280" t="str">
        <f t="shared" si="22"/>
        <v/>
      </c>
      <c r="N30" s="319"/>
      <c r="O30" s="280" t="str">
        <f t="shared" si="23"/>
        <v/>
      </c>
      <c r="P30" s="319">
        <v>166</v>
      </c>
      <c r="Q30" s="280">
        <f t="shared" si="24"/>
        <v>32.108317214700193</v>
      </c>
      <c r="R30" s="319">
        <v>11981</v>
      </c>
      <c r="S30" s="280">
        <f t="shared" si="25"/>
        <v>2317.4081237911028</v>
      </c>
      <c r="T30" s="319"/>
      <c r="U30" s="280" t="str">
        <f t="shared" si="26"/>
        <v/>
      </c>
      <c r="V30" s="319"/>
      <c r="W30" s="280" t="str">
        <f t="shared" si="27"/>
        <v/>
      </c>
      <c r="X30" s="319"/>
      <c r="Y30" s="280" t="str">
        <f t="shared" si="28"/>
        <v/>
      </c>
      <c r="Z30" s="319">
        <v>500</v>
      </c>
      <c r="AA30" s="280">
        <f t="shared" si="29"/>
        <v>96.71179883945841</v>
      </c>
      <c r="AB30" s="319"/>
      <c r="AC30" s="280" t="str">
        <f t="shared" si="30"/>
        <v/>
      </c>
      <c r="AD30" s="319"/>
      <c r="AE30" s="280" t="str">
        <f t="shared" si="31"/>
        <v/>
      </c>
      <c r="AF30" s="319"/>
      <c r="AG30" s="280" t="str">
        <f t="shared" si="32"/>
        <v/>
      </c>
      <c r="AH30" s="319"/>
      <c r="AI30" s="280" t="str">
        <f t="shared" si="33"/>
        <v/>
      </c>
      <c r="AJ30" s="319">
        <v>194161</v>
      </c>
      <c r="AK30" s="280">
        <f t="shared" si="34"/>
        <v>37555.319148936171</v>
      </c>
      <c r="AL30" s="319"/>
      <c r="AM30" s="280" t="str">
        <f t="shared" si="35"/>
        <v/>
      </c>
      <c r="AN30" s="319"/>
      <c r="AO30" s="280" t="str">
        <f t="shared" si="36"/>
        <v/>
      </c>
      <c r="AP30" s="319">
        <v>213872</v>
      </c>
      <c r="AQ30" s="280">
        <f t="shared" si="37"/>
        <v>41367.891682785303</v>
      </c>
    </row>
    <row r="31" spans="1:43" x14ac:dyDescent="0.25">
      <c r="A31" s="315" t="s">
        <v>365</v>
      </c>
      <c r="B31" s="318">
        <v>5.7</v>
      </c>
      <c r="C31" t="s">
        <v>389</v>
      </c>
      <c r="D31" s="319">
        <v>39009</v>
      </c>
      <c r="E31" s="280">
        <f t="shared" si="19"/>
        <v>6843.6842105263158</v>
      </c>
      <c r="F31" s="319">
        <v>93344</v>
      </c>
      <c r="G31" s="280">
        <f t="shared" si="19"/>
        <v>16376.140350877193</v>
      </c>
      <c r="H31" s="319"/>
      <c r="I31" s="280" t="str">
        <f t="shared" si="20"/>
        <v/>
      </c>
      <c r="J31" s="319">
        <v>3389</v>
      </c>
      <c r="K31" s="280">
        <f t="shared" si="21"/>
        <v>594.56140350877195</v>
      </c>
      <c r="L31" s="319"/>
      <c r="M31" s="280" t="str">
        <f t="shared" si="22"/>
        <v/>
      </c>
      <c r="N31" s="319"/>
      <c r="O31" s="280" t="str">
        <f t="shared" si="23"/>
        <v/>
      </c>
      <c r="P31" s="319"/>
      <c r="Q31" s="280" t="str">
        <f t="shared" si="24"/>
        <v/>
      </c>
      <c r="R31" s="319">
        <v>2968</v>
      </c>
      <c r="S31" s="280">
        <f t="shared" si="25"/>
        <v>520.70175438596493</v>
      </c>
      <c r="T31" s="319"/>
      <c r="U31" s="280" t="str">
        <f t="shared" si="26"/>
        <v/>
      </c>
      <c r="V31" s="319"/>
      <c r="W31" s="280" t="str">
        <f t="shared" si="27"/>
        <v/>
      </c>
      <c r="X31" s="319"/>
      <c r="Y31" s="280" t="str">
        <f t="shared" si="28"/>
        <v/>
      </c>
      <c r="Z31" s="319"/>
      <c r="AA31" s="280" t="str">
        <f t="shared" si="29"/>
        <v/>
      </c>
      <c r="AB31" s="319"/>
      <c r="AC31" s="280" t="str">
        <f t="shared" si="30"/>
        <v/>
      </c>
      <c r="AD31" s="319"/>
      <c r="AE31" s="280" t="str">
        <f t="shared" si="31"/>
        <v/>
      </c>
      <c r="AF31" s="319"/>
      <c r="AG31" s="280" t="str">
        <f t="shared" si="32"/>
        <v/>
      </c>
      <c r="AH31" s="319"/>
      <c r="AI31" s="280" t="str">
        <f t="shared" si="33"/>
        <v/>
      </c>
      <c r="AJ31" s="319">
        <v>15200</v>
      </c>
      <c r="AK31" s="280">
        <f t="shared" si="34"/>
        <v>2666.6666666666665</v>
      </c>
      <c r="AL31" s="319"/>
      <c r="AM31" s="280" t="str">
        <f t="shared" si="35"/>
        <v/>
      </c>
      <c r="AN31" s="319"/>
      <c r="AO31" s="280" t="str">
        <f t="shared" si="36"/>
        <v/>
      </c>
      <c r="AP31" s="319">
        <v>114901</v>
      </c>
      <c r="AQ31" s="280">
        <f t="shared" si="37"/>
        <v>20158.070175438595</v>
      </c>
    </row>
    <row r="32" spans="1:43" x14ac:dyDescent="0.25">
      <c r="A32" s="315" t="s">
        <v>387</v>
      </c>
      <c r="B32" s="318">
        <v>2.11</v>
      </c>
      <c r="C32" t="s">
        <v>389</v>
      </c>
      <c r="D32" s="319">
        <v>60813</v>
      </c>
      <c r="E32" s="280">
        <f t="shared" si="19"/>
        <v>28821.327014218012</v>
      </c>
      <c r="F32" s="319">
        <v>1101</v>
      </c>
      <c r="G32" s="280">
        <f t="shared" si="19"/>
        <v>521.80094786729865</v>
      </c>
      <c r="H32" s="319"/>
      <c r="I32" s="280" t="str">
        <f t="shared" si="20"/>
        <v/>
      </c>
      <c r="J32" s="319">
        <v>351</v>
      </c>
      <c r="K32" s="280">
        <f t="shared" si="21"/>
        <v>166.35071090047396</v>
      </c>
      <c r="L32" s="319"/>
      <c r="M32" s="280" t="str">
        <f t="shared" si="22"/>
        <v/>
      </c>
      <c r="N32" s="319">
        <v>134</v>
      </c>
      <c r="O32" s="280">
        <f t="shared" si="23"/>
        <v>63.507109004739341</v>
      </c>
      <c r="P32" s="319">
        <v>9</v>
      </c>
      <c r="Q32" s="280">
        <f t="shared" si="24"/>
        <v>4.2654028436018958</v>
      </c>
      <c r="R32" s="319"/>
      <c r="S32" s="280" t="str">
        <f t="shared" si="25"/>
        <v/>
      </c>
      <c r="T32" s="319"/>
      <c r="U32" s="280" t="str">
        <f t="shared" si="26"/>
        <v/>
      </c>
      <c r="V32" s="319"/>
      <c r="W32" s="280" t="str">
        <f t="shared" si="27"/>
        <v/>
      </c>
      <c r="X32" s="319"/>
      <c r="Y32" s="280" t="str">
        <f t="shared" si="28"/>
        <v/>
      </c>
      <c r="Z32" s="319"/>
      <c r="AA32" s="280" t="str">
        <f t="shared" si="29"/>
        <v/>
      </c>
      <c r="AB32" s="319"/>
      <c r="AC32" s="280" t="str">
        <f t="shared" si="30"/>
        <v/>
      </c>
      <c r="AD32" s="319"/>
      <c r="AE32" s="280" t="str">
        <f t="shared" si="31"/>
        <v/>
      </c>
      <c r="AF32" s="319"/>
      <c r="AG32" s="280" t="str">
        <f t="shared" si="32"/>
        <v/>
      </c>
      <c r="AH32" s="319"/>
      <c r="AI32" s="280" t="str">
        <f t="shared" si="33"/>
        <v/>
      </c>
      <c r="AJ32" s="319"/>
      <c r="AK32" s="280" t="str">
        <f t="shared" si="34"/>
        <v/>
      </c>
      <c r="AL32" s="319"/>
      <c r="AM32" s="280" t="str">
        <f t="shared" si="35"/>
        <v/>
      </c>
      <c r="AN32" s="319"/>
      <c r="AO32" s="280" t="str">
        <f t="shared" si="36"/>
        <v/>
      </c>
      <c r="AP32" s="319">
        <v>1595</v>
      </c>
      <c r="AQ32" s="280">
        <f t="shared" si="37"/>
        <v>755.92417061611377</v>
      </c>
    </row>
    <row r="33" spans="1:44" x14ac:dyDescent="0.25">
      <c r="A33" s="315" t="s">
        <v>366</v>
      </c>
      <c r="B33" s="318">
        <v>6.74</v>
      </c>
      <c r="C33" t="s">
        <v>389</v>
      </c>
      <c r="D33" s="319">
        <v>61147</v>
      </c>
      <c r="E33" s="280">
        <f t="shared" si="19"/>
        <v>9072.2551928783378</v>
      </c>
      <c r="F33" s="319">
        <v>4801</v>
      </c>
      <c r="G33" s="280">
        <f t="shared" si="19"/>
        <v>712.31454005934711</v>
      </c>
      <c r="H33" s="319"/>
      <c r="I33" s="280" t="str">
        <f t="shared" si="20"/>
        <v/>
      </c>
      <c r="J33" s="319">
        <v>2500</v>
      </c>
      <c r="K33" s="280">
        <f t="shared" si="21"/>
        <v>370.91988130563794</v>
      </c>
      <c r="L33" s="319"/>
      <c r="M33" s="280" t="str">
        <f t="shared" si="22"/>
        <v/>
      </c>
      <c r="N33" s="319">
        <v>125</v>
      </c>
      <c r="O33" s="280">
        <f t="shared" si="23"/>
        <v>18.545994065281899</v>
      </c>
      <c r="P33" s="319"/>
      <c r="Q33" s="280" t="str">
        <f t="shared" si="24"/>
        <v/>
      </c>
      <c r="R33" s="319"/>
      <c r="S33" s="280" t="str">
        <f t="shared" si="25"/>
        <v/>
      </c>
      <c r="T33" s="319"/>
      <c r="U33" s="280" t="str">
        <f t="shared" si="26"/>
        <v/>
      </c>
      <c r="V33" s="319"/>
      <c r="W33" s="280" t="str">
        <f t="shared" si="27"/>
        <v/>
      </c>
      <c r="X33" s="319"/>
      <c r="Y33" s="280" t="str">
        <f t="shared" si="28"/>
        <v/>
      </c>
      <c r="Z33" s="319"/>
      <c r="AA33" s="280" t="str">
        <f t="shared" si="29"/>
        <v/>
      </c>
      <c r="AB33" s="319"/>
      <c r="AC33" s="280" t="str">
        <f t="shared" si="30"/>
        <v/>
      </c>
      <c r="AD33" s="319"/>
      <c r="AE33" s="280" t="str">
        <f t="shared" si="31"/>
        <v/>
      </c>
      <c r="AF33" s="319"/>
      <c r="AG33" s="280" t="str">
        <f t="shared" si="32"/>
        <v/>
      </c>
      <c r="AH33" s="319"/>
      <c r="AI33" s="280" t="str">
        <f t="shared" si="33"/>
        <v/>
      </c>
      <c r="AJ33" s="319">
        <v>1938</v>
      </c>
      <c r="AK33" s="280">
        <f t="shared" si="34"/>
        <v>287.53709198813056</v>
      </c>
      <c r="AL33" s="319"/>
      <c r="AM33" s="280" t="str">
        <f t="shared" si="35"/>
        <v/>
      </c>
      <c r="AN33" s="319"/>
      <c r="AO33" s="280" t="str">
        <f t="shared" si="36"/>
        <v/>
      </c>
      <c r="AP33" s="319">
        <v>9364</v>
      </c>
      <c r="AQ33" s="280">
        <f t="shared" si="37"/>
        <v>1389.3175074183976</v>
      </c>
    </row>
    <row r="34" spans="1:44" x14ac:dyDescent="0.25">
      <c r="A34" s="315" t="s">
        <v>371</v>
      </c>
      <c r="B34" s="318">
        <v>4.66</v>
      </c>
      <c r="C34" t="s">
        <v>389</v>
      </c>
      <c r="D34" s="319">
        <v>35585</v>
      </c>
      <c r="E34" s="280">
        <f t="shared" si="19"/>
        <v>7636.2660944206009</v>
      </c>
      <c r="F34" s="319">
        <v>2500</v>
      </c>
      <c r="G34" s="280">
        <f t="shared" si="19"/>
        <v>536.48068669527891</v>
      </c>
      <c r="H34" s="319"/>
      <c r="I34" s="280" t="str">
        <f t="shared" si="20"/>
        <v/>
      </c>
      <c r="J34" s="319"/>
      <c r="K34" s="280" t="str">
        <f t="shared" si="21"/>
        <v/>
      </c>
      <c r="L34" s="319">
        <v>43358</v>
      </c>
      <c r="M34" s="280">
        <f t="shared" si="22"/>
        <v>9304.2918454935625</v>
      </c>
      <c r="N34" s="319"/>
      <c r="O34" s="280" t="str">
        <f t="shared" si="23"/>
        <v/>
      </c>
      <c r="P34" s="319">
        <v>47</v>
      </c>
      <c r="Q34" s="280">
        <f t="shared" si="24"/>
        <v>10.085836909871244</v>
      </c>
      <c r="R34" s="319"/>
      <c r="S34" s="280" t="str">
        <f t="shared" si="25"/>
        <v/>
      </c>
      <c r="T34" s="319"/>
      <c r="U34" s="280" t="str">
        <f t="shared" si="26"/>
        <v/>
      </c>
      <c r="V34" s="319"/>
      <c r="W34" s="280" t="str">
        <f t="shared" si="27"/>
        <v/>
      </c>
      <c r="X34" s="319"/>
      <c r="Y34" s="280" t="str">
        <f t="shared" si="28"/>
        <v/>
      </c>
      <c r="Z34" s="319"/>
      <c r="AA34" s="280" t="str">
        <f t="shared" si="29"/>
        <v/>
      </c>
      <c r="AB34" s="319"/>
      <c r="AC34" s="280" t="str">
        <f t="shared" si="30"/>
        <v/>
      </c>
      <c r="AD34" s="319"/>
      <c r="AE34" s="280" t="str">
        <f t="shared" si="31"/>
        <v/>
      </c>
      <c r="AF34" s="319"/>
      <c r="AG34" s="280" t="str">
        <f t="shared" si="32"/>
        <v/>
      </c>
      <c r="AH34" s="319"/>
      <c r="AI34" s="280" t="str">
        <f t="shared" si="33"/>
        <v/>
      </c>
      <c r="AJ34" s="319"/>
      <c r="AK34" s="280" t="str">
        <f t="shared" si="34"/>
        <v/>
      </c>
      <c r="AL34" s="319"/>
      <c r="AM34" s="280" t="str">
        <f t="shared" si="35"/>
        <v/>
      </c>
      <c r="AN34" s="319"/>
      <c r="AO34" s="280" t="str">
        <f t="shared" si="36"/>
        <v/>
      </c>
      <c r="AP34" s="319">
        <v>45905</v>
      </c>
      <c r="AQ34" s="280">
        <f t="shared" si="37"/>
        <v>9850.8583690987125</v>
      </c>
    </row>
    <row r="35" spans="1:44" x14ac:dyDescent="0.25">
      <c r="E35" s="280" t="str">
        <f t="shared" si="0"/>
        <v/>
      </c>
      <c r="G35" s="280" t="str">
        <f t="shared" si="0"/>
        <v/>
      </c>
      <c r="I35" s="280" t="str">
        <f t="shared" si="20"/>
        <v/>
      </c>
      <c r="K35" s="280" t="str">
        <f t="shared" si="21"/>
        <v/>
      </c>
      <c r="M35" s="280" t="str">
        <f t="shared" si="22"/>
        <v/>
      </c>
      <c r="O35" s="280" t="str">
        <f t="shared" si="23"/>
        <v/>
      </c>
      <c r="Q35" s="280" t="str">
        <f t="shared" si="24"/>
        <v/>
      </c>
      <c r="S35" s="280" t="str">
        <f t="shared" si="25"/>
        <v/>
      </c>
      <c r="U35" s="280" t="str">
        <f t="shared" si="26"/>
        <v/>
      </c>
      <c r="W35" s="280" t="str">
        <f t="shared" si="27"/>
        <v/>
      </c>
      <c r="Y35" s="280" t="str">
        <f t="shared" si="28"/>
        <v/>
      </c>
      <c r="AA35" s="280" t="str">
        <f t="shared" si="29"/>
        <v/>
      </c>
      <c r="AC35" s="280" t="str">
        <f t="shared" si="30"/>
        <v/>
      </c>
      <c r="AE35" s="280" t="str">
        <f t="shared" si="31"/>
        <v/>
      </c>
      <c r="AG35" s="280" t="str">
        <f t="shared" si="32"/>
        <v/>
      </c>
      <c r="AI35" s="280" t="str">
        <f t="shared" si="33"/>
        <v/>
      </c>
      <c r="AK35" s="280" t="str">
        <f t="shared" si="34"/>
        <v/>
      </c>
      <c r="AM35" s="280" t="str">
        <f t="shared" si="35"/>
        <v/>
      </c>
      <c r="AO35" s="280" t="str">
        <f t="shared" si="36"/>
        <v/>
      </c>
      <c r="AQ35" s="280" t="str">
        <f t="shared" si="37"/>
        <v/>
      </c>
    </row>
    <row r="36" spans="1:44" x14ac:dyDescent="0.25">
      <c r="E36" s="280" t="str">
        <f t="shared" si="0"/>
        <v/>
      </c>
      <c r="G36" s="280" t="str">
        <f t="shared" si="0"/>
        <v/>
      </c>
      <c r="I36" s="280" t="str">
        <f t="shared" si="20"/>
        <v/>
      </c>
      <c r="K36" s="280" t="str">
        <f t="shared" si="21"/>
        <v/>
      </c>
      <c r="M36" s="280" t="str">
        <f t="shared" si="22"/>
        <v/>
      </c>
      <c r="O36" s="280" t="str">
        <f t="shared" si="23"/>
        <v/>
      </c>
      <c r="Q36" s="280" t="str">
        <f t="shared" si="24"/>
        <v/>
      </c>
      <c r="S36" s="280" t="str">
        <f t="shared" si="25"/>
        <v/>
      </c>
      <c r="U36" s="280" t="str">
        <f t="shared" si="26"/>
        <v/>
      </c>
      <c r="W36" s="280" t="str">
        <f t="shared" si="27"/>
        <v/>
      </c>
      <c r="Y36" s="280" t="str">
        <f t="shared" si="28"/>
        <v/>
      </c>
      <c r="AA36" s="280" t="str">
        <f t="shared" si="29"/>
        <v/>
      </c>
      <c r="AC36" s="280" t="str">
        <f t="shared" si="30"/>
        <v/>
      </c>
      <c r="AE36" s="280" t="str">
        <f t="shared" si="31"/>
        <v/>
      </c>
      <c r="AG36" s="280" t="str">
        <f t="shared" si="32"/>
        <v/>
      </c>
      <c r="AI36" s="280" t="str">
        <f t="shared" si="33"/>
        <v/>
      </c>
      <c r="AK36" s="280" t="str">
        <f t="shared" si="34"/>
        <v/>
      </c>
      <c r="AM36" s="280" t="str">
        <f t="shared" si="35"/>
        <v/>
      </c>
      <c r="AO36" s="280" t="str">
        <f t="shared" si="36"/>
        <v/>
      </c>
      <c r="AQ36" s="280" t="str">
        <f t="shared" si="37"/>
        <v/>
      </c>
    </row>
    <row r="37" spans="1:44" x14ac:dyDescent="0.25">
      <c r="E37" s="280" t="str">
        <f t="shared" si="0"/>
        <v/>
      </c>
      <c r="G37" s="280" t="str">
        <f t="shared" si="0"/>
        <v/>
      </c>
      <c r="I37" s="280" t="str">
        <f t="shared" si="20"/>
        <v/>
      </c>
      <c r="K37" s="280" t="str">
        <f t="shared" si="21"/>
        <v/>
      </c>
      <c r="M37" s="280" t="str">
        <f t="shared" si="22"/>
        <v/>
      </c>
      <c r="O37" s="280" t="str">
        <f t="shared" si="23"/>
        <v/>
      </c>
      <c r="Q37" s="280" t="str">
        <f t="shared" si="24"/>
        <v/>
      </c>
      <c r="S37" s="280" t="str">
        <f t="shared" si="25"/>
        <v/>
      </c>
      <c r="U37" s="280" t="str">
        <f t="shared" si="26"/>
        <v/>
      </c>
      <c r="W37" s="280" t="str">
        <f t="shared" si="27"/>
        <v/>
      </c>
      <c r="Y37" s="280" t="str">
        <f t="shared" si="28"/>
        <v/>
      </c>
      <c r="AA37" s="280" t="str">
        <f t="shared" si="29"/>
        <v/>
      </c>
      <c r="AC37" s="280" t="str">
        <f t="shared" si="30"/>
        <v/>
      </c>
      <c r="AE37" s="280" t="str">
        <f t="shared" si="31"/>
        <v/>
      </c>
      <c r="AG37" s="280" t="str">
        <f t="shared" si="32"/>
        <v/>
      </c>
      <c r="AI37" s="280" t="str">
        <f t="shared" si="33"/>
        <v/>
      </c>
      <c r="AK37" s="280" t="str">
        <f t="shared" si="34"/>
        <v/>
      </c>
      <c r="AM37" s="280" t="str">
        <f t="shared" si="35"/>
        <v/>
      </c>
      <c r="AO37" s="280" t="str">
        <f t="shared" si="36"/>
        <v/>
      </c>
      <c r="AQ37" s="280" t="str">
        <f t="shared" si="37"/>
        <v/>
      </c>
    </row>
    <row r="38" spans="1:44" ht="15.75" thickBot="1" x14ac:dyDescent="0.3">
      <c r="E38" s="280" t="str">
        <f t="shared" si="0"/>
        <v/>
      </c>
      <c r="G38" s="280" t="str">
        <f t="shared" si="0"/>
        <v/>
      </c>
      <c r="I38" s="280" t="str">
        <f t="shared" si="20"/>
        <v/>
      </c>
      <c r="K38" s="280" t="str">
        <f t="shared" si="21"/>
        <v/>
      </c>
      <c r="M38" s="280" t="str">
        <f t="shared" si="22"/>
        <v/>
      </c>
      <c r="O38" s="280" t="str">
        <f t="shared" si="23"/>
        <v/>
      </c>
      <c r="Q38" s="280" t="str">
        <f t="shared" si="24"/>
        <v/>
      </c>
      <c r="S38" s="280" t="str">
        <f t="shared" si="25"/>
        <v/>
      </c>
      <c r="U38" s="280" t="str">
        <f t="shared" si="26"/>
        <v/>
      </c>
      <c r="W38" s="280" t="str">
        <f t="shared" si="27"/>
        <v/>
      </c>
      <c r="Y38" s="280" t="str">
        <f t="shared" si="28"/>
        <v/>
      </c>
      <c r="AA38" s="280" t="str">
        <f t="shared" si="29"/>
        <v/>
      </c>
      <c r="AC38" s="280" t="str">
        <f t="shared" si="30"/>
        <v/>
      </c>
      <c r="AE38" s="280" t="str">
        <f t="shared" si="31"/>
        <v/>
      </c>
      <c r="AG38" s="280" t="str">
        <f t="shared" si="32"/>
        <v/>
      </c>
      <c r="AI38" s="280" t="str">
        <f t="shared" si="33"/>
        <v/>
      </c>
      <c r="AK38" s="280" t="str">
        <f t="shared" si="34"/>
        <v/>
      </c>
      <c r="AM38" s="280" t="str">
        <f t="shared" si="35"/>
        <v/>
      </c>
      <c r="AO38" s="280" t="str">
        <f t="shared" si="36"/>
        <v/>
      </c>
      <c r="AQ38" s="280" t="str">
        <f t="shared" si="37"/>
        <v/>
      </c>
    </row>
    <row r="39" spans="1:44" ht="15.75" thickBot="1" x14ac:dyDescent="0.3">
      <c r="A39" s="292" t="s">
        <v>383</v>
      </c>
      <c r="B39" s="323">
        <f>SUM(B12:B34)</f>
        <v>143.50174313730483</v>
      </c>
      <c r="C39" s="293"/>
      <c r="D39" s="324">
        <f>SUM(D12:D38)</f>
        <v>1398297.12</v>
      </c>
      <c r="E39" s="325">
        <f t="shared" si="0"/>
        <v>9744.1124367533739</v>
      </c>
      <c r="F39" s="293"/>
      <c r="G39" s="325" t="str">
        <f t="shared" si="0"/>
        <v/>
      </c>
      <c r="H39" s="293"/>
      <c r="I39" s="325" t="str">
        <f t="shared" si="20"/>
        <v/>
      </c>
      <c r="J39" s="293"/>
      <c r="K39" s="325" t="str">
        <f t="shared" si="21"/>
        <v/>
      </c>
      <c r="L39" s="293"/>
      <c r="M39" s="325" t="str">
        <f t="shared" si="22"/>
        <v/>
      </c>
      <c r="N39" s="293"/>
      <c r="O39" s="325" t="str">
        <f t="shared" si="23"/>
        <v/>
      </c>
      <c r="P39" s="324">
        <f>SUM(P12:P38)</f>
        <v>12649.01</v>
      </c>
      <c r="Q39" s="325">
        <f t="shared" si="24"/>
        <v>88.145340422082668</v>
      </c>
      <c r="R39" s="324">
        <f>SUM(R12:R34)</f>
        <v>72027.179999999993</v>
      </c>
      <c r="S39" s="325"/>
      <c r="T39" s="324">
        <f>SUM(T12:T34)</f>
        <v>441.71</v>
      </c>
      <c r="U39" s="325"/>
      <c r="V39" s="324">
        <f>SUM(V12:V34)</f>
        <v>16494</v>
      </c>
      <c r="W39" s="325"/>
      <c r="X39" s="324">
        <f>SUM(X12:X35)</f>
        <v>4881</v>
      </c>
      <c r="Y39" s="325"/>
      <c r="Z39" s="324">
        <f>SUM(Z12:Z35)</f>
        <v>1092</v>
      </c>
      <c r="AA39" s="325"/>
      <c r="AB39" s="324">
        <f>SUM(AB12:AB35)</f>
        <v>114743</v>
      </c>
      <c r="AC39" s="325"/>
      <c r="AD39" s="324">
        <f>SUM(AD12:AD36)</f>
        <v>5982</v>
      </c>
      <c r="AE39" s="325"/>
      <c r="AF39" s="293"/>
      <c r="AG39" s="325" t="str">
        <f t="shared" si="32"/>
        <v/>
      </c>
      <c r="AH39" s="293"/>
      <c r="AI39" s="325" t="str">
        <f t="shared" si="33"/>
        <v/>
      </c>
      <c r="AJ39" s="293"/>
      <c r="AK39" s="325" t="str">
        <f t="shared" si="34"/>
        <v/>
      </c>
      <c r="AL39" s="293"/>
      <c r="AM39" s="325" t="str">
        <f t="shared" si="35"/>
        <v/>
      </c>
      <c r="AN39" s="293"/>
      <c r="AO39" s="325" t="str">
        <f t="shared" si="36"/>
        <v/>
      </c>
      <c r="AP39" s="324">
        <f>SUM(AP12:AP34)-P39</f>
        <v>2095113.3100000003</v>
      </c>
      <c r="AQ39" s="326">
        <f t="shared" si="37"/>
        <v>14599.91540308581</v>
      </c>
    </row>
    <row r="40" spans="1:44" x14ac:dyDescent="0.25">
      <c r="E40" s="280">
        <f>E39*5.5/2650</f>
        <v>20.223629585714548</v>
      </c>
      <c r="G40" s="280" t="str">
        <f t="shared" si="0"/>
        <v/>
      </c>
      <c r="I40" s="280" t="str">
        <f t="shared" si="20"/>
        <v/>
      </c>
      <c r="K40" s="280" t="str">
        <f t="shared" si="21"/>
        <v/>
      </c>
      <c r="M40" s="280" t="str">
        <f t="shared" si="22"/>
        <v/>
      </c>
      <c r="O40" s="280" t="str">
        <f t="shared" si="23"/>
        <v/>
      </c>
      <c r="Q40" s="280" t="str">
        <f t="shared" si="24"/>
        <v/>
      </c>
      <c r="R40" s="56"/>
      <c r="S40" s="280"/>
      <c r="U40" s="280" t="str">
        <f t="shared" si="26"/>
        <v/>
      </c>
      <c r="W40" s="280" t="str">
        <f t="shared" si="27"/>
        <v/>
      </c>
      <c r="Y40" s="280" t="str">
        <f t="shared" si="28"/>
        <v/>
      </c>
      <c r="AA40" s="280" t="str">
        <f t="shared" si="29"/>
        <v/>
      </c>
      <c r="AC40" s="280" t="str">
        <f t="shared" si="30"/>
        <v/>
      </c>
      <c r="AE40" s="280" t="str">
        <f t="shared" si="31"/>
        <v/>
      </c>
      <c r="AG40" s="280" t="str">
        <f t="shared" si="32"/>
        <v/>
      </c>
      <c r="AI40" s="280" t="str">
        <f t="shared" si="33"/>
        <v/>
      </c>
      <c r="AK40" s="280" t="str">
        <f t="shared" si="34"/>
        <v/>
      </c>
      <c r="AM40" s="280" t="str">
        <f t="shared" si="35"/>
        <v/>
      </c>
      <c r="AO40" s="280" t="str">
        <f t="shared" si="36"/>
        <v/>
      </c>
      <c r="AP40" s="56"/>
      <c r="AQ40" s="280" t="str">
        <f t="shared" si="37"/>
        <v/>
      </c>
    </row>
    <row r="41" spans="1:44" x14ac:dyDescent="0.25">
      <c r="E41" s="280" t="str">
        <f t="shared" si="0"/>
        <v/>
      </c>
      <c r="G41" s="280" t="str">
        <f t="shared" si="0"/>
        <v/>
      </c>
      <c r="I41" s="280" t="str">
        <f t="shared" si="20"/>
        <v/>
      </c>
      <c r="K41" s="280" t="str">
        <f t="shared" si="21"/>
        <v/>
      </c>
      <c r="M41" s="280" t="str">
        <f t="shared" si="22"/>
        <v/>
      </c>
      <c r="O41" s="280" t="str">
        <f t="shared" si="23"/>
        <v/>
      </c>
      <c r="Q41" s="280" t="str">
        <f t="shared" si="24"/>
        <v/>
      </c>
      <c r="R41" s="56"/>
      <c r="S41" s="280"/>
      <c r="U41" s="280" t="str">
        <f t="shared" si="26"/>
        <v/>
      </c>
      <c r="W41" s="280" t="str">
        <f t="shared" si="27"/>
        <v/>
      </c>
      <c r="Y41" s="280" t="str">
        <f t="shared" si="28"/>
        <v/>
      </c>
      <c r="AA41" s="280" t="str">
        <f t="shared" si="29"/>
        <v/>
      </c>
      <c r="AC41" s="280" t="str">
        <f t="shared" si="30"/>
        <v/>
      </c>
      <c r="AE41" s="280" t="str">
        <f t="shared" si="31"/>
        <v/>
      </c>
      <c r="AG41" s="280" t="str">
        <f t="shared" si="32"/>
        <v/>
      </c>
      <c r="AI41" s="280" t="str">
        <f t="shared" si="33"/>
        <v/>
      </c>
      <c r="AK41" s="280" t="str">
        <f t="shared" si="34"/>
        <v/>
      </c>
      <c r="AM41" s="280" t="str">
        <f t="shared" si="35"/>
        <v/>
      </c>
      <c r="AO41" s="280" t="str">
        <f t="shared" si="36"/>
        <v/>
      </c>
      <c r="AQ41" s="280" t="str">
        <f t="shared" si="37"/>
        <v/>
      </c>
    </row>
    <row r="42" spans="1:44" x14ac:dyDescent="0.25">
      <c r="E42" s="280" t="str">
        <f t="shared" si="0"/>
        <v/>
      </c>
      <c r="G42" s="280" t="str">
        <f t="shared" si="0"/>
        <v/>
      </c>
      <c r="I42" s="280" t="str">
        <f t="shared" si="20"/>
        <v/>
      </c>
      <c r="K42" s="280" t="str">
        <f t="shared" si="21"/>
        <v/>
      </c>
      <c r="M42" s="280" t="str">
        <f t="shared" si="22"/>
        <v/>
      </c>
      <c r="O42" s="280" t="str">
        <f t="shared" si="23"/>
        <v/>
      </c>
      <c r="Q42" s="280" t="str">
        <f t="shared" si="24"/>
        <v/>
      </c>
      <c r="R42" s="56"/>
      <c r="S42" s="280"/>
      <c r="U42" s="280" t="str">
        <f t="shared" si="26"/>
        <v/>
      </c>
      <c r="W42" s="280" t="str">
        <f t="shared" si="27"/>
        <v/>
      </c>
      <c r="Y42" s="280" t="str">
        <f t="shared" si="28"/>
        <v/>
      </c>
      <c r="AA42" s="280" t="str">
        <f t="shared" si="29"/>
        <v/>
      </c>
      <c r="AC42" s="280" t="str">
        <f t="shared" si="30"/>
        <v/>
      </c>
      <c r="AE42" s="280" t="str">
        <f t="shared" si="31"/>
        <v/>
      </c>
      <c r="AG42" s="280" t="str">
        <f t="shared" si="32"/>
        <v/>
      </c>
      <c r="AI42" s="280" t="str">
        <f t="shared" si="33"/>
        <v/>
      </c>
      <c r="AK42" s="280" t="str">
        <f t="shared" si="34"/>
        <v/>
      </c>
      <c r="AM42" s="280" t="str">
        <f t="shared" si="35"/>
        <v/>
      </c>
      <c r="AO42" s="280" t="str">
        <f t="shared" si="36"/>
        <v/>
      </c>
      <c r="AP42" s="56">
        <f>AP39+P39</f>
        <v>2107762.3200000003</v>
      </c>
      <c r="AQ42" s="280">
        <f>AP42/B39</f>
        <v>14688.060743507893</v>
      </c>
      <c r="AR42" t="s">
        <v>379</v>
      </c>
    </row>
    <row r="43" spans="1:44" x14ac:dyDescent="0.25">
      <c r="E43" s="280" t="str">
        <f t="shared" si="0"/>
        <v/>
      </c>
      <c r="G43" s="280" t="str">
        <f t="shared" si="0"/>
        <v/>
      </c>
      <c r="I43" s="280" t="str">
        <f t="shared" si="20"/>
        <v/>
      </c>
      <c r="K43" s="280" t="str">
        <f t="shared" si="21"/>
        <v/>
      </c>
      <c r="M43" s="280" t="str">
        <f t="shared" si="22"/>
        <v/>
      </c>
      <c r="O43" s="280" t="str">
        <f t="shared" si="23"/>
        <v/>
      </c>
      <c r="Q43" s="280" t="str">
        <f t="shared" si="24"/>
        <v/>
      </c>
      <c r="R43" s="56"/>
      <c r="S43" s="280"/>
      <c r="U43" s="280" t="str">
        <f t="shared" si="26"/>
        <v/>
      </c>
      <c r="W43" s="280" t="str">
        <f t="shared" si="27"/>
        <v/>
      </c>
      <c r="Y43" s="280" t="str">
        <f t="shared" si="28"/>
        <v/>
      </c>
      <c r="AA43" s="280" t="str">
        <f t="shared" si="29"/>
        <v/>
      </c>
      <c r="AC43" s="280" t="str">
        <f t="shared" si="30"/>
        <v/>
      </c>
      <c r="AE43" s="280" t="str">
        <f t="shared" si="31"/>
        <v/>
      </c>
      <c r="AG43" s="280" t="str">
        <f t="shared" si="32"/>
        <v/>
      </c>
      <c r="AI43" s="280" t="str">
        <f t="shared" si="33"/>
        <v/>
      </c>
      <c r="AK43" s="280" t="str">
        <f t="shared" si="34"/>
        <v/>
      </c>
      <c r="AM43" s="280" t="str">
        <f t="shared" si="35"/>
        <v/>
      </c>
      <c r="AO43" s="280" t="str">
        <f t="shared" si="36"/>
        <v/>
      </c>
      <c r="AQ43" s="327">
        <f>5.5*AQ39</f>
        <v>80299.534716971961</v>
      </c>
      <c r="AR43" t="s">
        <v>380</v>
      </c>
    </row>
    <row r="44" spans="1:44" x14ac:dyDescent="0.25">
      <c r="E44" s="280" t="str">
        <f t="shared" si="0"/>
        <v/>
      </c>
      <c r="G44" s="280" t="str">
        <f t="shared" si="0"/>
        <v/>
      </c>
      <c r="I44" s="280" t="str">
        <f t="shared" si="20"/>
        <v/>
      </c>
      <c r="K44" s="280" t="str">
        <f t="shared" si="21"/>
        <v/>
      </c>
      <c r="M44" s="280" t="str">
        <f t="shared" si="22"/>
        <v/>
      </c>
      <c r="O44" s="280" t="str">
        <f t="shared" si="23"/>
        <v/>
      </c>
      <c r="Q44" s="280" t="str">
        <f t="shared" si="24"/>
        <v/>
      </c>
      <c r="R44" s="56"/>
      <c r="S44" s="280"/>
      <c r="U44" s="280" t="str">
        <f t="shared" si="26"/>
        <v/>
      </c>
      <c r="W44" s="280" t="str">
        <f t="shared" si="27"/>
        <v/>
      </c>
      <c r="Y44" s="280" t="str">
        <f t="shared" si="28"/>
        <v/>
      </c>
      <c r="AA44" s="280" t="str">
        <f t="shared" si="29"/>
        <v/>
      </c>
      <c r="AC44" s="280" t="str">
        <f t="shared" si="30"/>
        <v/>
      </c>
      <c r="AE44" s="280" t="str">
        <f t="shared" si="31"/>
        <v/>
      </c>
      <c r="AG44" s="280" t="str">
        <f t="shared" si="32"/>
        <v/>
      </c>
      <c r="AI44" s="280" t="str">
        <f t="shared" si="33"/>
        <v/>
      </c>
      <c r="AK44" s="280" t="str">
        <f t="shared" si="34"/>
        <v/>
      </c>
      <c r="AM44" s="280" t="str">
        <f t="shared" si="35"/>
        <v/>
      </c>
      <c r="AO44" s="280" t="str">
        <f t="shared" si="36"/>
        <v/>
      </c>
      <c r="AQ44" s="280" t="str">
        <f t="shared" si="37"/>
        <v/>
      </c>
    </row>
    <row r="45" spans="1:44" ht="15.75" thickBot="1" x14ac:dyDescent="0.3">
      <c r="E45" s="280" t="str">
        <f t="shared" si="0"/>
        <v/>
      </c>
      <c r="G45" s="280" t="str">
        <f t="shared" si="0"/>
        <v/>
      </c>
      <c r="I45" s="280" t="str">
        <f t="shared" si="20"/>
        <v/>
      </c>
      <c r="K45" s="280" t="str">
        <f t="shared" si="21"/>
        <v/>
      </c>
      <c r="M45" s="280" t="str">
        <f t="shared" si="22"/>
        <v/>
      </c>
      <c r="O45" s="280" t="str">
        <f t="shared" si="23"/>
        <v/>
      </c>
      <c r="Q45" s="280" t="str">
        <f t="shared" si="24"/>
        <v/>
      </c>
      <c r="R45" s="328"/>
      <c r="S45" s="280"/>
      <c r="U45" s="280" t="str">
        <f t="shared" si="26"/>
        <v/>
      </c>
      <c r="W45" s="280" t="str">
        <f t="shared" si="27"/>
        <v/>
      </c>
      <c r="Y45" s="280" t="str">
        <f t="shared" si="28"/>
        <v/>
      </c>
      <c r="AA45" s="280" t="str">
        <f t="shared" si="29"/>
        <v/>
      </c>
      <c r="AC45" s="280" t="str">
        <f t="shared" si="30"/>
        <v/>
      </c>
      <c r="AE45" s="280" t="str">
        <f t="shared" si="31"/>
        <v/>
      </c>
      <c r="AG45" s="280" t="str">
        <f t="shared" si="32"/>
        <v/>
      </c>
      <c r="AI45" s="280" t="str">
        <f t="shared" si="33"/>
        <v/>
      </c>
      <c r="AK45" s="280" t="str">
        <f t="shared" si="34"/>
        <v/>
      </c>
      <c r="AM45" s="280" t="str">
        <f t="shared" si="35"/>
        <v/>
      </c>
      <c r="AO45" s="280" t="str">
        <f t="shared" si="36"/>
        <v/>
      </c>
      <c r="AQ45" s="280" t="str">
        <f t="shared" si="37"/>
        <v/>
      </c>
    </row>
    <row r="46" spans="1:44" ht="15.75" thickTop="1" x14ac:dyDescent="0.25">
      <c r="E46" s="280" t="str">
        <f t="shared" si="0"/>
        <v/>
      </c>
      <c r="G46" s="280" t="str">
        <f t="shared" si="0"/>
        <v/>
      </c>
      <c r="I46" s="280" t="str">
        <f t="shared" si="20"/>
        <v/>
      </c>
      <c r="K46" s="280" t="str">
        <f t="shared" si="21"/>
        <v/>
      </c>
      <c r="M46" s="280" t="str">
        <f t="shared" si="22"/>
        <v/>
      </c>
      <c r="O46" s="280" t="str">
        <f t="shared" si="23"/>
        <v/>
      </c>
      <c r="Q46" s="280" t="str">
        <f t="shared" si="24"/>
        <v/>
      </c>
      <c r="R46" s="56"/>
      <c r="S46" s="280"/>
      <c r="U46" s="280" t="str">
        <f t="shared" si="26"/>
        <v/>
      </c>
      <c r="W46" s="280" t="str">
        <f t="shared" si="27"/>
        <v/>
      </c>
      <c r="Y46" s="280" t="str">
        <f t="shared" si="28"/>
        <v/>
      </c>
      <c r="AA46" s="280" t="str">
        <f t="shared" si="29"/>
        <v/>
      </c>
      <c r="AC46" s="280" t="str">
        <f t="shared" si="30"/>
        <v/>
      </c>
      <c r="AE46" s="280" t="str">
        <f t="shared" si="31"/>
        <v/>
      </c>
      <c r="AG46" s="280" t="str">
        <f t="shared" si="32"/>
        <v/>
      </c>
      <c r="AI46" s="280" t="str">
        <f t="shared" si="33"/>
        <v/>
      </c>
      <c r="AK46" s="280" t="str">
        <f t="shared" si="34"/>
        <v/>
      </c>
      <c r="AM46" s="280" t="str">
        <f t="shared" si="35"/>
        <v/>
      </c>
      <c r="AO46" s="280" t="str">
        <f t="shared" si="36"/>
        <v/>
      </c>
      <c r="AQ46" s="280" t="str">
        <f t="shared" si="37"/>
        <v/>
      </c>
    </row>
    <row r="47" spans="1:44" x14ac:dyDescent="0.25">
      <c r="E47" s="280" t="str">
        <f t="shared" si="0"/>
        <v/>
      </c>
      <c r="G47" s="280" t="str">
        <f t="shared" si="0"/>
        <v/>
      </c>
      <c r="I47" s="280" t="str">
        <f t="shared" si="20"/>
        <v/>
      </c>
      <c r="K47" s="280" t="str">
        <f t="shared" si="21"/>
        <v/>
      </c>
      <c r="M47" s="280" t="str">
        <f t="shared" si="22"/>
        <v/>
      </c>
      <c r="O47" s="280" t="str">
        <f t="shared" si="23"/>
        <v/>
      </c>
      <c r="Q47" s="280" t="str">
        <f t="shared" si="24"/>
        <v/>
      </c>
      <c r="S47" s="280"/>
      <c r="U47" s="280" t="str">
        <f t="shared" si="26"/>
        <v/>
      </c>
      <c r="W47" s="280" t="str">
        <f t="shared" si="27"/>
        <v/>
      </c>
      <c r="Y47" s="280" t="str">
        <f t="shared" si="28"/>
        <v/>
      </c>
      <c r="AA47" s="280" t="str">
        <f t="shared" si="29"/>
        <v/>
      </c>
      <c r="AC47" s="280" t="str">
        <f t="shared" si="30"/>
        <v/>
      </c>
      <c r="AE47" s="280" t="str">
        <f t="shared" si="31"/>
        <v/>
      </c>
      <c r="AG47" s="280" t="str">
        <f t="shared" si="32"/>
        <v/>
      </c>
      <c r="AI47" s="280" t="str">
        <f t="shared" si="33"/>
        <v/>
      </c>
      <c r="AK47" s="280" t="str">
        <f t="shared" si="34"/>
        <v/>
      </c>
      <c r="AM47" s="280" t="str">
        <f t="shared" si="35"/>
        <v/>
      </c>
      <c r="AO47" s="280" t="str">
        <f t="shared" si="36"/>
        <v/>
      </c>
      <c r="AQ47" s="280" t="str">
        <f t="shared" si="37"/>
        <v/>
      </c>
    </row>
    <row r="48" spans="1:44" x14ac:dyDescent="0.25">
      <c r="E48" s="280" t="str">
        <f t="shared" si="0"/>
        <v/>
      </c>
      <c r="G48" s="280" t="str">
        <f t="shared" si="0"/>
        <v/>
      </c>
      <c r="I48" s="280" t="str">
        <f t="shared" si="20"/>
        <v/>
      </c>
      <c r="K48" s="280" t="str">
        <f t="shared" si="21"/>
        <v/>
      </c>
      <c r="M48" s="280" t="str">
        <f t="shared" si="22"/>
        <v/>
      </c>
      <c r="O48" s="280" t="str">
        <f t="shared" si="23"/>
        <v/>
      </c>
      <c r="Q48" s="280" t="str">
        <f t="shared" si="24"/>
        <v/>
      </c>
      <c r="S48" s="280" t="str">
        <f t="shared" si="25"/>
        <v/>
      </c>
      <c r="U48" s="280" t="str">
        <f t="shared" si="26"/>
        <v/>
      </c>
      <c r="W48" s="280" t="str">
        <f t="shared" si="27"/>
        <v/>
      </c>
      <c r="Y48" s="280" t="str">
        <f t="shared" si="28"/>
        <v/>
      </c>
      <c r="AA48" s="280" t="str">
        <f t="shared" si="29"/>
        <v/>
      </c>
      <c r="AC48" s="280" t="str">
        <f t="shared" si="30"/>
        <v/>
      </c>
      <c r="AE48" s="280" t="str">
        <f t="shared" si="31"/>
        <v/>
      </c>
      <c r="AG48" s="280" t="str">
        <f t="shared" si="32"/>
        <v/>
      </c>
      <c r="AI48" s="280" t="str">
        <f t="shared" si="33"/>
        <v/>
      </c>
      <c r="AK48" s="280" t="str">
        <f t="shared" si="34"/>
        <v/>
      </c>
      <c r="AM48" s="280" t="str">
        <f t="shared" si="35"/>
        <v/>
      </c>
      <c r="AO48" s="280" t="str">
        <f t="shared" si="36"/>
        <v/>
      </c>
      <c r="AQ48" s="280" t="str">
        <f t="shared" si="37"/>
        <v/>
      </c>
    </row>
    <row r="49" spans="5:43" x14ac:dyDescent="0.25">
      <c r="E49" s="280" t="str">
        <f t="shared" si="0"/>
        <v/>
      </c>
      <c r="G49" s="280" t="str">
        <f t="shared" si="0"/>
        <v/>
      </c>
      <c r="I49" s="280" t="str">
        <f t="shared" si="20"/>
        <v/>
      </c>
      <c r="K49" s="280" t="str">
        <f t="shared" si="21"/>
        <v/>
      </c>
      <c r="M49" s="280" t="str">
        <f t="shared" si="22"/>
        <v/>
      </c>
      <c r="O49" s="280" t="str">
        <f t="shared" si="23"/>
        <v/>
      </c>
      <c r="Q49" s="280" t="str">
        <f t="shared" si="24"/>
        <v/>
      </c>
      <c r="S49" s="280" t="str">
        <f t="shared" si="25"/>
        <v/>
      </c>
      <c r="U49" s="280" t="str">
        <f t="shared" si="26"/>
        <v/>
      </c>
      <c r="W49" s="280" t="str">
        <f t="shared" si="27"/>
        <v/>
      </c>
      <c r="Y49" s="280" t="str">
        <f t="shared" si="28"/>
        <v/>
      </c>
      <c r="AA49" s="280" t="str">
        <f t="shared" si="29"/>
        <v/>
      </c>
      <c r="AC49" s="280" t="str">
        <f t="shared" si="30"/>
        <v/>
      </c>
      <c r="AE49" s="280" t="str">
        <f t="shared" si="31"/>
        <v/>
      </c>
      <c r="AG49" s="280" t="str">
        <f t="shared" si="32"/>
        <v/>
      </c>
      <c r="AI49" s="280" t="str">
        <f t="shared" si="33"/>
        <v/>
      </c>
      <c r="AK49" s="280" t="str">
        <f t="shared" si="34"/>
        <v/>
      </c>
      <c r="AM49" s="280" t="str">
        <f t="shared" si="35"/>
        <v/>
      </c>
      <c r="AO49" s="280" t="str">
        <f t="shared" si="36"/>
        <v/>
      </c>
      <c r="AQ49" s="280" t="str">
        <f t="shared" si="37"/>
        <v/>
      </c>
    </row>
    <row r="50" spans="5:43" x14ac:dyDescent="0.25">
      <c r="E50" s="280" t="str">
        <f t="shared" si="0"/>
        <v/>
      </c>
      <c r="G50" s="280" t="str">
        <f t="shared" si="0"/>
        <v/>
      </c>
      <c r="I50" s="280" t="str">
        <f t="shared" si="20"/>
        <v/>
      </c>
      <c r="K50" s="280" t="str">
        <f t="shared" si="21"/>
        <v/>
      </c>
      <c r="M50" s="280" t="str">
        <f t="shared" si="22"/>
        <v/>
      </c>
      <c r="O50" s="280" t="str">
        <f t="shared" si="23"/>
        <v/>
      </c>
      <c r="Q50" s="280" t="str">
        <f t="shared" si="24"/>
        <v/>
      </c>
      <c r="S50" s="280" t="str">
        <f t="shared" si="25"/>
        <v/>
      </c>
      <c r="U50" s="280" t="str">
        <f t="shared" si="26"/>
        <v/>
      </c>
      <c r="W50" s="280" t="str">
        <f t="shared" si="27"/>
        <v/>
      </c>
      <c r="Y50" s="280" t="str">
        <f t="shared" si="28"/>
        <v/>
      </c>
      <c r="AA50" s="280" t="str">
        <f t="shared" si="29"/>
        <v/>
      </c>
      <c r="AC50" s="280" t="str">
        <f t="shared" si="30"/>
        <v/>
      </c>
      <c r="AE50" s="280" t="str">
        <f t="shared" si="31"/>
        <v/>
      </c>
      <c r="AG50" s="280" t="str">
        <f t="shared" si="32"/>
        <v/>
      </c>
      <c r="AI50" s="280" t="str">
        <f t="shared" si="33"/>
        <v/>
      </c>
      <c r="AK50" s="280" t="str">
        <f t="shared" si="34"/>
        <v/>
      </c>
      <c r="AM50" s="280" t="str">
        <f t="shared" si="35"/>
        <v/>
      </c>
      <c r="AO50" s="280" t="str">
        <f t="shared" si="36"/>
        <v/>
      </c>
      <c r="AQ50" s="280" t="str">
        <f t="shared" si="37"/>
        <v/>
      </c>
    </row>
    <row r="51" spans="5:43" x14ac:dyDescent="0.25">
      <c r="E51" s="280" t="str">
        <f t="shared" si="0"/>
        <v/>
      </c>
      <c r="G51" s="280" t="str">
        <f t="shared" si="0"/>
        <v/>
      </c>
      <c r="I51" s="280" t="str">
        <f t="shared" si="20"/>
        <v/>
      </c>
      <c r="K51" s="280" t="str">
        <f t="shared" si="21"/>
        <v/>
      </c>
      <c r="M51" s="280" t="str">
        <f t="shared" si="22"/>
        <v/>
      </c>
      <c r="O51" s="280" t="str">
        <f t="shared" si="23"/>
        <v/>
      </c>
      <c r="Q51" s="280" t="str">
        <f t="shared" si="24"/>
        <v/>
      </c>
      <c r="S51" s="280" t="str">
        <f t="shared" si="25"/>
        <v/>
      </c>
      <c r="U51" s="280" t="str">
        <f t="shared" si="26"/>
        <v/>
      </c>
      <c r="W51" s="280" t="str">
        <f t="shared" si="27"/>
        <v/>
      </c>
      <c r="Y51" s="280" t="str">
        <f t="shared" si="28"/>
        <v/>
      </c>
      <c r="AA51" s="280" t="str">
        <f t="shared" si="29"/>
        <v/>
      </c>
      <c r="AC51" s="280" t="str">
        <f t="shared" si="30"/>
        <v/>
      </c>
      <c r="AE51" s="280" t="str">
        <f t="shared" si="31"/>
        <v/>
      </c>
      <c r="AG51" s="280" t="str">
        <f t="shared" si="32"/>
        <v/>
      </c>
      <c r="AI51" s="280" t="str">
        <f t="shared" si="33"/>
        <v/>
      </c>
      <c r="AK51" s="280" t="str">
        <f t="shared" si="34"/>
        <v/>
      </c>
      <c r="AM51" s="280" t="str">
        <f t="shared" si="35"/>
        <v/>
      </c>
      <c r="AO51" s="280" t="str">
        <f t="shared" si="36"/>
        <v/>
      </c>
      <c r="AQ51" s="280" t="str">
        <f t="shared" si="37"/>
        <v/>
      </c>
    </row>
    <row r="52" spans="5:43" x14ac:dyDescent="0.25">
      <c r="E52" s="280" t="str">
        <f t="shared" si="0"/>
        <v/>
      </c>
      <c r="G52" s="280" t="str">
        <f t="shared" si="0"/>
        <v/>
      </c>
      <c r="I52" s="280" t="str">
        <f t="shared" si="20"/>
        <v/>
      </c>
      <c r="K52" s="280" t="str">
        <f t="shared" si="21"/>
        <v/>
      </c>
      <c r="M52" s="280" t="str">
        <f t="shared" si="22"/>
        <v/>
      </c>
      <c r="O52" s="280" t="str">
        <f t="shared" si="23"/>
        <v/>
      </c>
      <c r="Q52" s="280" t="str">
        <f t="shared" si="24"/>
        <v/>
      </c>
      <c r="S52" s="280" t="str">
        <f t="shared" si="25"/>
        <v/>
      </c>
      <c r="U52" s="280" t="str">
        <f t="shared" si="26"/>
        <v/>
      </c>
      <c r="W52" s="280" t="str">
        <f t="shared" si="27"/>
        <v/>
      </c>
      <c r="Y52" s="280" t="str">
        <f t="shared" si="28"/>
        <v/>
      </c>
      <c r="AA52" s="280" t="str">
        <f t="shared" si="29"/>
        <v/>
      </c>
      <c r="AC52" s="280" t="str">
        <f t="shared" si="30"/>
        <v/>
      </c>
      <c r="AE52" s="280" t="str">
        <f t="shared" si="31"/>
        <v/>
      </c>
      <c r="AG52" s="280" t="str">
        <f t="shared" si="32"/>
        <v/>
      </c>
      <c r="AI52" s="280" t="str">
        <f t="shared" si="33"/>
        <v/>
      </c>
      <c r="AK52" s="280" t="str">
        <f t="shared" si="34"/>
        <v/>
      </c>
      <c r="AM52" s="280" t="str">
        <f t="shared" si="35"/>
        <v/>
      </c>
      <c r="AO52" s="280" t="str">
        <f t="shared" si="36"/>
        <v/>
      </c>
      <c r="AQ52" s="280" t="str">
        <f t="shared" si="37"/>
        <v/>
      </c>
    </row>
    <row r="53" spans="5:43" x14ac:dyDescent="0.25">
      <c r="E53" s="280" t="str">
        <f t="shared" si="0"/>
        <v/>
      </c>
      <c r="G53" s="280" t="str">
        <f t="shared" si="0"/>
        <v/>
      </c>
      <c r="I53" s="280" t="str">
        <f t="shared" si="20"/>
        <v/>
      </c>
      <c r="K53" s="280" t="str">
        <f t="shared" si="21"/>
        <v/>
      </c>
      <c r="M53" s="280" t="str">
        <f t="shared" si="22"/>
        <v/>
      </c>
      <c r="O53" s="280" t="str">
        <f t="shared" si="23"/>
        <v/>
      </c>
      <c r="Q53" s="280" t="str">
        <f t="shared" si="24"/>
        <v/>
      </c>
      <c r="S53" s="280" t="str">
        <f t="shared" si="25"/>
        <v/>
      </c>
      <c r="U53" s="280" t="str">
        <f t="shared" si="26"/>
        <v/>
      </c>
      <c r="W53" s="280" t="str">
        <f t="shared" si="27"/>
        <v/>
      </c>
      <c r="Y53" s="280" t="str">
        <f t="shared" si="28"/>
        <v/>
      </c>
      <c r="AA53" s="280" t="str">
        <f t="shared" si="29"/>
        <v/>
      </c>
      <c r="AC53" s="280" t="str">
        <f t="shared" si="30"/>
        <v/>
      </c>
      <c r="AE53" s="280" t="str">
        <f t="shared" si="31"/>
        <v/>
      </c>
      <c r="AG53" s="280" t="str">
        <f t="shared" si="32"/>
        <v/>
      </c>
      <c r="AI53" s="280" t="str">
        <f t="shared" si="33"/>
        <v/>
      </c>
      <c r="AK53" s="280" t="str">
        <f t="shared" si="34"/>
        <v/>
      </c>
      <c r="AM53" s="280" t="str">
        <f t="shared" si="35"/>
        <v/>
      </c>
      <c r="AO53" s="280" t="str">
        <f t="shared" si="36"/>
        <v/>
      </c>
      <c r="AQ53" s="280" t="str">
        <f t="shared" si="37"/>
        <v/>
      </c>
    </row>
    <row r="54" spans="5:43" x14ac:dyDescent="0.25">
      <c r="E54" s="280" t="str">
        <f t="shared" si="0"/>
        <v/>
      </c>
      <c r="G54" s="280" t="str">
        <f t="shared" si="0"/>
        <v/>
      </c>
      <c r="I54" s="280" t="str">
        <f t="shared" si="20"/>
        <v/>
      </c>
      <c r="K54" s="280" t="str">
        <f t="shared" si="21"/>
        <v/>
      </c>
      <c r="M54" s="280" t="str">
        <f t="shared" si="22"/>
        <v/>
      </c>
      <c r="O54" s="280" t="str">
        <f t="shared" si="23"/>
        <v/>
      </c>
      <c r="Q54" s="280" t="str">
        <f t="shared" si="24"/>
        <v/>
      </c>
      <c r="S54" s="280" t="str">
        <f t="shared" si="25"/>
        <v/>
      </c>
      <c r="U54" s="280" t="str">
        <f t="shared" si="26"/>
        <v/>
      </c>
      <c r="W54" s="280" t="str">
        <f t="shared" si="27"/>
        <v/>
      </c>
      <c r="Y54" s="280" t="str">
        <f t="shared" si="28"/>
        <v/>
      </c>
      <c r="AA54" s="280" t="str">
        <f t="shared" si="29"/>
        <v/>
      </c>
      <c r="AC54" s="280" t="str">
        <f t="shared" si="30"/>
        <v/>
      </c>
      <c r="AE54" s="280" t="str">
        <f t="shared" si="31"/>
        <v/>
      </c>
      <c r="AG54" s="280" t="str">
        <f t="shared" si="32"/>
        <v/>
      </c>
      <c r="AI54" s="280" t="str">
        <f t="shared" si="33"/>
        <v/>
      </c>
      <c r="AK54" s="280" t="str">
        <f t="shared" si="34"/>
        <v/>
      </c>
      <c r="AM54" s="280" t="str">
        <f t="shared" si="35"/>
        <v/>
      </c>
      <c r="AO54" s="280" t="str">
        <f t="shared" si="36"/>
        <v/>
      </c>
      <c r="AQ54" s="280" t="str">
        <f t="shared" si="37"/>
        <v/>
      </c>
    </row>
    <row r="55" spans="5:43" x14ac:dyDescent="0.25">
      <c r="E55" s="280" t="str">
        <f t="shared" si="0"/>
        <v/>
      </c>
      <c r="G55" s="280" t="str">
        <f t="shared" si="0"/>
        <v/>
      </c>
      <c r="I55" s="280" t="str">
        <f t="shared" si="20"/>
        <v/>
      </c>
      <c r="K55" s="280" t="str">
        <f t="shared" si="21"/>
        <v/>
      </c>
      <c r="M55" s="280" t="str">
        <f t="shared" si="22"/>
        <v/>
      </c>
      <c r="O55" s="280" t="str">
        <f t="shared" si="23"/>
        <v/>
      </c>
      <c r="Q55" s="280" t="str">
        <f t="shared" si="24"/>
        <v/>
      </c>
      <c r="S55" s="280" t="str">
        <f t="shared" si="25"/>
        <v/>
      </c>
      <c r="U55" s="280" t="str">
        <f t="shared" si="26"/>
        <v/>
      </c>
      <c r="W55" s="280" t="str">
        <f t="shared" si="27"/>
        <v/>
      </c>
      <c r="Y55" s="280" t="str">
        <f t="shared" si="28"/>
        <v/>
      </c>
      <c r="AA55" s="280" t="str">
        <f t="shared" si="29"/>
        <v/>
      </c>
      <c r="AC55" s="280" t="str">
        <f t="shared" si="30"/>
        <v/>
      </c>
      <c r="AE55" s="280" t="str">
        <f t="shared" si="31"/>
        <v/>
      </c>
      <c r="AG55" s="280" t="str">
        <f t="shared" si="32"/>
        <v/>
      </c>
      <c r="AI55" s="280" t="str">
        <f t="shared" si="33"/>
        <v/>
      </c>
      <c r="AK55" s="280" t="str">
        <f t="shared" si="34"/>
        <v/>
      </c>
      <c r="AM55" s="280" t="str">
        <f t="shared" si="35"/>
        <v/>
      </c>
      <c r="AO55" s="280" t="str">
        <f t="shared" si="36"/>
        <v/>
      </c>
      <c r="AQ55" s="280" t="str">
        <f t="shared" si="37"/>
        <v/>
      </c>
    </row>
    <row r="56" spans="5:43" x14ac:dyDescent="0.25">
      <c r="E56" s="280" t="str">
        <f t="shared" si="0"/>
        <v/>
      </c>
      <c r="G56" s="280" t="str">
        <f t="shared" si="0"/>
        <v/>
      </c>
      <c r="I56" s="280" t="str">
        <f t="shared" si="20"/>
        <v/>
      </c>
      <c r="K56" s="280" t="str">
        <f t="shared" si="21"/>
        <v/>
      </c>
      <c r="M56" s="280" t="str">
        <f t="shared" si="22"/>
        <v/>
      </c>
      <c r="O56" s="280" t="str">
        <f t="shared" si="23"/>
        <v/>
      </c>
      <c r="Q56" s="280" t="str">
        <f t="shared" si="24"/>
        <v/>
      </c>
      <c r="S56" s="280" t="str">
        <f t="shared" si="25"/>
        <v/>
      </c>
      <c r="U56" s="280" t="str">
        <f t="shared" si="26"/>
        <v/>
      </c>
      <c r="W56" s="280" t="str">
        <f t="shared" si="27"/>
        <v/>
      </c>
      <c r="Y56" s="280" t="str">
        <f t="shared" si="28"/>
        <v/>
      </c>
      <c r="AA56" s="280" t="str">
        <f t="shared" si="29"/>
        <v/>
      </c>
      <c r="AC56" s="280" t="str">
        <f t="shared" si="30"/>
        <v/>
      </c>
      <c r="AE56" s="280" t="str">
        <f t="shared" si="31"/>
        <v/>
      </c>
      <c r="AG56" s="280" t="str">
        <f t="shared" si="32"/>
        <v/>
      </c>
      <c r="AI56" s="280" t="str">
        <f t="shared" si="33"/>
        <v/>
      </c>
      <c r="AK56" s="280" t="str">
        <f t="shared" si="34"/>
        <v/>
      </c>
      <c r="AM56" s="280" t="str">
        <f t="shared" si="35"/>
        <v/>
      </c>
      <c r="AO56" s="280" t="str">
        <f t="shared" si="36"/>
        <v/>
      </c>
      <c r="AQ56" s="280" t="str">
        <f t="shared" si="37"/>
        <v/>
      </c>
    </row>
    <row r="57" spans="5:43" x14ac:dyDescent="0.25">
      <c r="E57" s="280" t="str">
        <f t="shared" si="0"/>
        <v/>
      </c>
      <c r="G57" s="280" t="str">
        <f t="shared" si="0"/>
        <v/>
      </c>
      <c r="I57" s="280" t="str">
        <f t="shared" si="20"/>
        <v/>
      </c>
      <c r="K57" s="280" t="str">
        <f t="shared" si="21"/>
        <v/>
      </c>
      <c r="M57" s="280" t="str">
        <f t="shared" si="22"/>
        <v/>
      </c>
      <c r="O57" s="280" t="str">
        <f t="shared" si="23"/>
        <v/>
      </c>
      <c r="Q57" s="280" t="str">
        <f t="shared" si="24"/>
        <v/>
      </c>
      <c r="S57" s="280" t="str">
        <f t="shared" si="25"/>
        <v/>
      </c>
      <c r="U57" s="280" t="str">
        <f t="shared" si="26"/>
        <v/>
      </c>
      <c r="W57" s="280" t="str">
        <f t="shared" si="27"/>
        <v/>
      </c>
      <c r="Y57" s="280" t="str">
        <f t="shared" si="28"/>
        <v/>
      </c>
      <c r="AA57" s="280" t="str">
        <f t="shared" si="29"/>
        <v/>
      </c>
      <c r="AC57" s="280" t="str">
        <f t="shared" si="30"/>
        <v/>
      </c>
      <c r="AE57" s="280" t="str">
        <f t="shared" si="31"/>
        <v/>
      </c>
      <c r="AG57" s="280" t="str">
        <f t="shared" si="32"/>
        <v/>
      </c>
      <c r="AI57" s="280" t="str">
        <f t="shared" si="33"/>
        <v/>
      </c>
      <c r="AK57" s="280" t="str">
        <f t="shared" si="34"/>
        <v/>
      </c>
      <c r="AM57" s="280" t="str">
        <f t="shared" si="35"/>
        <v/>
      </c>
      <c r="AO57" s="280" t="str">
        <f t="shared" si="36"/>
        <v/>
      </c>
      <c r="AQ57" s="280" t="str">
        <f t="shared" si="37"/>
        <v/>
      </c>
    </row>
    <row r="58" spans="5:43" x14ac:dyDescent="0.25">
      <c r="E58" s="280" t="str">
        <f t="shared" si="0"/>
        <v/>
      </c>
      <c r="G58" s="280" t="str">
        <f t="shared" si="0"/>
        <v/>
      </c>
      <c r="I58" s="280" t="str">
        <f t="shared" si="20"/>
        <v/>
      </c>
      <c r="K58" s="280" t="str">
        <f t="shared" si="21"/>
        <v/>
      </c>
      <c r="M58" s="280" t="str">
        <f t="shared" si="22"/>
        <v/>
      </c>
      <c r="O58" s="280" t="str">
        <f t="shared" si="23"/>
        <v/>
      </c>
      <c r="Q58" s="280" t="str">
        <f t="shared" si="24"/>
        <v/>
      </c>
      <c r="S58" s="280" t="str">
        <f t="shared" si="25"/>
        <v/>
      </c>
      <c r="U58" s="280" t="str">
        <f t="shared" si="26"/>
        <v/>
      </c>
      <c r="W58" s="280" t="str">
        <f t="shared" si="27"/>
        <v/>
      </c>
      <c r="Y58" s="280" t="str">
        <f t="shared" si="28"/>
        <v/>
      </c>
      <c r="AA58" s="280" t="str">
        <f t="shared" si="29"/>
        <v/>
      </c>
      <c r="AC58" s="280" t="str">
        <f t="shared" si="30"/>
        <v/>
      </c>
      <c r="AE58" s="280" t="str">
        <f t="shared" si="31"/>
        <v/>
      </c>
      <c r="AG58" s="280" t="str">
        <f t="shared" si="32"/>
        <v/>
      </c>
      <c r="AI58" s="280" t="str">
        <f t="shared" si="33"/>
        <v/>
      </c>
      <c r="AK58" s="280" t="str">
        <f t="shared" si="34"/>
        <v/>
      </c>
      <c r="AM58" s="280" t="str">
        <f t="shared" si="35"/>
        <v/>
      </c>
      <c r="AO58" s="280" t="str">
        <f t="shared" si="36"/>
        <v/>
      </c>
      <c r="AQ58" s="280" t="str">
        <f t="shared" si="37"/>
        <v/>
      </c>
    </row>
    <row r="59" spans="5:43" x14ac:dyDescent="0.25">
      <c r="E59" s="280" t="str">
        <f t="shared" si="0"/>
        <v/>
      </c>
      <c r="G59" s="280" t="str">
        <f t="shared" si="0"/>
        <v/>
      </c>
      <c r="I59" s="280" t="str">
        <f t="shared" si="20"/>
        <v/>
      </c>
      <c r="K59" s="280" t="str">
        <f t="shared" si="21"/>
        <v/>
      </c>
      <c r="M59" s="280" t="str">
        <f t="shared" si="22"/>
        <v/>
      </c>
      <c r="O59" s="280" t="str">
        <f t="shared" si="23"/>
        <v/>
      </c>
      <c r="Q59" s="280" t="str">
        <f t="shared" si="24"/>
        <v/>
      </c>
      <c r="S59" s="280" t="str">
        <f t="shared" si="25"/>
        <v/>
      </c>
      <c r="U59" s="280" t="str">
        <f t="shared" si="26"/>
        <v/>
      </c>
      <c r="W59" s="280" t="str">
        <f t="shared" si="27"/>
        <v/>
      </c>
      <c r="Y59" s="280" t="str">
        <f t="shared" si="28"/>
        <v/>
      </c>
      <c r="AA59" s="280" t="str">
        <f t="shared" si="29"/>
        <v/>
      </c>
      <c r="AC59" s="280" t="str">
        <f t="shared" si="30"/>
        <v/>
      </c>
      <c r="AE59" s="280" t="str">
        <f t="shared" si="31"/>
        <v/>
      </c>
      <c r="AG59" s="280" t="str">
        <f t="shared" si="32"/>
        <v/>
      </c>
      <c r="AI59" s="280" t="str">
        <f t="shared" si="33"/>
        <v/>
      </c>
      <c r="AK59" s="280" t="str">
        <f t="shared" si="34"/>
        <v/>
      </c>
      <c r="AM59" s="280" t="str">
        <f t="shared" si="35"/>
        <v/>
      </c>
      <c r="AO59" s="280" t="str">
        <f t="shared" si="36"/>
        <v/>
      </c>
      <c r="AQ59" s="280" t="str">
        <f t="shared" si="37"/>
        <v/>
      </c>
    </row>
    <row r="60" spans="5:43" x14ac:dyDescent="0.25">
      <c r="E60" s="280" t="str">
        <f t="shared" si="0"/>
        <v/>
      </c>
      <c r="G60" s="280" t="str">
        <f t="shared" si="0"/>
        <v/>
      </c>
      <c r="I60" s="280" t="str">
        <f t="shared" si="20"/>
        <v/>
      </c>
      <c r="K60" s="280" t="str">
        <f t="shared" si="21"/>
        <v/>
      </c>
      <c r="M60" s="280" t="str">
        <f t="shared" si="22"/>
        <v/>
      </c>
      <c r="O60" s="280" t="str">
        <f t="shared" si="23"/>
        <v/>
      </c>
      <c r="Q60" s="280" t="str">
        <f t="shared" si="24"/>
        <v/>
      </c>
      <c r="S60" s="280" t="str">
        <f t="shared" si="25"/>
        <v/>
      </c>
      <c r="U60" s="280" t="str">
        <f t="shared" si="26"/>
        <v/>
      </c>
      <c r="W60" s="280" t="str">
        <f t="shared" si="27"/>
        <v/>
      </c>
      <c r="Y60" s="280" t="str">
        <f t="shared" si="28"/>
        <v/>
      </c>
      <c r="AA60" s="280" t="str">
        <f t="shared" si="29"/>
        <v/>
      </c>
      <c r="AC60" s="280" t="str">
        <f t="shared" si="30"/>
        <v/>
      </c>
      <c r="AE60" s="280" t="str">
        <f t="shared" si="31"/>
        <v/>
      </c>
      <c r="AG60" s="280" t="str">
        <f t="shared" si="32"/>
        <v/>
      </c>
      <c r="AI60" s="280" t="str">
        <f t="shared" si="33"/>
        <v/>
      </c>
      <c r="AK60" s="280" t="str">
        <f t="shared" si="34"/>
        <v/>
      </c>
      <c r="AM60" s="280" t="str">
        <f t="shared" si="35"/>
        <v/>
      </c>
      <c r="AO60" s="280" t="str">
        <f t="shared" si="36"/>
        <v/>
      </c>
      <c r="AQ60" s="280" t="str">
        <f t="shared" si="37"/>
        <v/>
      </c>
    </row>
    <row r="61" spans="5:43" x14ac:dyDescent="0.25">
      <c r="E61" s="280" t="str">
        <f t="shared" si="0"/>
        <v/>
      </c>
      <c r="G61" s="280" t="str">
        <f t="shared" si="0"/>
        <v/>
      </c>
      <c r="I61" s="280" t="str">
        <f t="shared" si="20"/>
        <v/>
      </c>
      <c r="K61" s="280" t="str">
        <f t="shared" si="21"/>
        <v/>
      </c>
      <c r="M61" s="280" t="str">
        <f t="shared" si="22"/>
        <v/>
      </c>
      <c r="O61" s="280" t="str">
        <f t="shared" si="23"/>
        <v/>
      </c>
      <c r="Q61" s="280" t="str">
        <f t="shared" si="24"/>
        <v/>
      </c>
      <c r="S61" s="280" t="str">
        <f t="shared" si="25"/>
        <v/>
      </c>
      <c r="U61" s="280" t="str">
        <f t="shared" si="26"/>
        <v/>
      </c>
      <c r="W61" s="280" t="str">
        <f t="shared" si="27"/>
        <v/>
      </c>
      <c r="Y61" s="280" t="str">
        <f t="shared" si="28"/>
        <v/>
      </c>
      <c r="AA61" s="280" t="str">
        <f t="shared" si="29"/>
        <v/>
      </c>
      <c r="AC61" s="280" t="str">
        <f t="shared" si="30"/>
        <v/>
      </c>
      <c r="AE61" s="280" t="str">
        <f t="shared" si="31"/>
        <v/>
      </c>
      <c r="AG61" s="280" t="str">
        <f t="shared" si="32"/>
        <v/>
      </c>
      <c r="AI61" s="280" t="str">
        <f t="shared" si="33"/>
        <v/>
      </c>
      <c r="AK61" s="280" t="str">
        <f t="shared" si="34"/>
        <v/>
      </c>
      <c r="AM61" s="280" t="str">
        <f t="shared" si="35"/>
        <v/>
      </c>
      <c r="AO61" s="280" t="str">
        <f t="shared" si="36"/>
        <v/>
      </c>
      <c r="AQ61" s="280" t="str">
        <f t="shared" si="37"/>
        <v/>
      </c>
    </row>
    <row r="62" spans="5:43" x14ac:dyDescent="0.25">
      <c r="E62" s="280" t="str">
        <f t="shared" si="0"/>
        <v/>
      </c>
      <c r="G62" s="280" t="str">
        <f t="shared" si="0"/>
        <v/>
      </c>
      <c r="I62" s="280" t="str">
        <f t="shared" si="20"/>
        <v/>
      </c>
      <c r="K62" s="280" t="str">
        <f t="shared" si="21"/>
        <v/>
      </c>
      <c r="M62" s="280" t="str">
        <f t="shared" si="22"/>
        <v/>
      </c>
      <c r="O62" s="280" t="str">
        <f t="shared" si="23"/>
        <v/>
      </c>
      <c r="Q62" s="280" t="str">
        <f t="shared" si="24"/>
        <v/>
      </c>
      <c r="S62" s="280" t="str">
        <f t="shared" si="25"/>
        <v/>
      </c>
      <c r="U62" s="280" t="str">
        <f t="shared" si="26"/>
        <v/>
      </c>
      <c r="W62" s="280" t="str">
        <f t="shared" si="27"/>
        <v/>
      </c>
      <c r="Y62" s="280" t="str">
        <f t="shared" si="28"/>
        <v/>
      </c>
      <c r="AA62" s="280" t="str">
        <f t="shared" si="29"/>
        <v/>
      </c>
      <c r="AC62" s="280" t="str">
        <f t="shared" si="30"/>
        <v/>
      </c>
      <c r="AE62" s="280" t="str">
        <f t="shared" si="31"/>
        <v/>
      </c>
      <c r="AG62" s="280" t="str">
        <f t="shared" si="32"/>
        <v/>
      </c>
      <c r="AI62" s="280" t="str">
        <f t="shared" si="33"/>
        <v/>
      </c>
      <c r="AK62" s="280" t="str">
        <f t="shared" si="34"/>
        <v/>
      </c>
      <c r="AM62" s="280" t="str">
        <f t="shared" si="35"/>
        <v/>
      </c>
      <c r="AO62" s="280" t="str">
        <f t="shared" si="36"/>
        <v/>
      </c>
      <c r="AQ62" s="280" t="str">
        <f t="shared" si="37"/>
        <v/>
      </c>
    </row>
    <row r="63" spans="5:43" x14ac:dyDescent="0.25">
      <c r="E63" s="280" t="str">
        <f t="shared" si="0"/>
        <v/>
      </c>
      <c r="G63" s="280" t="str">
        <f t="shared" si="0"/>
        <v/>
      </c>
      <c r="I63" s="280" t="str">
        <f t="shared" si="20"/>
        <v/>
      </c>
      <c r="K63" s="280" t="str">
        <f t="shared" si="21"/>
        <v/>
      </c>
      <c r="M63" s="280" t="str">
        <f t="shared" si="22"/>
        <v/>
      </c>
      <c r="O63" s="280" t="str">
        <f t="shared" si="23"/>
        <v/>
      </c>
      <c r="Q63" s="280" t="str">
        <f t="shared" si="24"/>
        <v/>
      </c>
      <c r="S63" s="280" t="str">
        <f t="shared" si="25"/>
        <v/>
      </c>
      <c r="U63" s="280" t="str">
        <f t="shared" si="26"/>
        <v/>
      </c>
      <c r="W63" s="280" t="str">
        <f t="shared" si="27"/>
        <v/>
      </c>
      <c r="Y63" s="280" t="str">
        <f t="shared" si="28"/>
        <v/>
      </c>
      <c r="AA63" s="280" t="str">
        <f t="shared" si="29"/>
        <v/>
      </c>
      <c r="AC63" s="280" t="str">
        <f t="shared" si="30"/>
        <v/>
      </c>
      <c r="AE63" s="280" t="str">
        <f t="shared" si="31"/>
        <v/>
      </c>
      <c r="AG63" s="280" t="str">
        <f t="shared" si="32"/>
        <v/>
      </c>
      <c r="AI63" s="280" t="str">
        <f t="shared" si="33"/>
        <v/>
      </c>
      <c r="AK63" s="280" t="str">
        <f t="shared" si="34"/>
        <v/>
      </c>
      <c r="AM63" s="280" t="str">
        <f t="shared" si="35"/>
        <v/>
      </c>
      <c r="AO63" s="280" t="str">
        <f t="shared" si="36"/>
        <v/>
      </c>
      <c r="AQ63" s="280" t="str">
        <f t="shared" si="37"/>
        <v/>
      </c>
    </row>
    <row r="64" spans="5:43" x14ac:dyDescent="0.25">
      <c r="E64" s="280" t="str">
        <f t="shared" si="0"/>
        <v/>
      </c>
      <c r="G64" s="280" t="str">
        <f t="shared" si="0"/>
        <v/>
      </c>
      <c r="I64" s="280" t="str">
        <f t="shared" si="20"/>
        <v/>
      </c>
      <c r="K64" s="280" t="str">
        <f t="shared" si="21"/>
        <v/>
      </c>
      <c r="M64" s="280" t="str">
        <f t="shared" si="22"/>
        <v/>
      </c>
      <c r="O64" s="280" t="str">
        <f t="shared" si="23"/>
        <v/>
      </c>
      <c r="Q64" s="280" t="str">
        <f t="shared" si="24"/>
        <v/>
      </c>
      <c r="S64" s="280" t="str">
        <f t="shared" si="25"/>
        <v/>
      </c>
      <c r="U64" s="280" t="str">
        <f t="shared" si="26"/>
        <v/>
      </c>
      <c r="W64" s="280" t="str">
        <f t="shared" si="27"/>
        <v/>
      </c>
      <c r="Y64" s="280" t="str">
        <f t="shared" si="28"/>
        <v/>
      </c>
      <c r="AA64" s="280" t="str">
        <f t="shared" si="29"/>
        <v/>
      </c>
      <c r="AC64" s="280" t="str">
        <f t="shared" si="30"/>
        <v/>
      </c>
      <c r="AE64" s="280" t="str">
        <f t="shared" si="31"/>
        <v/>
      </c>
      <c r="AG64" s="280" t="str">
        <f t="shared" si="32"/>
        <v/>
      </c>
      <c r="AI64" s="280" t="str">
        <f t="shared" si="33"/>
        <v/>
      </c>
      <c r="AK64" s="280" t="str">
        <f t="shared" si="34"/>
        <v/>
      </c>
      <c r="AM64" s="280" t="str">
        <f t="shared" si="35"/>
        <v/>
      </c>
      <c r="AO64" s="280" t="str">
        <f t="shared" si="36"/>
        <v/>
      </c>
      <c r="AQ64" s="280" t="str">
        <f t="shared" si="37"/>
        <v/>
      </c>
    </row>
    <row r="65" spans="5:43" x14ac:dyDescent="0.25">
      <c r="E65" s="280" t="str">
        <f t="shared" si="0"/>
        <v/>
      </c>
      <c r="G65" s="280" t="str">
        <f t="shared" si="0"/>
        <v/>
      </c>
      <c r="I65" s="280" t="str">
        <f t="shared" si="20"/>
        <v/>
      </c>
      <c r="K65" s="280" t="str">
        <f t="shared" si="21"/>
        <v/>
      </c>
      <c r="M65" s="280" t="str">
        <f t="shared" si="22"/>
        <v/>
      </c>
      <c r="O65" s="280" t="str">
        <f t="shared" si="23"/>
        <v/>
      </c>
      <c r="Q65" s="280" t="str">
        <f t="shared" si="24"/>
        <v/>
      </c>
      <c r="S65" s="280" t="str">
        <f t="shared" si="25"/>
        <v/>
      </c>
      <c r="U65" s="280" t="str">
        <f t="shared" si="26"/>
        <v/>
      </c>
      <c r="W65" s="280" t="str">
        <f t="shared" si="27"/>
        <v/>
      </c>
      <c r="Y65" s="280" t="str">
        <f t="shared" si="28"/>
        <v/>
      </c>
      <c r="AA65" s="280" t="str">
        <f t="shared" si="29"/>
        <v/>
      </c>
      <c r="AC65" s="280" t="str">
        <f t="shared" si="30"/>
        <v/>
      </c>
      <c r="AE65" s="280" t="str">
        <f t="shared" si="31"/>
        <v/>
      </c>
      <c r="AG65" s="280" t="str">
        <f t="shared" si="32"/>
        <v/>
      </c>
      <c r="AI65" s="280" t="str">
        <f t="shared" si="33"/>
        <v/>
      </c>
      <c r="AK65" s="280" t="str">
        <f t="shared" si="34"/>
        <v/>
      </c>
      <c r="AM65" s="280" t="str">
        <f t="shared" si="35"/>
        <v/>
      </c>
      <c r="AO65" s="280" t="str">
        <f t="shared" si="36"/>
        <v/>
      </c>
      <c r="AQ65" s="280" t="str">
        <f t="shared" si="37"/>
        <v/>
      </c>
    </row>
    <row r="66" spans="5:43" x14ac:dyDescent="0.25">
      <c r="E66" s="280" t="str">
        <f t="shared" si="0"/>
        <v/>
      </c>
      <c r="G66" s="280" t="str">
        <f t="shared" si="0"/>
        <v/>
      </c>
      <c r="I66" s="280" t="str">
        <f t="shared" si="20"/>
        <v/>
      </c>
      <c r="K66" s="280" t="str">
        <f t="shared" si="21"/>
        <v/>
      </c>
      <c r="M66" s="280" t="str">
        <f t="shared" si="22"/>
        <v/>
      </c>
      <c r="O66" s="280" t="str">
        <f t="shared" si="23"/>
        <v/>
      </c>
      <c r="Q66" s="280" t="str">
        <f t="shared" si="24"/>
        <v/>
      </c>
      <c r="S66" s="280" t="str">
        <f t="shared" si="25"/>
        <v/>
      </c>
      <c r="U66" s="280" t="str">
        <f t="shared" si="26"/>
        <v/>
      </c>
      <c r="W66" s="280" t="str">
        <f t="shared" si="27"/>
        <v/>
      </c>
      <c r="Y66" s="280" t="str">
        <f t="shared" si="28"/>
        <v/>
      </c>
      <c r="AA66" s="280" t="str">
        <f t="shared" si="29"/>
        <v/>
      </c>
      <c r="AC66" s="280" t="str">
        <f t="shared" si="30"/>
        <v/>
      </c>
      <c r="AE66" s="280" t="str">
        <f t="shared" si="31"/>
        <v/>
      </c>
      <c r="AG66" s="280" t="str">
        <f t="shared" si="32"/>
        <v/>
      </c>
      <c r="AI66" s="280" t="str">
        <f t="shared" si="33"/>
        <v/>
      </c>
      <c r="AK66" s="280" t="str">
        <f t="shared" si="34"/>
        <v/>
      </c>
      <c r="AM66" s="280" t="str">
        <f t="shared" si="35"/>
        <v/>
      </c>
      <c r="AO66" s="280" t="str">
        <f t="shared" si="36"/>
        <v/>
      </c>
      <c r="AQ66" s="280" t="str">
        <f t="shared" si="37"/>
        <v/>
      </c>
    </row>
    <row r="67" spans="5:43" x14ac:dyDescent="0.25">
      <c r="E67" s="280" t="str">
        <f t="shared" si="0"/>
        <v/>
      </c>
      <c r="G67" s="280" t="str">
        <f t="shared" si="0"/>
        <v/>
      </c>
      <c r="I67" s="280" t="str">
        <f t="shared" si="20"/>
        <v/>
      </c>
      <c r="K67" s="280" t="str">
        <f t="shared" si="21"/>
        <v/>
      </c>
      <c r="M67" s="280" t="str">
        <f t="shared" si="22"/>
        <v/>
      </c>
      <c r="O67" s="280" t="str">
        <f t="shared" si="23"/>
        <v/>
      </c>
      <c r="Q67" s="280" t="str">
        <f t="shared" si="24"/>
        <v/>
      </c>
      <c r="S67" s="280" t="str">
        <f t="shared" si="25"/>
        <v/>
      </c>
      <c r="U67" s="280" t="str">
        <f t="shared" si="26"/>
        <v/>
      </c>
      <c r="W67" s="280" t="str">
        <f t="shared" si="27"/>
        <v/>
      </c>
      <c r="Y67" s="280" t="str">
        <f t="shared" si="28"/>
        <v/>
      </c>
      <c r="AA67" s="280" t="str">
        <f t="shared" si="29"/>
        <v/>
      </c>
      <c r="AC67" s="280" t="str">
        <f t="shared" si="30"/>
        <v/>
      </c>
      <c r="AE67" s="280" t="str">
        <f t="shared" si="31"/>
        <v/>
      </c>
      <c r="AG67" s="280" t="str">
        <f t="shared" si="32"/>
        <v/>
      </c>
      <c r="AI67" s="280" t="str">
        <f t="shared" si="33"/>
        <v/>
      </c>
      <c r="AK67" s="280" t="str">
        <f t="shared" si="34"/>
        <v/>
      </c>
      <c r="AM67" s="280" t="str">
        <f t="shared" si="35"/>
        <v/>
      </c>
      <c r="AO67" s="280" t="str">
        <f t="shared" si="36"/>
        <v/>
      </c>
      <c r="AQ67" s="280" t="str">
        <f t="shared" si="37"/>
        <v/>
      </c>
    </row>
    <row r="68" spans="5:43" x14ac:dyDescent="0.25">
      <c r="E68" s="280" t="str">
        <f t="shared" si="0"/>
        <v/>
      </c>
      <c r="G68" s="280" t="str">
        <f t="shared" si="0"/>
        <v/>
      </c>
      <c r="I68" s="280" t="str">
        <f t="shared" si="20"/>
        <v/>
      </c>
      <c r="K68" s="280" t="str">
        <f t="shared" si="21"/>
        <v/>
      </c>
      <c r="M68" s="280" t="str">
        <f t="shared" si="22"/>
        <v/>
      </c>
      <c r="O68" s="280" t="str">
        <f t="shared" si="23"/>
        <v/>
      </c>
      <c r="Q68" s="280" t="str">
        <f t="shared" si="24"/>
        <v/>
      </c>
      <c r="S68" s="280" t="str">
        <f t="shared" si="25"/>
        <v/>
      </c>
      <c r="U68" s="280" t="str">
        <f t="shared" si="26"/>
        <v/>
      </c>
      <c r="W68" s="280" t="str">
        <f t="shared" si="27"/>
        <v/>
      </c>
      <c r="Y68" s="280" t="str">
        <f t="shared" si="28"/>
        <v/>
      </c>
      <c r="AA68" s="280" t="str">
        <f t="shared" si="29"/>
        <v/>
      </c>
      <c r="AC68" s="280" t="str">
        <f t="shared" si="30"/>
        <v/>
      </c>
      <c r="AE68" s="280" t="str">
        <f t="shared" si="31"/>
        <v/>
      </c>
      <c r="AG68" s="280" t="str">
        <f t="shared" si="32"/>
        <v/>
      </c>
      <c r="AI68" s="280" t="str">
        <f t="shared" si="33"/>
        <v/>
      </c>
      <c r="AK68" s="280" t="str">
        <f t="shared" si="34"/>
        <v/>
      </c>
      <c r="AM68" s="280" t="str">
        <f t="shared" si="35"/>
        <v/>
      </c>
      <c r="AO68" s="280" t="str">
        <f t="shared" si="36"/>
        <v/>
      </c>
      <c r="AQ68" s="280" t="str">
        <f t="shared" si="37"/>
        <v/>
      </c>
    </row>
    <row r="69" spans="5:43" x14ac:dyDescent="0.25">
      <c r="E69" s="280" t="str">
        <f t="shared" si="0"/>
        <v/>
      </c>
      <c r="G69" s="280" t="str">
        <f t="shared" si="0"/>
        <v/>
      </c>
      <c r="I69" s="280" t="str">
        <f t="shared" si="20"/>
        <v/>
      </c>
      <c r="K69" s="280" t="str">
        <f t="shared" si="21"/>
        <v/>
      </c>
      <c r="M69" s="280" t="str">
        <f t="shared" si="22"/>
        <v/>
      </c>
      <c r="O69" s="280" t="str">
        <f t="shared" si="23"/>
        <v/>
      </c>
      <c r="Q69" s="280" t="str">
        <f t="shared" si="24"/>
        <v/>
      </c>
      <c r="S69" s="280" t="str">
        <f t="shared" si="25"/>
        <v/>
      </c>
      <c r="U69" s="280" t="str">
        <f t="shared" si="26"/>
        <v/>
      </c>
      <c r="W69" s="280" t="str">
        <f t="shared" si="27"/>
        <v/>
      </c>
      <c r="Y69" s="280" t="str">
        <f t="shared" si="28"/>
        <v/>
      </c>
      <c r="AA69" s="280" t="str">
        <f t="shared" si="29"/>
        <v/>
      </c>
      <c r="AC69" s="280" t="str">
        <f t="shared" si="30"/>
        <v/>
      </c>
      <c r="AE69" s="280" t="str">
        <f t="shared" si="31"/>
        <v/>
      </c>
      <c r="AG69" s="280" t="str">
        <f t="shared" si="32"/>
        <v/>
      </c>
      <c r="AI69" s="280" t="str">
        <f t="shared" si="33"/>
        <v/>
      </c>
      <c r="AK69" s="280" t="str">
        <f t="shared" si="34"/>
        <v/>
      </c>
      <c r="AM69" s="280" t="str">
        <f t="shared" si="35"/>
        <v/>
      </c>
      <c r="AO69" s="280" t="str">
        <f t="shared" si="36"/>
        <v/>
      </c>
      <c r="AQ69" s="280" t="str">
        <f t="shared" si="37"/>
        <v/>
      </c>
    </row>
    <row r="70" spans="5:43" x14ac:dyDescent="0.25">
      <c r="E70" s="280" t="str">
        <f t="shared" si="0"/>
        <v/>
      </c>
      <c r="G70" s="280" t="str">
        <f t="shared" si="0"/>
        <v/>
      </c>
      <c r="I70" s="280" t="str">
        <f t="shared" si="20"/>
        <v/>
      </c>
      <c r="K70" s="280" t="str">
        <f t="shared" si="21"/>
        <v/>
      </c>
      <c r="M70" s="280" t="str">
        <f t="shared" si="22"/>
        <v/>
      </c>
      <c r="O70" s="280" t="str">
        <f t="shared" si="23"/>
        <v/>
      </c>
      <c r="Q70" s="280" t="str">
        <f t="shared" si="24"/>
        <v/>
      </c>
      <c r="S70" s="280" t="str">
        <f t="shared" si="25"/>
        <v/>
      </c>
      <c r="U70" s="280" t="str">
        <f t="shared" si="26"/>
        <v/>
      </c>
      <c r="W70" s="280" t="str">
        <f t="shared" si="27"/>
        <v/>
      </c>
      <c r="Y70" s="280" t="str">
        <f t="shared" si="28"/>
        <v/>
      </c>
      <c r="AA70" s="280" t="str">
        <f t="shared" si="29"/>
        <v/>
      </c>
      <c r="AC70" s="280" t="str">
        <f t="shared" si="30"/>
        <v/>
      </c>
      <c r="AE70" s="280" t="str">
        <f t="shared" si="31"/>
        <v/>
      </c>
      <c r="AG70" s="280" t="str">
        <f t="shared" si="32"/>
        <v/>
      </c>
      <c r="AI70" s="280" t="str">
        <f t="shared" si="33"/>
        <v/>
      </c>
      <c r="AK70" s="280" t="str">
        <f t="shared" si="34"/>
        <v/>
      </c>
      <c r="AM70" s="280" t="str">
        <f t="shared" si="35"/>
        <v/>
      </c>
      <c r="AO70" s="280" t="str">
        <f t="shared" si="36"/>
        <v/>
      </c>
      <c r="AQ70" s="280" t="str">
        <f t="shared" si="37"/>
        <v/>
      </c>
    </row>
    <row r="71" spans="5:43" x14ac:dyDescent="0.25">
      <c r="E71" s="280" t="str">
        <f t="shared" si="0"/>
        <v/>
      </c>
      <c r="G71" s="280" t="str">
        <f t="shared" si="0"/>
        <v/>
      </c>
      <c r="I71" s="280" t="str">
        <f t="shared" si="20"/>
        <v/>
      </c>
      <c r="K71" s="280" t="str">
        <f t="shared" si="21"/>
        <v/>
      </c>
      <c r="M71" s="280" t="str">
        <f t="shared" si="22"/>
        <v/>
      </c>
      <c r="O71" s="280" t="str">
        <f t="shared" si="23"/>
        <v/>
      </c>
      <c r="Q71" s="280" t="str">
        <f t="shared" si="24"/>
        <v/>
      </c>
      <c r="S71" s="280" t="str">
        <f t="shared" si="25"/>
        <v/>
      </c>
      <c r="U71" s="280" t="str">
        <f t="shared" si="26"/>
        <v/>
      </c>
      <c r="W71" s="280" t="str">
        <f t="shared" si="27"/>
        <v/>
      </c>
      <c r="Y71" s="280" t="str">
        <f t="shared" si="28"/>
        <v/>
      </c>
      <c r="AA71" s="280" t="str">
        <f t="shared" si="29"/>
        <v/>
      </c>
      <c r="AC71" s="280" t="str">
        <f t="shared" si="30"/>
        <v/>
      </c>
      <c r="AE71" s="280" t="str">
        <f t="shared" si="31"/>
        <v/>
      </c>
      <c r="AG71" s="280" t="str">
        <f t="shared" si="32"/>
        <v/>
      </c>
      <c r="AI71" s="280" t="str">
        <f t="shared" si="33"/>
        <v/>
      </c>
      <c r="AK71" s="280" t="str">
        <f t="shared" si="34"/>
        <v/>
      </c>
      <c r="AM71" s="280" t="str">
        <f t="shared" si="35"/>
        <v/>
      </c>
      <c r="AO71" s="280" t="str">
        <f t="shared" si="36"/>
        <v/>
      </c>
      <c r="AQ71" s="280" t="str">
        <f t="shared" si="37"/>
        <v/>
      </c>
    </row>
    <row r="72" spans="5:43" x14ac:dyDescent="0.25">
      <c r="E72" s="280" t="str">
        <f t="shared" si="0"/>
        <v/>
      </c>
      <c r="G72" s="280" t="str">
        <f t="shared" si="0"/>
        <v/>
      </c>
      <c r="I72" s="280" t="str">
        <f t="shared" si="20"/>
        <v/>
      </c>
      <c r="K72" s="280" t="str">
        <f t="shared" si="21"/>
        <v/>
      </c>
      <c r="M72" s="280" t="str">
        <f t="shared" si="22"/>
        <v/>
      </c>
      <c r="O72" s="280" t="str">
        <f t="shared" si="23"/>
        <v/>
      </c>
      <c r="Q72" s="280" t="str">
        <f t="shared" si="24"/>
        <v/>
      </c>
      <c r="S72" s="280" t="str">
        <f t="shared" si="25"/>
        <v/>
      </c>
      <c r="U72" s="280" t="str">
        <f t="shared" si="26"/>
        <v/>
      </c>
      <c r="W72" s="280" t="str">
        <f t="shared" si="27"/>
        <v/>
      </c>
      <c r="Y72" s="280" t="str">
        <f t="shared" si="28"/>
        <v/>
      </c>
      <c r="AA72" s="280" t="str">
        <f t="shared" si="29"/>
        <v/>
      </c>
      <c r="AC72" s="280" t="str">
        <f t="shared" si="30"/>
        <v/>
      </c>
      <c r="AE72" s="280" t="str">
        <f t="shared" si="31"/>
        <v/>
      </c>
      <c r="AG72" s="280" t="str">
        <f t="shared" si="32"/>
        <v/>
      </c>
      <c r="AI72" s="280" t="str">
        <f t="shared" si="33"/>
        <v/>
      </c>
      <c r="AK72" s="280" t="str">
        <f t="shared" si="34"/>
        <v/>
      </c>
      <c r="AM72" s="280" t="str">
        <f t="shared" si="35"/>
        <v/>
      </c>
      <c r="AO72" s="280" t="str">
        <f t="shared" si="36"/>
        <v/>
      </c>
      <c r="AQ72" s="280" t="str">
        <f t="shared" si="37"/>
        <v/>
      </c>
    </row>
    <row r="73" spans="5:43" x14ac:dyDescent="0.25">
      <c r="E73" s="280" t="str">
        <f t="shared" si="0"/>
        <v/>
      </c>
      <c r="G73" s="280" t="str">
        <f t="shared" si="0"/>
        <v/>
      </c>
      <c r="I73" s="280" t="str">
        <f t="shared" si="20"/>
        <v/>
      </c>
      <c r="K73" s="280" t="str">
        <f t="shared" si="21"/>
        <v/>
      </c>
      <c r="M73" s="280" t="str">
        <f t="shared" si="22"/>
        <v/>
      </c>
      <c r="O73" s="280" t="str">
        <f t="shared" si="23"/>
        <v/>
      </c>
      <c r="Q73" s="280" t="str">
        <f t="shared" si="24"/>
        <v/>
      </c>
      <c r="S73" s="280" t="str">
        <f t="shared" si="25"/>
        <v/>
      </c>
      <c r="U73" s="280" t="str">
        <f t="shared" si="26"/>
        <v/>
      </c>
      <c r="W73" s="280" t="str">
        <f t="shared" si="27"/>
        <v/>
      </c>
      <c r="Y73" s="280" t="str">
        <f t="shared" si="28"/>
        <v/>
      </c>
      <c r="AA73" s="280" t="str">
        <f t="shared" si="29"/>
        <v/>
      </c>
      <c r="AC73" s="280" t="str">
        <f t="shared" si="30"/>
        <v/>
      </c>
      <c r="AE73" s="280" t="str">
        <f t="shared" si="31"/>
        <v/>
      </c>
      <c r="AG73" s="280" t="str">
        <f t="shared" si="32"/>
        <v/>
      </c>
      <c r="AI73" s="280" t="str">
        <f t="shared" si="33"/>
        <v/>
      </c>
      <c r="AK73" s="280" t="str">
        <f t="shared" si="34"/>
        <v/>
      </c>
      <c r="AM73" s="280" t="str">
        <f t="shared" si="35"/>
        <v/>
      </c>
      <c r="AO73" s="280" t="str">
        <f t="shared" si="36"/>
        <v/>
      </c>
      <c r="AQ73" s="280" t="str">
        <f t="shared" si="37"/>
        <v/>
      </c>
    </row>
    <row r="74" spans="5:43" x14ac:dyDescent="0.25">
      <c r="E74" s="280" t="str">
        <f t="shared" si="0"/>
        <v/>
      </c>
      <c r="G74" s="280" t="str">
        <f t="shared" si="0"/>
        <v/>
      </c>
      <c r="I74" s="280" t="str">
        <f t="shared" si="20"/>
        <v/>
      </c>
      <c r="K74" s="280" t="str">
        <f t="shared" si="21"/>
        <v/>
      </c>
      <c r="M74" s="280" t="str">
        <f t="shared" si="22"/>
        <v/>
      </c>
      <c r="O74" s="280" t="str">
        <f t="shared" si="23"/>
        <v/>
      </c>
      <c r="Q74" s="280" t="str">
        <f t="shared" si="24"/>
        <v/>
      </c>
      <c r="S74" s="280" t="str">
        <f t="shared" si="25"/>
        <v/>
      </c>
      <c r="U74" s="280" t="str">
        <f t="shared" si="26"/>
        <v/>
      </c>
      <c r="W74" s="280" t="str">
        <f t="shared" si="27"/>
        <v/>
      </c>
      <c r="Y74" s="280" t="str">
        <f t="shared" si="28"/>
        <v/>
      </c>
      <c r="AA74" s="280" t="str">
        <f t="shared" si="29"/>
        <v/>
      </c>
      <c r="AC74" s="280" t="str">
        <f t="shared" si="30"/>
        <v/>
      </c>
      <c r="AE74" s="280" t="str">
        <f t="shared" si="31"/>
        <v/>
      </c>
      <c r="AG74" s="280" t="str">
        <f t="shared" si="32"/>
        <v/>
      </c>
      <c r="AI74" s="280" t="str">
        <f t="shared" si="33"/>
        <v/>
      </c>
      <c r="AK74" s="280" t="str">
        <f t="shared" si="34"/>
        <v/>
      </c>
      <c r="AM74" s="280" t="str">
        <f t="shared" si="35"/>
        <v/>
      </c>
      <c r="AO74" s="280" t="str">
        <f t="shared" si="36"/>
        <v/>
      </c>
      <c r="AQ74" s="280" t="str">
        <f t="shared" si="37"/>
        <v/>
      </c>
    </row>
    <row r="75" spans="5:43" x14ac:dyDescent="0.25">
      <c r="E75" s="280" t="str">
        <f t="shared" si="0"/>
        <v/>
      </c>
      <c r="G75" s="280" t="str">
        <f t="shared" si="0"/>
        <v/>
      </c>
      <c r="I75" s="280" t="str">
        <f t="shared" si="20"/>
        <v/>
      </c>
      <c r="K75" s="280" t="str">
        <f t="shared" si="21"/>
        <v/>
      </c>
      <c r="M75" s="280" t="str">
        <f t="shared" si="22"/>
        <v/>
      </c>
      <c r="O75" s="280" t="str">
        <f t="shared" si="23"/>
        <v/>
      </c>
      <c r="Q75" s="280" t="str">
        <f t="shared" si="24"/>
        <v/>
      </c>
      <c r="S75" s="280" t="str">
        <f t="shared" si="25"/>
        <v/>
      </c>
      <c r="U75" s="280" t="str">
        <f t="shared" si="26"/>
        <v/>
      </c>
      <c r="W75" s="280" t="str">
        <f t="shared" si="27"/>
        <v/>
      </c>
      <c r="Y75" s="280" t="str">
        <f t="shared" si="28"/>
        <v/>
      </c>
      <c r="AA75" s="280" t="str">
        <f t="shared" si="29"/>
        <v/>
      </c>
      <c r="AC75" s="280" t="str">
        <f t="shared" si="30"/>
        <v/>
      </c>
      <c r="AE75" s="280" t="str">
        <f t="shared" si="31"/>
        <v/>
      </c>
      <c r="AG75" s="280" t="str">
        <f t="shared" si="32"/>
        <v/>
      </c>
      <c r="AI75" s="280" t="str">
        <f t="shared" si="33"/>
        <v/>
      </c>
      <c r="AK75" s="280" t="str">
        <f t="shared" si="34"/>
        <v/>
      </c>
      <c r="AM75" s="280" t="str">
        <f t="shared" si="35"/>
        <v/>
      </c>
      <c r="AO75" s="280" t="str">
        <f t="shared" si="36"/>
        <v/>
      </c>
      <c r="AQ75" s="280" t="str">
        <f t="shared" si="37"/>
        <v/>
      </c>
    </row>
    <row r="76" spans="5:43" x14ac:dyDescent="0.25">
      <c r="E76" s="280" t="str">
        <f t="shared" si="0"/>
        <v/>
      </c>
      <c r="G76" s="280" t="str">
        <f t="shared" si="0"/>
        <v/>
      </c>
      <c r="I76" s="280" t="str">
        <f t="shared" si="20"/>
        <v/>
      </c>
      <c r="K76" s="280" t="str">
        <f t="shared" si="21"/>
        <v/>
      </c>
      <c r="M76" s="280" t="str">
        <f t="shared" si="22"/>
        <v/>
      </c>
      <c r="O76" s="280" t="str">
        <f t="shared" si="23"/>
        <v/>
      </c>
      <c r="Q76" s="280" t="str">
        <f t="shared" si="24"/>
        <v/>
      </c>
      <c r="S76" s="280" t="str">
        <f t="shared" si="25"/>
        <v/>
      </c>
      <c r="U76" s="280" t="str">
        <f t="shared" si="26"/>
        <v/>
      </c>
      <c r="W76" s="280" t="str">
        <f t="shared" si="27"/>
        <v/>
      </c>
      <c r="Y76" s="280" t="str">
        <f t="shared" si="28"/>
        <v/>
      </c>
      <c r="AA76" s="280" t="str">
        <f t="shared" si="29"/>
        <v/>
      </c>
      <c r="AC76" s="280" t="str">
        <f t="shared" si="30"/>
        <v/>
      </c>
      <c r="AE76" s="280" t="str">
        <f t="shared" si="31"/>
        <v/>
      </c>
      <c r="AG76" s="280" t="str">
        <f t="shared" si="32"/>
        <v/>
      </c>
      <c r="AI76" s="280" t="str">
        <f t="shared" si="33"/>
        <v/>
      </c>
      <c r="AK76" s="280" t="str">
        <f t="shared" si="34"/>
        <v/>
      </c>
      <c r="AM76" s="280" t="str">
        <f t="shared" si="35"/>
        <v/>
      </c>
      <c r="AO76" s="280" t="str">
        <f t="shared" si="36"/>
        <v/>
      </c>
      <c r="AQ76" s="280" t="str">
        <f t="shared" si="37"/>
        <v/>
      </c>
    </row>
    <row r="77" spans="5:43" x14ac:dyDescent="0.25">
      <c r="E77" s="280" t="str">
        <f t="shared" ref="E77:G140" si="38">IF(OR($B77=0,D77=0),"",D77/$B77)</f>
        <v/>
      </c>
      <c r="G77" s="280" t="str">
        <f t="shared" si="38"/>
        <v/>
      </c>
      <c r="I77" s="280" t="str">
        <f t="shared" si="20"/>
        <v/>
      </c>
      <c r="K77" s="280" t="str">
        <f t="shared" si="21"/>
        <v/>
      </c>
      <c r="M77" s="280" t="str">
        <f t="shared" si="22"/>
        <v/>
      </c>
      <c r="O77" s="280" t="str">
        <f t="shared" si="23"/>
        <v/>
      </c>
      <c r="Q77" s="280" t="str">
        <f t="shared" si="24"/>
        <v/>
      </c>
      <c r="S77" s="280" t="str">
        <f t="shared" si="25"/>
        <v/>
      </c>
      <c r="U77" s="280" t="str">
        <f t="shared" si="26"/>
        <v/>
      </c>
      <c r="W77" s="280" t="str">
        <f t="shared" si="27"/>
        <v/>
      </c>
      <c r="Y77" s="280" t="str">
        <f t="shared" si="28"/>
        <v/>
      </c>
      <c r="AA77" s="280" t="str">
        <f t="shared" si="29"/>
        <v/>
      </c>
      <c r="AC77" s="280" t="str">
        <f t="shared" si="30"/>
        <v/>
      </c>
      <c r="AE77" s="280" t="str">
        <f t="shared" si="31"/>
        <v/>
      </c>
      <c r="AG77" s="280" t="str">
        <f t="shared" si="32"/>
        <v/>
      </c>
      <c r="AI77" s="280" t="str">
        <f t="shared" si="33"/>
        <v/>
      </c>
      <c r="AK77" s="280" t="str">
        <f t="shared" si="34"/>
        <v/>
      </c>
      <c r="AM77" s="280" t="str">
        <f t="shared" si="35"/>
        <v/>
      </c>
      <c r="AO77" s="280" t="str">
        <f t="shared" si="36"/>
        <v/>
      </c>
      <c r="AQ77" s="280" t="str">
        <f t="shared" si="37"/>
        <v/>
      </c>
    </row>
    <row r="78" spans="5:43" x14ac:dyDescent="0.25">
      <c r="E78" s="280" t="str">
        <f t="shared" si="38"/>
        <v/>
      </c>
      <c r="G78" s="280" t="str">
        <f t="shared" si="38"/>
        <v/>
      </c>
      <c r="I78" s="280" t="str">
        <f t="shared" si="20"/>
        <v/>
      </c>
      <c r="K78" s="280" t="str">
        <f t="shared" si="21"/>
        <v/>
      </c>
      <c r="M78" s="280" t="str">
        <f t="shared" si="22"/>
        <v/>
      </c>
      <c r="O78" s="280" t="str">
        <f t="shared" si="23"/>
        <v/>
      </c>
      <c r="Q78" s="280" t="str">
        <f t="shared" si="24"/>
        <v/>
      </c>
      <c r="S78" s="280" t="str">
        <f t="shared" si="25"/>
        <v/>
      </c>
      <c r="U78" s="280" t="str">
        <f t="shared" si="26"/>
        <v/>
      </c>
      <c r="W78" s="280" t="str">
        <f t="shared" si="27"/>
        <v/>
      </c>
      <c r="Y78" s="280" t="str">
        <f t="shared" si="28"/>
        <v/>
      </c>
      <c r="AA78" s="280" t="str">
        <f t="shared" si="29"/>
        <v/>
      </c>
      <c r="AC78" s="280" t="str">
        <f t="shared" si="30"/>
        <v/>
      </c>
      <c r="AE78" s="280" t="str">
        <f t="shared" si="31"/>
        <v/>
      </c>
      <c r="AG78" s="280" t="str">
        <f t="shared" si="32"/>
        <v/>
      </c>
      <c r="AI78" s="280" t="str">
        <f t="shared" si="33"/>
        <v/>
      </c>
      <c r="AK78" s="280" t="str">
        <f t="shared" si="34"/>
        <v/>
      </c>
      <c r="AM78" s="280" t="str">
        <f t="shared" si="35"/>
        <v/>
      </c>
      <c r="AO78" s="280" t="str">
        <f t="shared" si="36"/>
        <v/>
      </c>
      <c r="AQ78" s="280" t="str">
        <f t="shared" si="37"/>
        <v/>
      </c>
    </row>
    <row r="79" spans="5:43" x14ac:dyDescent="0.25">
      <c r="E79" s="280" t="str">
        <f t="shared" si="38"/>
        <v/>
      </c>
      <c r="G79" s="280" t="str">
        <f t="shared" si="38"/>
        <v/>
      </c>
      <c r="I79" s="280" t="str">
        <f t="shared" si="20"/>
        <v/>
      </c>
      <c r="K79" s="280" t="str">
        <f t="shared" si="21"/>
        <v/>
      </c>
      <c r="M79" s="280" t="str">
        <f t="shared" si="22"/>
        <v/>
      </c>
      <c r="O79" s="280" t="str">
        <f t="shared" si="23"/>
        <v/>
      </c>
      <c r="Q79" s="280" t="str">
        <f t="shared" si="24"/>
        <v/>
      </c>
      <c r="S79" s="280" t="str">
        <f t="shared" si="25"/>
        <v/>
      </c>
      <c r="U79" s="280" t="str">
        <f t="shared" si="26"/>
        <v/>
      </c>
      <c r="W79" s="280" t="str">
        <f t="shared" si="27"/>
        <v/>
      </c>
      <c r="Y79" s="280" t="str">
        <f t="shared" si="28"/>
        <v/>
      </c>
      <c r="AA79" s="280" t="str">
        <f t="shared" si="29"/>
        <v/>
      </c>
      <c r="AC79" s="280" t="str">
        <f t="shared" si="30"/>
        <v/>
      </c>
      <c r="AE79" s="280" t="str">
        <f t="shared" si="31"/>
        <v/>
      </c>
      <c r="AG79" s="280" t="str">
        <f t="shared" si="32"/>
        <v/>
      </c>
      <c r="AI79" s="280" t="str">
        <f t="shared" si="33"/>
        <v/>
      </c>
      <c r="AK79" s="280" t="str">
        <f t="shared" si="34"/>
        <v/>
      </c>
      <c r="AM79" s="280" t="str">
        <f t="shared" si="35"/>
        <v/>
      </c>
      <c r="AO79" s="280" t="str">
        <f t="shared" si="36"/>
        <v/>
      </c>
      <c r="AQ79" s="280" t="str">
        <f t="shared" si="37"/>
        <v/>
      </c>
    </row>
    <row r="80" spans="5:43" x14ac:dyDescent="0.25">
      <c r="E80" s="280" t="str">
        <f t="shared" si="38"/>
        <v/>
      </c>
      <c r="G80" s="280" t="str">
        <f t="shared" si="38"/>
        <v/>
      </c>
      <c r="I80" s="280" t="str">
        <f t="shared" si="20"/>
        <v/>
      </c>
      <c r="K80" s="280" t="str">
        <f t="shared" si="21"/>
        <v/>
      </c>
      <c r="M80" s="280" t="str">
        <f t="shared" si="22"/>
        <v/>
      </c>
      <c r="O80" s="280" t="str">
        <f t="shared" si="23"/>
        <v/>
      </c>
      <c r="Q80" s="280" t="str">
        <f t="shared" si="24"/>
        <v/>
      </c>
      <c r="S80" s="280" t="str">
        <f t="shared" si="25"/>
        <v/>
      </c>
      <c r="U80" s="280" t="str">
        <f t="shared" si="26"/>
        <v/>
      </c>
      <c r="W80" s="280" t="str">
        <f t="shared" si="27"/>
        <v/>
      </c>
      <c r="Y80" s="280" t="str">
        <f t="shared" si="28"/>
        <v/>
      </c>
      <c r="AA80" s="280" t="str">
        <f t="shared" si="29"/>
        <v/>
      </c>
      <c r="AC80" s="280" t="str">
        <f t="shared" si="30"/>
        <v/>
      </c>
      <c r="AE80" s="280" t="str">
        <f t="shared" si="31"/>
        <v/>
      </c>
      <c r="AG80" s="280" t="str">
        <f t="shared" si="32"/>
        <v/>
      </c>
      <c r="AI80" s="280" t="str">
        <f t="shared" si="33"/>
        <v/>
      </c>
      <c r="AK80" s="280" t="str">
        <f t="shared" si="34"/>
        <v/>
      </c>
      <c r="AM80" s="280" t="str">
        <f t="shared" si="35"/>
        <v/>
      </c>
      <c r="AO80" s="280" t="str">
        <f t="shared" si="36"/>
        <v/>
      </c>
      <c r="AQ80" s="280" t="str">
        <f t="shared" si="37"/>
        <v/>
      </c>
    </row>
    <row r="81" spans="5:43" x14ac:dyDescent="0.25">
      <c r="E81" s="280" t="str">
        <f t="shared" si="38"/>
        <v/>
      </c>
      <c r="G81" s="280" t="str">
        <f t="shared" si="38"/>
        <v/>
      </c>
      <c r="I81" s="280" t="str">
        <f t="shared" si="20"/>
        <v/>
      </c>
      <c r="K81" s="280" t="str">
        <f t="shared" si="21"/>
        <v/>
      </c>
      <c r="M81" s="280" t="str">
        <f t="shared" si="22"/>
        <v/>
      </c>
      <c r="O81" s="280" t="str">
        <f t="shared" si="23"/>
        <v/>
      </c>
      <c r="Q81" s="280" t="str">
        <f t="shared" si="24"/>
        <v/>
      </c>
      <c r="S81" s="280" t="str">
        <f t="shared" si="25"/>
        <v/>
      </c>
      <c r="U81" s="280" t="str">
        <f t="shared" si="26"/>
        <v/>
      </c>
      <c r="W81" s="280" t="str">
        <f t="shared" si="27"/>
        <v/>
      </c>
      <c r="Y81" s="280" t="str">
        <f t="shared" si="28"/>
        <v/>
      </c>
      <c r="AA81" s="280" t="str">
        <f t="shared" si="29"/>
        <v/>
      </c>
      <c r="AC81" s="280" t="str">
        <f t="shared" si="30"/>
        <v/>
      </c>
      <c r="AE81" s="280" t="str">
        <f t="shared" si="31"/>
        <v/>
      </c>
      <c r="AG81" s="280" t="str">
        <f t="shared" si="32"/>
        <v/>
      </c>
      <c r="AI81" s="280" t="str">
        <f t="shared" si="33"/>
        <v/>
      </c>
      <c r="AK81" s="280" t="str">
        <f t="shared" si="34"/>
        <v/>
      </c>
      <c r="AM81" s="280" t="str">
        <f t="shared" si="35"/>
        <v/>
      </c>
      <c r="AO81" s="280" t="str">
        <f t="shared" si="36"/>
        <v/>
      </c>
      <c r="AQ81" s="280" t="str">
        <f t="shared" si="37"/>
        <v/>
      </c>
    </row>
    <row r="82" spans="5:43" x14ac:dyDescent="0.25">
      <c r="E82" s="280" t="str">
        <f t="shared" si="38"/>
        <v/>
      </c>
      <c r="G82" s="280" t="str">
        <f t="shared" si="38"/>
        <v/>
      </c>
      <c r="I82" s="280" t="str">
        <f t="shared" si="20"/>
        <v/>
      </c>
      <c r="K82" s="280" t="str">
        <f t="shared" si="21"/>
        <v/>
      </c>
      <c r="M82" s="280" t="str">
        <f t="shared" si="22"/>
        <v/>
      </c>
      <c r="O82" s="280" t="str">
        <f t="shared" si="23"/>
        <v/>
      </c>
      <c r="Q82" s="280" t="str">
        <f t="shared" si="24"/>
        <v/>
      </c>
      <c r="S82" s="280" t="str">
        <f t="shared" si="25"/>
        <v/>
      </c>
      <c r="U82" s="280" t="str">
        <f t="shared" si="26"/>
        <v/>
      </c>
      <c r="W82" s="280" t="str">
        <f t="shared" si="27"/>
        <v/>
      </c>
      <c r="Y82" s="280" t="str">
        <f t="shared" si="28"/>
        <v/>
      </c>
      <c r="AA82" s="280" t="str">
        <f t="shared" si="29"/>
        <v/>
      </c>
      <c r="AC82" s="280" t="str">
        <f t="shared" si="30"/>
        <v/>
      </c>
      <c r="AE82" s="280" t="str">
        <f t="shared" si="31"/>
        <v/>
      </c>
      <c r="AG82" s="280" t="str">
        <f t="shared" si="32"/>
        <v/>
      </c>
      <c r="AI82" s="280" t="str">
        <f t="shared" si="33"/>
        <v/>
      </c>
      <c r="AK82" s="280" t="str">
        <f t="shared" si="34"/>
        <v/>
      </c>
      <c r="AM82" s="280" t="str">
        <f t="shared" si="35"/>
        <v/>
      </c>
      <c r="AO82" s="280" t="str">
        <f t="shared" si="36"/>
        <v/>
      </c>
      <c r="AQ82" s="280" t="str">
        <f t="shared" si="37"/>
        <v/>
      </c>
    </row>
    <row r="83" spans="5:43" x14ac:dyDescent="0.25">
      <c r="E83" s="280" t="str">
        <f t="shared" si="38"/>
        <v/>
      </c>
      <c r="G83" s="280" t="str">
        <f t="shared" si="38"/>
        <v/>
      </c>
      <c r="I83" s="280" t="str">
        <f t="shared" si="20"/>
        <v/>
      </c>
      <c r="K83" s="280" t="str">
        <f t="shared" si="21"/>
        <v/>
      </c>
      <c r="M83" s="280" t="str">
        <f t="shared" si="22"/>
        <v/>
      </c>
      <c r="O83" s="280" t="str">
        <f t="shared" si="23"/>
        <v/>
      </c>
      <c r="Q83" s="280" t="str">
        <f t="shared" si="24"/>
        <v/>
      </c>
      <c r="S83" s="280" t="str">
        <f t="shared" si="25"/>
        <v/>
      </c>
      <c r="U83" s="280" t="str">
        <f t="shared" si="26"/>
        <v/>
      </c>
      <c r="W83" s="280" t="str">
        <f t="shared" si="27"/>
        <v/>
      </c>
      <c r="Y83" s="280" t="str">
        <f t="shared" si="28"/>
        <v/>
      </c>
      <c r="AA83" s="280" t="str">
        <f t="shared" si="29"/>
        <v/>
      </c>
      <c r="AC83" s="280" t="str">
        <f t="shared" si="30"/>
        <v/>
      </c>
      <c r="AE83" s="280" t="str">
        <f t="shared" si="31"/>
        <v/>
      </c>
      <c r="AG83" s="280" t="str">
        <f t="shared" si="32"/>
        <v/>
      </c>
      <c r="AI83" s="280" t="str">
        <f t="shared" si="33"/>
        <v/>
      </c>
      <c r="AK83" s="280" t="str">
        <f t="shared" si="34"/>
        <v/>
      </c>
      <c r="AM83" s="280" t="str">
        <f t="shared" si="35"/>
        <v/>
      </c>
      <c r="AO83" s="280" t="str">
        <f t="shared" si="36"/>
        <v/>
      </c>
      <c r="AQ83" s="280" t="str">
        <f t="shared" si="37"/>
        <v/>
      </c>
    </row>
    <row r="84" spans="5:43" x14ac:dyDescent="0.25">
      <c r="E84" s="280" t="str">
        <f t="shared" si="38"/>
        <v/>
      </c>
      <c r="G84" s="280" t="str">
        <f t="shared" si="38"/>
        <v/>
      </c>
      <c r="I84" s="280" t="str">
        <f t="shared" si="20"/>
        <v/>
      </c>
      <c r="K84" s="280" t="str">
        <f t="shared" si="21"/>
        <v/>
      </c>
      <c r="M84" s="280" t="str">
        <f t="shared" si="22"/>
        <v/>
      </c>
      <c r="O84" s="280" t="str">
        <f t="shared" si="23"/>
        <v/>
      </c>
      <c r="Q84" s="280" t="str">
        <f t="shared" si="24"/>
        <v/>
      </c>
      <c r="S84" s="280" t="str">
        <f t="shared" si="25"/>
        <v/>
      </c>
      <c r="U84" s="280" t="str">
        <f t="shared" si="26"/>
        <v/>
      </c>
      <c r="W84" s="280" t="str">
        <f t="shared" si="27"/>
        <v/>
      </c>
      <c r="Y84" s="280" t="str">
        <f t="shared" si="28"/>
        <v/>
      </c>
      <c r="AA84" s="280" t="str">
        <f t="shared" si="29"/>
        <v/>
      </c>
      <c r="AC84" s="280" t="str">
        <f t="shared" si="30"/>
        <v/>
      </c>
      <c r="AE84" s="280" t="str">
        <f t="shared" si="31"/>
        <v/>
      </c>
      <c r="AG84" s="280" t="str">
        <f t="shared" si="32"/>
        <v/>
      </c>
      <c r="AI84" s="280" t="str">
        <f t="shared" si="33"/>
        <v/>
      </c>
      <c r="AK84" s="280" t="str">
        <f t="shared" si="34"/>
        <v/>
      </c>
      <c r="AM84" s="280" t="str">
        <f t="shared" si="35"/>
        <v/>
      </c>
      <c r="AO84" s="280" t="str">
        <f t="shared" si="36"/>
        <v/>
      </c>
      <c r="AQ84" s="280" t="str">
        <f t="shared" si="37"/>
        <v/>
      </c>
    </row>
    <row r="85" spans="5:43" x14ac:dyDescent="0.25">
      <c r="E85" s="280" t="str">
        <f t="shared" si="38"/>
        <v/>
      </c>
      <c r="G85" s="280" t="str">
        <f t="shared" si="38"/>
        <v/>
      </c>
      <c r="I85" s="280" t="str">
        <f t="shared" si="20"/>
        <v/>
      </c>
      <c r="K85" s="280" t="str">
        <f t="shared" si="21"/>
        <v/>
      </c>
      <c r="M85" s="280" t="str">
        <f t="shared" si="22"/>
        <v/>
      </c>
      <c r="O85" s="280" t="str">
        <f t="shared" si="23"/>
        <v/>
      </c>
      <c r="Q85" s="280" t="str">
        <f t="shared" si="24"/>
        <v/>
      </c>
      <c r="S85" s="280" t="str">
        <f t="shared" si="25"/>
        <v/>
      </c>
      <c r="U85" s="280" t="str">
        <f t="shared" si="26"/>
        <v/>
      </c>
      <c r="W85" s="280" t="str">
        <f t="shared" si="27"/>
        <v/>
      </c>
      <c r="Y85" s="280" t="str">
        <f t="shared" si="28"/>
        <v/>
      </c>
      <c r="AA85" s="280" t="str">
        <f t="shared" si="29"/>
        <v/>
      </c>
      <c r="AC85" s="280" t="str">
        <f t="shared" si="30"/>
        <v/>
      </c>
      <c r="AE85" s="280" t="str">
        <f t="shared" si="31"/>
        <v/>
      </c>
      <c r="AG85" s="280" t="str">
        <f t="shared" si="32"/>
        <v/>
      </c>
      <c r="AI85" s="280" t="str">
        <f t="shared" si="33"/>
        <v/>
      </c>
      <c r="AK85" s="280" t="str">
        <f t="shared" si="34"/>
        <v/>
      </c>
      <c r="AM85" s="280" t="str">
        <f t="shared" si="35"/>
        <v/>
      </c>
      <c r="AO85" s="280" t="str">
        <f t="shared" si="36"/>
        <v/>
      </c>
      <c r="AQ85" s="280" t="str">
        <f t="shared" si="37"/>
        <v/>
      </c>
    </row>
    <row r="86" spans="5:43" x14ac:dyDescent="0.25">
      <c r="E86" s="280" t="str">
        <f t="shared" si="38"/>
        <v/>
      </c>
      <c r="G86" s="280" t="str">
        <f t="shared" si="38"/>
        <v/>
      </c>
      <c r="I86" s="280" t="str">
        <f t="shared" si="20"/>
        <v/>
      </c>
      <c r="K86" s="280" t="str">
        <f t="shared" si="21"/>
        <v/>
      </c>
      <c r="M86" s="280" t="str">
        <f t="shared" si="22"/>
        <v/>
      </c>
      <c r="O86" s="280" t="str">
        <f t="shared" si="23"/>
        <v/>
      </c>
      <c r="Q86" s="280" t="str">
        <f t="shared" si="24"/>
        <v/>
      </c>
      <c r="S86" s="280" t="str">
        <f t="shared" si="25"/>
        <v/>
      </c>
      <c r="U86" s="280" t="str">
        <f t="shared" si="26"/>
        <v/>
      </c>
      <c r="W86" s="280" t="str">
        <f t="shared" si="27"/>
        <v/>
      </c>
      <c r="Y86" s="280" t="str">
        <f t="shared" si="28"/>
        <v/>
      </c>
      <c r="AA86" s="280" t="str">
        <f t="shared" si="29"/>
        <v/>
      </c>
      <c r="AC86" s="280" t="str">
        <f t="shared" si="30"/>
        <v/>
      </c>
      <c r="AE86" s="280" t="str">
        <f t="shared" si="31"/>
        <v/>
      </c>
      <c r="AG86" s="280" t="str">
        <f t="shared" si="32"/>
        <v/>
      </c>
      <c r="AI86" s="280" t="str">
        <f t="shared" si="33"/>
        <v/>
      </c>
      <c r="AK86" s="280" t="str">
        <f t="shared" si="34"/>
        <v/>
      </c>
      <c r="AM86" s="280" t="str">
        <f t="shared" si="35"/>
        <v/>
      </c>
      <c r="AO86" s="280" t="str">
        <f t="shared" si="36"/>
        <v/>
      </c>
      <c r="AQ86" s="280" t="str">
        <f t="shared" si="37"/>
        <v/>
      </c>
    </row>
    <row r="87" spans="5:43" x14ac:dyDescent="0.25">
      <c r="E87" s="280" t="str">
        <f t="shared" si="38"/>
        <v/>
      </c>
      <c r="G87" s="280" t="str">
        <f t="shared" si="38"/>
        <v/>
      </c>
      <c r="I87" s="280" t="str">
        <f t="shared" si="20"/>
        <v/>
      </c>
      <c r="K87" s="280" t="str">
        <f t="shared" si="21"/>
        <v/>
      </c>
      <c r="M87" s="280" t="str">
        <f t="shared" si="22"/>
        <v/>
      </c>
      <c r="O87" s="280" t="str">
        <f t="shared" si="23"/>
        <v/>
      </c>
      <c r="Q87" s="280" t="str">
        <f t="shared" si="24"/>
        <v/>
      </c>
      <c r="S87" s="280" t="str">
        <f t="shared" si="25"/>
        <v/>
      </c>
      <c r="U87" s="280" t="str">
        <f t="shared" si="26"/>
        <v/>
      </c>
      <c r="W87" s="280" t="str">
        <f t="shared" si="27"/>
        <v/>
      </c>
      <c r="Y87" s="280" t="str">
        <f t="shared" si="28"/>
        <v/>
      </c>
      <c r="AA87" s="280" t="str">
        <f t="shared" si="29"/>
        <v/>
      </c>
      <c r="AC87" s="280" t="str">
        <f t="shared" si="30"/>
        <v/>
      </c>
      <c r="AE87" s="280" t="str">
        <f t="shared" si="31"/>
        <v/>
      </c>
      <c r="AG87" s="280" t="str">
        <f t="shared" si="32"/>
        <v/>
      </c>
      <c r="AI87" s="280" t="str">
        <f t="shared" si="33"/>
        <v/>
      </c>
      <c r="AK87" s="280" t="str">
        <f t="shared" si="34"/>
        <v/>
      </c>
      <c r="AM87" s="280" t="str">
        <f t="shared" si="35"/>
        <v/>
      </c>
      <c r="AO87" s="280" t="str">
        <f t="shared" si="36"/>
        <v/>
      </c>
      <c r="AQ87" s="280" t="str">
        <f t="shared" si="37"/>
        <v/>
      </c>
    </row>
    <row r="88" spans="5:43" x14ac:dyDescent="0.25">
      <c r="E88" s="280" t="str">
        <f t="shared" si="38"/>
        <v/>
      </c>
      <c r="G88" s="280" t="str">
        <f t="shared" si="38"/>
        <v/>
      </c>
      <c r="I88" s="280" t="str">
        <f t="shared" si="20"/>
        <v/>
      </c>
      <c r="K88" s="280" t="str">
        <f t="shared" si="21"/>
        <v/>
      </c>
      <c r="M88" s="280" t="str">
        <f t="shared" si="22"/>
        <v/>
      </c>
      <c r="O88" s="280" t="str">
        <f t="shared" si="23"/>
        <v/>
      </c>
      <c r="Q88" s="280" t="str">
        <f t="shared" si="24"/>
        <v/>
      </c>
      <c r="S88" s="280" t="str">
        <f t="shared" si="25"/>
        <v/>
      </c>
      <c r="U88" s="280" t="str">
        <f t="shared" si="26"/>
        <v/>
      </c>
      <c r="W88" s="280" t="str">
        <f t="shared" si="27"/>
        <v/>
      </c>
      <c r="Y88" s="280" t="str">
        <f t="shared" si="28"/>
        <v/>
      </c>
      <c r="AA88" s="280" t="str">
        <f t="shared" si="29"/>
        <v/>
      </c>
      <c r="AC88" s="280" t="str">
        <f t="shared" si="30"/>
        <v/>
      </c>
      <c r="AE88" s="280" t="str">
        <f t="shared" si="31"/>
        <v/>
      </c>
      <c r="AG88" s="280" t="str">
        <f t="shared" si="32"/>
        <v/>
      </c>
      <c r="AI88" s="280" t="str">
        <f t="shared" si="33"/>
        <v/>
      </c>
      <c r="AK88" s="280" t="str">
        <f t="shared" si="34"/>
        <v/>
      </c>
      <c r="AM88" s="280" t="str">
        <f t="shared" si="35"/>
        <v/>
      </c>
      <c r="AO88" s="280" t="str">
        <f t="shared" si="36"/>
        <v/>
      </c>
      <c r="AQ88" s="280" t="str">
        <f t="shared" si="37"/>
        <v/>
      </c>
    </row>
    <row r="89" spans="5:43" x14ac:dyDescent="0.25">
      <c r="E89" s="280" t="str">
        <f t="shared" si="38"/>
        <v/>
      </c>
      <c r="G89" s="280" t="str">
        <f t="shared" si="38"/>
        <v/>
      </c>
      <c r="I89" s="280" t="str">
        <f t="shared" si="20"/>
        <v/>
      </c>
      <c r="K89" s="280" t="str">
        <f t="shared" si="21"/>
        <v/>
      </c>
      <c r="M89" s="280" t="str">
        <f t="shared" si="22"/>
        <v/>
      </c>
      <c r="O89" s="280" t="str">
        <f t="shared" si="23"/>
        <v/>
      </c>
      <c r="Q89" s="280" t="str">
        <f t="shared" si="24"/>
        <v/>
      </c>
      <c r="S89" s="280" t="str">
        <f t="shared" si="25"/>
        <v/>
      </c>
      <c r="U89" s="280" t="str">
        <f t="shared" si="26"/>
        <v/>
      </c>
      <c r="W89" s="280" t="str">
        <f t="shared" si="27"/>
        <v/>
      </c>
      <c r="Y89" s="280" t="str">
        <f t="shared" si="28"/>
        <v/>
      </c>
      <c r="AA89" s="280" t="str">
        <f t="shared" si="29"/>
        <v/>
      </c>
      <c r="AC89" s="280" t="str">
        <f t="shared" si="30"/>
        <v/>
      </c>
      <c r="AE89" s="280" t="str">
        <f t="shared" si="31"/>
        <v/>
      </c>
      <c r="AG89" s="280" t="str">
        <f t="shared" si="32"/>
        <v/>
      </c>
      <c r="AI89" s="280" t="str">
        <f t="shared" si="33"/>
        <v/>
      </c>
      <c r="AK89" s="280" t="str">
        <f t="shared" si="34"/>
        <v/>
      </c>
      <c r="AM89" s="280" t="str">
        <f t="shared" si="35"/>
        <v/>
      </c>
      <c r="AO89" s="280" t="str">
        <f t="shared" si="36"/>
        <v/>
      </c>
      <c r="AQ89" s="280" t="str">
        <f t="shared" si="37"/>
        <v/>
      </c>
    </row>
    <row r="90" spans="5:43" x14ac:dyDescent="0.25">
      <c r="E90" s="280" t="str">
        <f t="shared" si="38"/>
        <v/>
      </c>
      <c r="G90" s="280" t="str">
        <f t="shared" si="38"/>
        <v/>
      </c>
      <c r="I90" s="280" t="str">
        <f t="shared" si="20"/>
        <v/>
      </c>
      <c r="K90" s="280" t="str">
        <f t="shared" si="21"/>
        <v/>
      </c>
      <c r="M90" s="280" t="str">
        <f t="shared" si="22"/>
        <v/>
      </c>
      <c r="O90" s="280" t="str">
        <f t="shared" si="23"/>
        <v/>
      </c>
      <c r="Q90" s="280" t="str">
        <f t="shared" si="24"/>
        <v/>
      </c>
      <c r="S90" s="280" t="str">
        <f t="shared" si="25"/>
        <v/>
      </c>
      <c r="U90" s="280" t="str">
        <f t="shared" si="26"/>
        <v/>
      </c>
      <c r="W90" s="280" t="str">
        <f t="shared" si="27"/>
        <v/>
      </c>
      <c r="Y90" s="280" t="str">
        <f t="shared" si="28"/>
        <v/>
      </c>
      <c r="AA90" s="280" t="str">
        <f t="shared" si="29"/>
        <v/>
      </c>
      <c r="AC90" s="280" t="str">
        <f t="shared" si="30"/>
        <v/>
      </c>
      <c r="AE90" s="280" t="str">
        <f t="shared" si="31"/>
        <v/>
      </c>
      <c r="AG90" s="280" t="str">
        <f t="shared" si="32"/>
        <v/>
      </c>
      <c r="AI90" s="280" t="str">
        <f t="shared" si="33"/>
        <v/>
      </c>
      <c r="AK90" s="280" t="str">
        <f t="shared" si="34"/>
        <v/>
      </c>
      <c r="AM90" s="280" t="str">
        <f t="shared" si="35"/>
        <v/>
      </c>
      <c r="AO90" s="280" t="str">
        <f t="shared" si="36"/>
        <v/>
      </c>
      <c r="AQ90" s="280" t="str">
        <f t="shared" si="37"/>
        <v/>
      </c>
    </row>
    <row r="91" spans="5:43" x14ac:dyDescent="0.25">
      <c r="E91" s="280" t="str">
        <f t="shared" si="38"/>
        <v/>
      </c>
      <c r="G91" s="280" t="str">
        <f t="shared" si="38"/>
        <v/>
      </c>
      <c r="I91" s="280" t="str">
        <f t="shared" si="20"/>
        <v/>
      </c>
      <c r="K91" s="280" t="str">
        <f t="shared" si="21"/>
        <v/>
      </c>
      <c r="M91" s="280" t="str">
        <f t="shared" si="22"/>
        <v/>
      </c>
      <c r="O91" s="280" t="str">
        <f t="shared" si="23"/>
        <v/>
      </c>
      <c r="Q91" s="280" t="str">
        <f t="shared" si="24"/>
        <v/>
      </c>
      <c r="S91" s="280" t="str">
        <f t="shared" si="25"/>
        <v/>
      </c>
      <c r="U91" s="280" t="str">
        <f t="shared" si="26"/>
        <v/>
      </c>
      <c r="W91" s="280" t="str">
        <f t="shared" si="27"/>
        <v/>
      </c>
      <c r="Y91" s="280" t="str">
        <f t="shared" si="28"/>
        <v/>
      </c>
      <c r="AA91" s="280" t="str">
        <f t="shared" si="29"/>
        <v/>
      </c>
      <c r="AC91" s="280" t="str">
        <f t="shared" si="30"/>
        <v/>
      </c>
      <c r="AE91" s="280" t="str">
        <f t="shared" si="31"/>
        <v/>
      </c>
      <c r="AG91" s="280" t="str">
        <f t="shared" si="32"/>
        <v/>
      </c>
      <c r="AI91" s="280" t="str">
        <f t="shared" si="33"/>
        <v/>
      </c>
      <c r="AK91" s="280" t="str">
        <f t="shared" si="34"/>
        <v/>
      </c>
      <c r="AM91" s="280" t="str">
        <f t="shared" si="35"/>
        <v/>
      </c>
      <c r="AO91" s="280" t="str">
        <f t="shared" si="36"/>
        <v/>
      </c>
      <c r="AQ91" s="280" t="str">
        <f t="shared" si="37"/>
        <v/>
      </c>
    </row>
    <row r="92" spans="5:43" x14ac:dyDescent="0.25">
      <c r="E92" s="280" t="str">
        <f t="shared" si="38"/>
        <v/>
      </c>
      <c r="G92" s="280" t="str">
        <f t="shared" si="38"/>
        <v/>
      </c>
      <c r="I92" s="280" t="str">
        <f t="shared" si="20"/>
        <v/>
      </c>
      <c r="K92" s="280" t="str">
        <f t="shared" si="21"/>
        <v/>
      </c>
      <c r="M92" s="280" t="str">
        <f t="shared" si="22"/>
        <v/>
      </c>
      <c r="O92" s="280" t="str">
        <f t="shared" si="23"/>
        <v/>
      </c>
      <c r="Q92" s="280" t="str">
        <f t="shared" si="24"/>
        <v/>
      </c>
      <c r="S92" s="280" t="str">
        <f t="shared" si="25"/>
        <v/>
      </c>
      <c r="U92" s="280" t="str">
        <f t="shared" si="26"/>
        <v/>
      </c>
      <c r="W92" s="280" t="str">
        <f t="shared" si="27"/>
        <v/>
      </c>
      <c r="Y92" s="280" t="str">
        <f t="shared" si="28"/>
        <v/>
      </c>
      <c r="AA92" s="280" t="str">
        <f t="shared" si="29"/>
        <v/>
      </c>
      <c r="AC92" s="280" t="str">
        <f t="shared" si="30"/>
        <v/>
      </c>
      <c r="AE92" s="280" t="str">
        <f t="shared" si="31"/>
        <v/>
      </c>
      <c r="AG92" s="280" t="str">
        <f t="shared" si="32"/>
        <v/>
      </c>
      <c r="AI92" s="280" t="str">
        <f t="shared" si="33"/>
        <v/>
      </c>
      <c r="AK92" s="280" t="str">
        <f t="shared" si="34"/>
        <v/>
      </c>
      <c r="AM92" s="280" t="str">
        <f t="shared" si="35"/>
        <v/>
      </c>
      <c r="AO92" s="280" t="str">
        <f t="shared" si="36"/>
        <v/>
      </c>
      <c r="AQ92" s="280" t="str">
        <f t="shared" si="37"/>
        <v/>
      </c>
    </row>
    <row r="93" spans="5:43" x14ac:dyDescent="0.25">
      <c r="E93" s="280" t="str">
        <f t="shared" si="38"/>
        <v/>
      </c>
      <c r="G93" s="280" t="str">
        <f t="shared" si="38"/>
        <v/>
      </c>
      <c r="I93" s="280" t="str">
        <f t="shared" ref="I93:I156" si="39">IF(OR($B93=0,H93=0),"",H93/$B93)</f>
        <v/>
      </c>
      <c r="K93" s="280" t="str">
        <f t="shared" ref="K93:K156" si="40">IF(OR($B93=0,J93=0),"",J93/$B93)</f>
        <v/>
      </c>
      <c r="M93" s="280" t="str">
        <f t="shared" ref="M93:M156" si="41">IF(OR($B93=0,L93=0),"",L93/$B93)</f>
        <v/>
      </c>
      <c r="O93" s="280" t="str">
        <f t="shared" ref="O93:O156" si="42">IF(OR($B93=0,N93=0),"",N93/$B93)</f>
        <v/>
      </c>
      <c r="Q93" s="280" t="str">
        <f t="shared" ref="Q93:Q156" si="43">IF(OR($B93=0,P93=0),"",P93/$B93)</f>
        <v/>
      </c>
      <c r="S93" s="280" t="str">
        <f t="shared" ref="S93:S156" si="44">IF(OR($B93=0,R93=0),"",R93/$B93)</f>
        <v/>
      </c>
      <c r="U93" s="280" t="str">
        <f t="shared" ref="U93:U156" si="45">IF(OR($B93=0,T93=0),"",T93/$B93)</f>
        <v/>
      </c>
      <c r="W93" s="280" t="str">
        <f t="shared" ref="W93:W156" si="46">IF(OR($B93=0,V93=0),"",V93/$B93)</f>
        <v/>
      </c>
      <c r="Y93" s="280" t="str">
        <f t="shared" ref="Y93:Y156" si="47">IF(OR($B93=0,X93=0),"",X93/$B93)</f>
        <v/>
      </c>
      <c r="AA93" s="280" t="str">
        <f t="shared" ref="AA93:AA156" si="48">IF(OR($B93=0,Z93=0),"",Z93/$B93)</f>
        <v/>
      </c>
      <c r="AC93" s="280" t="str">
        <f t="shared" ref="AC93:AC156" si="49">IF(OR($B93=0,AB93=0),"",AB93/$B93)</f>
        <v/>
      </c>
      <c r="AE93" s="280" t="str">
        <f t="shared" ref="AE93:AE156" si="50">IF(OR($B93=0,AD93=0),"",AD93/$B93)</f>
        <v/>
      </c>
      <c r="AG93" s="280" t="str">
        <f t="shared" ref="AG93:AG156" si="51">IF(OR($B93=0,AF93=0),"",AF93/$B93)</f>
        <v/>
      </c>
      <c r="AI93" s="280" t="str">
        <f t="shared" ref="AI93:AI156" si="52">IF(OR($B93=0,AH93=0),"",AH93/$B93)</f>
        <v/>
      </c>
      <c r="AK93" s="280" t="str">
        <f t="shared" ref="AK93:AK156" si="53">IF(OR($B93=0,AJ93=0),"",AJ93/$B93)</f>
        <v/>
      </c>
      <c r="AM93" s="280" t="str">
        <f t="shared" ref="AM93:AM156" si="54">IF(OR($B93=0,AL93=0),"",AL93/$B93)</f>
        <v/>
      </c>
      <c r="AO93" s="280" t="str">
        <f t="shared" ref="AO93:AO156" si="55">IF(OR($B93=0,AN93=0),"",AN93/$B93)</f>
        <v/>
      </c>
      <c r="AQ93" s="280" t="str">
        <f t="shared" ref="AQ93:AQ156" si="56">IF(OR($B93=0,AP93=0),"",AP93/$B93)</f>
        <v/>
      </c>
    </row>
    <row r="94" spans="5:43" x14ac:dyDescent="0.25">
      <c r="E94" s="280" t="str">
        <f t="shared" si="38"/>
        <v/>
      </c>
      <c r="G94" s="280" t="str">
        <f t="shared" si="38"/>
        <v/>
      </c>
      <c r="I94" s="280" t="str">
        <f t="shared" si="39"/>
        <v/>
      </c>
      <c r="K94" s="280" t="str">
        <f t="shared" si="40"/>
        <v/>
      </c>
      <c r="M94" s="280" t="str">
        <f t="shared" si="41"/>
        <v/>
      </c>
      <c r="O94" s="280" t="str">
        <f t="shared" si="42"/>
        <v/>
      </c>
      <c r="Q94" s="280" t="str">
        <f t="shared" si="43"/>
        <v/>
      </c>
      <c r="S94" s="280" t="str">
        <f t="shared" si="44"/>
        <v/>
      </c>
      <c r="U94" s="280" t="str">
        <f t="shared" si="45"/>
        <v/>
      </c>
      <c r="W94" s="280" t="str">
        <f t="shared" si="46"/>
        <v/>
      </c>
      <c r="Y94" s="280" t="str">
        <f t="shared" si="47"/>
        <v/>
      </c>
      <c r="AA94" s="280" t="str">
        <f t="shared" si="48"/>
        <v/>
      </c>
      <c r="AC94" s="280" t="str">
        <f t="shared" si="49"/>
        <v/>
      </c>
      <c r="AE94" s="280" t="str">
        <f t="shared" si="50"/>
        <v/>
      </c>
      <c r="AG94" s="280" t="str">
        <f t="shared" si="51"/>
        <v/>
      </c>
      <c r="AI94" s="280" t="str">
        <f t="shared" si="52"/>
        <v/>
      </c>
      <c r="AK94" s="280" t="str">
        <f t="shared" si="53"/>
        <v/>
      </c>
      <c r="AM94" s="280" t="str">
        <f t="shared" si="54"/>
        <v/>
      </c>
      <c r="AO94" s="280" t="str">
        <f t="shared" si="55"/>
        <v/>
      </c>
      <c r="AQ94" s="280" t="str">
        <f t="shared" si="56"/>
        <v/>
      </c>
    </row>
    <row r="95" spans="5:43" x14ac:dyDescent="0.25">
      <c r="E95" s="280" t="str">
        <f t="shared" si="38"/>
        <v/>
      </c>
      <c r="G95" s="280" t="str">
        <f t="shared" si="38"/>
        <v/>
      </c>
      <c r="I95" s="280" t="str">
        <f t="shared" si="39"/>
        <v/>
      </c>
      <c r="K95" s="280" t="str">
        <f t="shared" si="40"/>
        <v/>
      </c>
      <c r="M95" s="280" t="str">
        <f t="shared" si="41"/>
        <v/>
      </c>
      <c r="O95" s="280" t="str">
        <f t="shared" si="42"/>
        <v/>
      </c>
      <c r="Q95" s="280" t="str">
        <f t="shared" si="43"/>
        <v/>
      </c>
      <c r="S95" s="280" t="str">
        <f t="shared" si="44"/>
        <v/>
      </c>
      <c r="U95" s="280" t="str">
        <f t="shared" si="45"/>
        <v/>
      </c>
      <c r="W95" s="280" t="str">
        <f t="shared" si="46"/>
        <v/>
      </c>
      <c r="Y95" s="280" t="str">
        <f t="shared" si="47"/>
        <v/>
      </c>
      <c r="AA95" s="280" t="str">
        <f t="shared" si="48"/>
        <v/>
      </c>
      <c r="AC95" s="280" t="str">
        <f t="shared" si="49"/>
        <v/>
      </c>
      <c r="AE95" s="280" t="str">
        <f t="shared" si="50"/>
        <v/>
      </c>
      <c r="AG95" s="280" t="str">
        <f t="shared" si="51"/>
        <v/>
      </c>
      <c r="AI95" s="280" t="str">
        <f t="shared" si="52"/>
        <v/>
      </c>
      <c r="AK95" s="280" t="str">
        <f t="shared" si="53"/>
        <v/>
      </c>
      <c r="AM95" s="280" t="str">
        <f t="shared" si="54"/>
        <v/>
      </c>
      <c r="AO95" s="280" t="str">
        <f t="shared" si="55"/>
        <v/>
      </c>
      <c r="AQ95" s="280" t="str">
        <f t="shared" si="56"/>
        <v/>
      </c>
    </row>
    <row r="96" spans="5:43" x14ac:dyDescent="0.25">
      <c r="E96" s="280" t="str">
        <f t="shared" si="38"/>
        <v/>
      </c>
      <c r="G96" s="280" t="str">
        <f t="shared" si="38"/>
        <v/>
      </c>
      <c r="I96" s="280" t="str">
        <f t="shared" si="39"/>
        <v/>
      </c>
      <c r="K96" s="280" t="str">
        <f t="shared" si="40"/>
        <v/>
      </c>
      <c r="M96" s="280" t="str">
        <f t="shared" si="41"/>
        <v/>
      </c>
      <c r="O96" s="280" t="str">
        <f t="shared" si="42"/>
        <v/>
      </c>
      <c r="Q96" s="280" t="str">
        <f t="shared" si="43"/>
        <v/>
      </c>
      <c r="S96" s="280" t="str">
        <f t="shared" si="44"/>
        <v/>
      </c>
      <c r="U96" s="280" t="str">
        <f t="shared" si="45"/>
        <v/>
      </c>
      <c r="W96" s="280" t="str">
        <f t="shared" si="46"/>
        <v/>
      </c>
      <c r="Y96" s="280" t="str">
        <f t="shared" si="47"/>
        <v/>
      </c>
      <c r="AA96" s="280" t="str">
        <f t="shared" si="48"/>
        <v/>
      </c>
      <c r="AC96" s="280" t="str">
        <f t="shared" si="49"/>
        <v/>
      </c>
      <c r="AE96" s="280" t="str">
        <f t="shared" si="50"/>
        <v/>
      </c>
      <c r="AG96" s="280" t="str">
        <f t="shared" si="51"/>
        <v/>
      </c>
      <c r="AI96" s="280" t="str">
        <f t="shared" si="52"/>
        <v/>
      </c>
      <c r="AK96" s="280" t="str">
        <f t="shared" si="53"/>
        <v/>
      </c>
      <c r="AM96" s="280" t="str">
        <f t="shared" si="54"/>
        <v/>
      </c>
      <c r="AO96" s="280" t="str">
        <f t="shared" si="55"/>
        <v/>
      </c>
      <c r="AQ96" s="280" t="str">
        <f t="shared" si="56"/>
        <v/>
      </c>
    </row>
    <row r="97" spans="5:43" x14ac:dyDescent="0.25">
      <c r="E97" s="280" t="str">
        <f t="shared" si="38"/>
        <v/>
      </c>
      <c r="G97" s="280" t="str">
        <f t="shared" si="38"/>
        <v/>
      </c>
      <c r="I97" s="280" t="str">
        <f t="shared" si="39"/>
        <v/>
      </c>
      <c r="K97" s="280" t="str">
        <f t="shared" si="40"/>
        <v/>
      </c>
      <c r="M97" s="280" t="str">
        <f t="shared" si="41"/>
        <v/>
      </c>
      <c r="O97" s="280" t="str">
        <f t="shared" si="42"/>
        <v/>
      </c>
      <c r="Q97" s="280" t="str">
        <f t="shared" si="43"/>
        <v/>
      </c>
      <c r="S97" s="280" t="str">
        <f t="shared" si="44"/>
        <v/>
      </c>
      <c r="U97" s="280" t="str">
        <f t="shared" si="45"/>
        <v/>
      </c>
      <c r="W97" s="280" t="str">
        <f t="shared" si="46"/>
        <v/>
      </c>
      <c r="Y97" s="280" t="str">
        <f t="shared" si="47"/>
        <v/>
      </c>
      <c r="AA97" s="280" t="str">
        <f t="shared" si="48"/>
        <v/>
      </c>
      <c r="AC97" s="280" t="str">
        <f t="shared" si="49"/>
        <v/>
      </c>
      <c r="AE97" s="280" t="str">
        <f t="shared" si="50"/>
        <v/>
      </c>
      <c r="AG97" s="280" t="str">
        <f t="shared" si="51"/>
        <v/>
      </c>
      <c r="AI97" s="280" t="str">
        <f t="shared" si="52"/>
        <v/>
      </c>
      <c r="AK97" s="280" t="str">
        <f t="shared" si="53"/>
        <v/>
      </c>
      <c r="AM97" s="280" t="str">
        <f t="shared" si="54"/>
        <v/>
      </c>
      <c r="AO97" s="280" t="str">
        <f t="shared" si="55"/>
        <v/>
      </c>
      <c r="AQ97" s="280" t="str">
        <f t="shared" si="56"/>
        <v/>
      </c>
    </row>
    <row r="98" spans="5:43" x14ac:dyDescent="0.25">
      <c r="E98" s="280" t="str">
        <f t="shared" si="38"/>
        <v/>
      </c>
      <c r="G98" s="280" t="str">
        <f t="shared" si="38"/>
        <v/>
      </c>
      <c r="I98" s="280" t="str">
        <f t="shared" si="39"/>
        <v/>
      </c>
      <c r="K98" s="280" t="str">
        <f t="shared" si="40"/>
        <v/>
      </c>
      <c r="M98" s="280" t="str">
        <f t="shared" si="41"/>
        <v/>
      </c>
      <c r="O98" s="280" t="str">
        <f t="shared" si="42"/>
        <v/>
      </c>
      <c r="Q98" s="280" t="str">
        <f t="shared" si="43"/>
        <v/>
      </c>
      <c r="S98" s="280" t="str">
        <f t="shared" si="44"/>
        <v/>
      </c>
      <c r="U98" s="280" t="str">
        <f t="shared" si="45"/>
        <v/>
      </c>
      <c r="W98" s="280" t="str">
        <f t="shared" si="46"/>
        <v/>
      </c>
      <c r="Y98" s="280" t="str">
        <f t="shared" si="47"/>
        <v/>
      </c>
      <c r="AA98" s="280" t="str">
        <f t="shared" si="48"/>
        <v/>
      </c>
      <c r="AC98" s="280" t="str">
        <f t="shared" si="49"/>
        <v/>
      </c>
      <c r="AE98" s="280" t="str">
        <f t="shared" si="50"/>
        <v/>
      </c>
      <c r="AG98" s="280" t="str">
        <f t="shared" si="51"/>
        <v/>
      </c>
      <c r="AI98" s="280" t="str">
        <f t="shared" si="52"/>
        <v/>
      </c>
      <c r="AK98" s="280" t="str">
        <f t="shared" si="53"/>
        <v/>
      </c>
      <c r="AM98" s="280" t="str">
        <f t="shared" si="54"/>
        <v/>
      </c>
      <c r="AO98" s="280" t="str">
        <f t="shared" si="55"/>
        <v/>
      </c>
      <c r="AQ98" s="280" t="str">
        <f t="shared" si="56"/>
        <v/>
      </c>
    </row>
    <row r="99" spans="5:43" x14ac:dyDescent="0.25">
      <c r="E99" s="280" t="str">
        <f t="shared" si="38"/>
        <v/>
      </c>
      <c r="G99" s="280" t="str">
        <f t="shared" si="38"/>
        <v/>
      </c>
      <c r="I99" s="280" t="str">
        <f t="shared" si="39"/>
        <v/>
      </c>
      <c r="K99" s="280" t="str">
        <f t="shared" si="40"/>
        <v/>
      </c>
      <c r="M99" s="280" t="str">
        <f t="shared" si="41"/>
        <v/>
      </c>
      <c r="O99" s="280" t="str">
        <f t="shared" si="42"/>
        <v/>
      </c>
      <c r="Q99" s="280" t="str">
        <f t="shared" si="43"/>
        <v/>
      </c>
      <c r="S99" s="280" t="str">
        <f t="shared" si="44"/>
        <v/>
      </c>
      <c r="U99" s="280" t="str">
        <f t="shared" si="45"/>
        <v/>
      </c>
      <c r="W99" s="280" t="str">
        <f t="shared" si="46"/>
        <v/>
      </c>
      <c r="Y99" s="280" t="str">
        <f t="shared" si="47"/>
        <v/>
      </c>
      <c r="AA99" s="280" t="str">
        <f t="shared" si="48"/>
        <v/>
      </c>
      <c r="AC99" s="280" t="str">
        <f t="shared" si="49"/>
        <v/>
      </c>
      <c r="AE99" s="280" t="str">
        <f t="shared" si="50"/>
        <v/>
      </c>
      <c r="AG99" s="280" t="str">
        <f t="shared" si="51"/>
        <v/>
      </c>
      <c r="AI99" s="280" t="str">
        <f t="shared" si="52"/>
        <v/>
      </c>
      <c r="AK99" s="280" t="str">
        <f t="shared" si="53"/>
        <v/>
      </c>
      <c r="AM99" s="280" t="str">
        <f t="shared" si="54"/>
        <v/>
      </c>
      <c r="AO99" s="280" t="str">
        <f t="shared" si="55"/>
        <v/>
      </c>
      <c r="AQ99" s="280" t="str">
        <f t="shared" si="56"/>
        <v/>
      </c>
    </row>
    <row r="100" spans="5:43" x14ac:dyDescent="0.25">
      <c r="E100" s="280" t="str">
        <f t="shared" si="38"/>
        <v/>
      </c>
      <c r="G100" s="280" t="str">
        <f t="shared" si="38"/>
        <v/>
      </c>
      <c r="I100" s="280" t="str">
        <f t="shared" si="39"/>
        <v/>
      </c>
      <c r="K100" s="280" t="str">
        <f t="shared" si="40"/>
        <v/>
      </c>
      <c r="M100" s="280" t="str">
        <f t="shared" si="41"/>
        <v/>
      </c>
      <c r="O100" s="280" t="str">
        <f t="shared" si="42"/>
        <v/>
      </c>
      <c r="Q100" s="280" t="str">
        <f t="shared" si="43"/>
        <v/>
      </c>
      <c r="S100" s="280" t="str">
        <f t="shared" si="44"/>
        <v/>
      </c>
      <c r="U100" s="280" t="str">
        <f t="shared" si="45"/>
        <v/>
      </c>
      <c r="W100" s="280" t="str">
        <f t="shared" si="46"/>
        <v/>
      </c>
      <c r="Y100" s="280" t="str">
        <f t="shared" si="47"/>
        <v/>
      </c>
      <c r="AA100" s="280" t="str">
        <f t="shared" si="48"/>
        <v/>
      </c>
      <c r="AC100" s="280" t="str">
        <f t="shared" si="49"/>
        <v/>
      </c>
      <c r="AE100" s="280" t="str">
        <f t="shared" si="50"/>
        <v/>
      </c>
      <c r="AG100" s="280" t="str">
        <f t="shared" si="51"/>
        <v/>
      </c>
      <c r="AI100" s="280" t="str">
        <f t="shared" si="52"/>
        <v/>
      </c>
      <c r="AK100" s="280" t="str">
        <f t="shared" si="53"/>
        <v/>
      </c>
      <c r="AM100" s="280" t="str">
        <f t="shared" si="54"/>
        <v/>
      </c>
      <c r="AO100" s="280" t="str">
        <f t="shared" si="55"/>
        <v/>
      </c>
      <c r="AQ100" s="280" t="str">
        <f t="shared" si="56"/>
        <v/>
      </c>
    </row>
    <row r="101" spans="5:43" x14ac:dyDescent="0.25">
      <c r="E101" s="280" t="str">
        <f t="shared" si="38"/>
        <v/>
      </c>
      <c r="G101" s="280" t="str">
        <f t="shared" si="38"/>
        <v/>
      </c>
      <c r="I101" s="280" t="str">
        <f t="shared" si="39"/>
        <v/>
      </c>
      <c r="K101" s="280" t="str">
        <f t="shared" si="40"/>
        <v/>
      </c>
      <c r="M101" s="280" t="str">
        <f t="shared" si="41"/>
        <v/>
      </c>
      <c r="O101" s="280" t="str">
        <f t="shared" si="42"/>
        <v/>
      </c>
      <c r="Q101" s="280" t="str">
        <f t="shared" si="43"/>
        <v/>
      </c>
      <c r="S101" s="280" t="str">
        <f t="shared" si="44"/>
        <v/>
      </c>
      <c r="U101" s="280" t="str">
        <f t="shared" si="45"/>
        <v/>
      </c>
      <c r="W101" s="280" t="str">
        <f t="shared" si="46"/>
        <v/>
      </c>
      <c r="Y101" s="280" t="str">
        <f t="shared" si="47"/>
        <v/>
      </c>
      <c r="AA101" s="280" t="str">
        <f t="shared" si="48"/>
        <v/>
      </c>
      <c r="AC101" s="280" t="str">
        <f t="shared" si="49"/>
        <v/>
      </c>
      <c r="AE101" s="280" t="str">
        <f t="shared" si="50"/>
        <v/>
      </c>
      <c r="AG101" s="280" t="str">
        <f t="shared" si="51"/>
        <v/>
      </c>
      <c r="AI101" s="280" t="str">
        <f t="shared" si="52"/>
        <v/>
      </c>
      <c r="AK101" s="280" t="str">
        <f t="shared" si="53"/>
        <v/>
      </c>
      <c r="AM101" s="280" t="str">
        <f t="shared" si="54"/>
        <v/>
      </c>
      <c r="AO101" s="280" t="str">
        <f t="shared" si="55"/>
        <v/>
      </c>
      <c r="AQ101" s="280" t="str">
        <f t="shared" si="56"/>
        <v/>
      </c>
    </row>
    <row r="102" spans="5:43" x14ac:dyDescent="0.25">
      <c r="E102" s="280" t="str">
        <f t="shared" si="38"/>
        <v/>
      </c>
      <c r="G102" s="280" t="str">
        <f t="shared" si="38"/>
        <v/>
      </c>
      <c r="I102" s="280" t="str">
        <f t="shared" si="39"/>
        <v/>
      </c>
      <c r="K102" s="280" t="str">
        <f t="shared" si="40"/>
        <v/>
      </c>
      <c r="M102" s="280" t="str">
        <f t="shared" si="41"/>
        <v/>
      </c>
      <c r="O102" s="280" t="str">
        <f t="shared" si="42"/>
        <v/>
      </c>
      <c r="Q102" s="280" t="str">
        <f t="shared" si="43"/>
        <v/>
      </c>
      <c r="S102" s="280" t="str">
        <f t="shared" si="44"/>
        <v/>
      </c>
      <c r="U102" s="280" t="str">
        <f t="shared" si="45"/>
        <v/>
      </c>
      <c r="W102" s="280" t="str">
        <f t="shared" si="46"/>
        <v/>
      </c>
      <c r="Y102" s="280" t="str">
        <f t="shared" si="47"/>
        <v/>
      </c>
      <c r="AA102" s="280" t="str">
        <f t="shared" si="48"/>
        <v/>
      </c>
      <c r="AC102" s="280" t="str">
        <f t="shared" si="49"/>
        <v/>
      </c>
      <c r="AE102" s="280" t="str">
        <f t="shared" si="50"/>
        <v/>
      </c>
      <c r="AG102" s="280" t="str">
        <f t="shared" si="51"/>
        <v/>
      </c>
      <c r="AI102" s="280" t="str">
        <f t="shared" si="52"/>
        <v/>
      </c>
      <c r="AK102" s="280" t="str">
        <f t="shared" si="53"/>
        <v/>
      </c>
      <c r="AM102" s="280" t="str">
        <f t="shared" si="54"/>
        <v/>
      </c>
      <c r="AO102" s="280" t="str">
        <f t="shared" si="55"/>
        <v/>
      </c>
      <c r="AQ102" s="280" t="str">
        <f t="shared" si="56"/>
        <v/>
      </c>
    </row>
    <row r="103" spans="5:43" x14ac:dyDescent="0.25">
      <c r="E103" s="280" t="str">
        <f t="shared" si="38"/>
        <v/>
      </c>
      <c r="G103" s="280" t="str">
        <f t="shared" si="38"/>
        <v/>
      </c>
      <c r="I103" s="280" t="str">
        <f t="shared" si="39"/>
        <v/>
      </c>
      <c r="K103" s="280" t="str">
        <f t="shared" si="40"/>
        <v/>
      </c>
      <c r="M103" s="280" t="str">
        <f t="shared" si="41"/>
        <v/>
      </c>
      <c r="O103" s="280" t="str">
        <f t="shared" si="42"/>
        <v/>
      </c>
      <c r="Q103" s="280" t="str">
        <f t="shared" si="43"/>
        <v/>
      </c>
      <c r="S103" s="280" t="str">
        <f t="shared" si="44"/>
        <v/>
      </c>
      <c r="U103" s="280" t="str">
        <f t="shared" si="45"/>
        <v/>
      </c>
      <c r="W103" s="280" t="str">
        <f t="shared" si="46"/>
        <v/>
      </c>
      <c r="Y103" s="280" t="str">
        <f t="shared" si="47"/>
        <v/>
      </c>
      <c r="AA103" s="280" t="str">
        <f t="shared" si="48"/>
        <v/>
      </c>
      <c r="AC103" s="280" t="str">
        <f t="shared" si="49"/>
        <v/>
      </c>
      <c r="AE103" s="280" t="str">
        <f t="shared" si="50"/>
        <v/>
      </c>
      <c r="AG103" s="280" t="str">
        <f t="shared" si="51"/>
        <v/>
      </c>
      <c r="AI103" s="280" t="str">
        <f t="shared" si="52"/>
        <v/>
      </c>
      <c r="AK103" s="280" t="str">
        <f t="shared" si="53"/>
        <v/>
      </c>
      <c r="AM103" s="280" t="str">
        <f t="shared" si="54"/>
        <v/>
      </c>
      <c r="AO103" s="280" t="str">
        <f t="shared" si="55"/>
        <v/>
      </c>
      <c r="AQ103" s="280" t="str">
        <f t="shared" si="56"/>
        <v/>
      </c>
    </row>
    <row r="104" spans="5:43" x14ac:dyDescent="0.25">
      <c r="E104" s="280" t="str">
        <f t="shared" si="38"/>
        <v/>
      </c>
      <c r="G104" s="280" t="str">
        <f t="shared" si="38"/>
        <v/>
      </c>
      <c r="I104" s="280" t="str">
        <f t="shared" si="39"/>
        <v/>
      </c>
      <c r="K104" s="280" t="str">
        <f t="shared" si="40"/>
        <v/>
      </c>
      <c r="M104" s="280" t="str">
        <f t="shared" si="41"/>
        <v/>
      </c>
      <c r="O104" s="280" t="str">
        <f t="shared" si="42"/>
        <v/>
      </c>
      <c r="Q104" s="280" t="str">
        <f t="shared" si="43"/>
        <v/>
      </c>
      <c r="S104" s="280" t="str">
        <f t="shared" si="44"/>
        <v/>
      </c>
      <c r="U104" s="280" t="str">
        <f t="shared" si="45"/>
        <v/>
      </c>
      <c r="W104" s="280" t="str">
        <f t="shared" si="46"/>
        <v/>
      </c>
      <c r="Y104" s="280" t="str">
        <f t="shared" si="47"/>
        <v/>
      </c>
      <c r="AA104" s="280" t="str">
        <f t="shared" si="48"/>
        <v/>
      </c>
      <c r="AC104" s="280" t="str">
        <f t="shared" si="49"/>
        <v/>
      </c>
      <c r="AE104" s="280" t="str">
        <f t="shared" si="50"/>
        <v/>
      </c>
      <c r="AG104" s="280" t="str">
        <f t="shared" si="51"/>
        <v/>
      </c>
      <c r="AI104" s="280" t="str">
        <f t="shared" si="52"/>
        <v/>
      </c>
      <c r="AK104" s="280" t="str">
        <f t="shared" si="53"/>
        <v/>
      </c>
      <c r="AM104" s="280" t="str">
        <f t="shared" si="54"/>
        <v/>
      </c>
      <c r="AO104" s="280" t="str">
        <f t="shared" si="55"/>
        <v/>
      </c>
      <c r="AQ104" s="280" t="str">
        <f t="shared" si="56"/>
        <v/>
      </c>
    </row>
    <row r="105" spans="5:43" x14ac:dyDescent="0.25">
      <c r="E105" s="280" t="str">
        <f t="shared" si="38"/>
        <v/>
      </c>
      <c r="G105" s="280" t="str">
        <f t="shared" si="38"/>
        <v/>
      </c>
      <c r="I105" s="280" t="str">
        <f t="shared" si="39"/>
        <v/>
      </c>
      <c r="K105" s="280" t="str">
        <f t="shared" si="40"/>
        <v/>
      </c>
      <c r="M105" s="280" t="str">
        <f t="shared" si="41"/>
        <v/>
      </c>
      <c r="O105" s="280" t="str">
        <f t="shared" si="42"/>
        <v/>
      </c>
      <c r="Q105" s="280" t="str">
        <f t="shared" si="43"/>
        <v/>
      </c>
      <c r="S105" s="280" t="str">
        <f t="shared" si="44"/>
        <v/>
      </c>
      <c r="U105" s="280" t="str">
        <f t="shared" si="45"/>
        <v/>
      </c>
      <c r="W105" s="280" t="str">
        <f t="shared" si="46"/>
        <v/>
      </c>
      <c r="Y105" s="280" t="str">
        <f t="shared" si="47"/>
        <v/>
      </c>
      <c r="AA105" s="280" t="str">
        <f t="shared" si="48"/>
        <v/>
      </c>
      <c r="AC105" s="280" t="str">
        <f t="shared" si="49"/>
        <v/>
      </c>
      <c r="AE105" s="280" t="str">
        <f t="shared" si="50"/>
        <v/>
      </c>
      <c r="AG105" s="280" t="str">
        <f t="shared" si="51"/>
        <v/>
      </c>
      <c r="AI105" s="280" t="str">
        <f t="shared" si="52"/>
        <v/>
      </c>
      <c r="AK105" s="280" t="str">
        <f t="shared" si="53"/>
        <v/>
      </c>
      <c r="AM105" s="280" t="str">
        <f t="shared" si="54"/>
        <v/>
      </c>
      <c r="AO105" s="280" t="str">
        <f t="shared" si="55"/>
        <v/>
      </c>
      <c r="AQ105" s="280" t="str">
        <f t="shared" si="56"/>
        <v/>
      </c>
    </row>
    <row r="106" spans="5:43" x14ac:dyDescent="0.25">
      <c r="E106" s="280" t="str">
        <f t="shared" si="38"/>
        <v/>
      </c>
      <c r="G106" s="280" t="str">
        <f t="shared" si="38"/>
        <v/>
      </c>
      <c r="I106" s="280" t="str">
        <f t="shared" si="39"/>
        <v/>
      </c>
      <c r="K106" s="280" t="str">
        <f t="shared" si="40"/>
        <v/>
      </c>
      <c r="M106" s="280" t="str">
        <f t="shared" si="41"/>
        <v/>
      </c>
      <c r="O106" s="280" t="str">
        <f t="shared" si="42"/>
        <v/>
      </c>
      <c r="Q106" s="280" t="str">
        <f t="shared" si="43"/>
        <v/>
      </c>
      <c r="S106" s="280" t="str">
        <f t="shared" si="44"/>
        <v/>
      </c>
      <c r="U106" s="280" t="str">
        <f t="shared" si="45"/>
        <v/>
      </c>
      <c r="W106" s="280" t="str">
        <f t="shared" si="46"/>
        <v/>
      </c>
      <c r="Y106" s="280" t="str">
        <f t="shared" si="47"/>
        <v/>
      </c>
      <c r="AA106" s="280" t="str">
        <f t="shared" si="48"/>
        <v/>
      </c>
      <c r="AC106" s="280" t="str">
        <f t="shared" si="49"/>
        <v/>
      </c>
      <c r="AE106" s="280" t="str">
        <f t="shared" si="50"/>
        <v/>
      </c>
      <c r="AG106" s="280" t="str">
        <f t="shared" si="51"/>
        <v/>
      </c>
      <c r="AI106" s="280" t="str">
        <f t="shared" si="52"/>
        <v/>
      </c>
      <c r="AK106" s="280" t="str">
        <f t="shared" si="53"/>
        <v/>
      </c>
      <c r="AM106" s="280" t="str">
        <f t="shared" si="54"/>
        <v/>
      </c>
      <c r="AO106" s="280" t="str">
        <f t="shared" si="55"/>
        <v/>
      </c>
      <c r="AQ106" s="280" t="str">
        <f t="shared" si="56"/>
        <v/>
      </c>
    </row>
    <row r="107" spans="5:43" x14ac:dyDescent="0.25">
      <c r="E107" s="280" t="str">
        <f t="shared" si="38"/>
        <v/>
      </c>
      <c r="G107" s="280" t="str">
        <f t="shared" si="38"/>
        <v/>
      </c>
      <c r="I107" s="280" t="str">
        <f t="shared" si="39"/>
        <v/>
      </c>
      <c r="K107" s="280" t="str">
        <f t="shared" si="40"/>
        <v/>
      </c>
      <c r="M107" s="280" t="str">
        <f t="shared" si="41"/>
        <v/>
      </c>
      <c r="O107" s="280" t="str">
        <f t="shared" si="42"/>
        <v/>
      </c>
      <c r="Q107" s="280" t="str">
        <f t="shared" si="43"/>
        <v/>
      </c>
      <c r="S107" s="280" t="str">
        <f t="shared" si="44"/>
        <v/>
      </c>
      <c r="U107" s="280" t="str">
        <f t="shared" si="45"/>
        <v/>
      </c>
      <c r="W107" s="280" t="str">
        <f t="shared" si="46"/>
        <v/>
      </c>
      <c r="Y107" s="280" t="str">
        <f t="shared" si="47"/>
        <v/>
      </c>
      <c r="AA107" s="280" t="str">
        <f t="shared" si="48"/>
        <v/>
      </c>
      <c r="AC107" s="280" t="str">
        <f t="shared" si="49"/>
        <v/>
      </c>
      <c r="AE107" s="280" t="str">
        <f t="shared" si="50"/>
        <v/>
      </c>
      <c r="AG107" s="280" t="str">
        <f t="shared" si="51"/>
        <v/>
      </c>
      <c r="AI107" s="280" t="str">
        <f t="shared" si="52"/>
        <v/>
      </c>
      <c r="AK107" s="280" t="str">
        <f t="shared" si="53"/>
        <v/>
      </c>
      <c r="AM107" s="280" t="str">
        <f t="shared" si="54"/>
        <v/>
      </c>
      <c r="AO107" s="280" t="str">
        <f t="shared" si="55"/>
        <v/>
      </c>
      <c r="AQ107" s="280" t="str">
        <f t="shared" si="56"/>
        <v/>
      </c>
    </row>
    <row r="108" spans="5:43" x14ac:dyDescent="0.25">
      <c r="E108" s="280" t="str">
        <f t="shared" si="38"/>
        <v/>
      </c>
      <c r="G108" s="280" t="str">
        <f t="shared" si="38"/>
        <v/>
      </c>
      <c r="I108" s="280" t="str">
        <f t="shared" si="39"/>
        <v/>
      </c>
      <c r="K108" s="280" t="str">
        <f t="shared" si="40"/>
        <v/>
      </c>
      <c r="M108" s="280" t="str">
        <f t="shared" si="41"/>
        <v/>
      </c>
      <c r="O108" s="280" t="str">
        <f t="shared" si="42"/>
        <v/>
      </c>
      <c r="Q108" s="280" t="str">
        <f t="shared" si="43"/>
        <v/>
      </c>
      <c r="S108" s="280" t="str">
        <f t="shared" si="44"/>
        <v/>
      </c>
      <c r="U108" s="280" t="str">
        <f t="shared" si="45"/>
        <v/>
      </c>
      <c r="W108" s="280" t="str">
        <f t="shared" si="46"/>
        <v/>
      </c>
      <c r="Y108" s="280" t="str">
        <f t="shared" si="47"/>
        <v/>
      </c>
      <c r="AA108" s="280" t="str">
        <f t="shared" si="48"/>
        <v/>
      </c>
      <c r="AC108" s="280" t="str">
        <f t="shared" si="49"/>
        <v/>
      </c>
      <c r="AE108" s="280" t="str">
        <f t="shared" si="50"/>
        <v/>
      </c>
      <c r="AG108" s="280" t="str">
        <f t="shared" si="51"/>
        <v/>
      </c>
      <c r="AI108" s="280" t="str">
        <f t="shared" si="52"/>
        <v/>
      </c>
      <c r="AK108" s="280" t="str">
        <f t="shared" si="53"/>
        <v/>
      </c>
      <c r="AM108" s="280" t="str">
        <f t="shared" si="54"/>
        <v/>
      </c>
      <c r="AO108" s="280" t="str">
        <f t="shared" si="55"/>
        <v/>
      </c>
      <c r="AQ108" s="280" t="str">
        <f t="shared" si="56"/>
        <v/>
      </c>
    </row>
    <row r="109" spans="5:43" x14ac:dyDescent="0.25">
      <c r="E109" s="280" t="str">
        <f t="shared" si="38"/>
        <v/>
      </c>
      <c r="G109" s="280" t="str">
        <f t="shared" si="38"/>
        <v/>
      </c>
      <c r="I109" s="280" t="str">
        <f t="shared" si="39"/>
        <v/>
      </c>
      <c r="K109" s="280" t="str">
        <f t="shared" si="40"/>
        <v/>
      </c>
      <c r="M109" s="280" t="str">
        <f t="shared" si="41"/>
        <v/>
      </c>
      <c r="O109" s="280" t="str">
        <f t="shared" si="42"/>
        <v/>
      </c>
      <c r="Q109" s="280" t="str">
        <f t="shared" si="43"/>
        <v/>
      </c>
      <c r="S109" s="280" t="str">
        <f t="shared" si="44"/>
        <v/>
      </c>
      <c r="U109" s="280" t="str">
        <f t="shared" si="45"/>
        <v/>
      </c>
      <c r="W109" s="280" t="str">
        <f t="shared" si="46"/>
        <v/>
      </c>
      <c r="Y109" s="280" t="str">
        <f t="shared" si="47"/>
        <v/>
      </c>
      <c r="AA109" s="280" t="str">
        <f t="shared" si="48"/>
        <v/>
      </c>
      <c r="AC109" s="280" t="str">
        <f t="shared" si="49"/>
        <v/>
      </c>
      <c r="AE109" s="280" t="str">
        <f t="shared" si="50"/>
        <v/>
      </c>
      <c r="AG109" s="280" t="str">
        <f t="shared" si="51"/>
        <v/>
      </c>
      <c r="AI109" s="280" t="str">
        <f t="shared" si="52"/>
        <v/>
      </c>
      <c r="AK109" s="280" t="str">
        <f t="shared" si="53"/>
        <v/>
      </c>
      <c r="AM109" s="280" t="str">
        <f t="shared" si="54"/>
        <v/>
      </c>
      <c r="AO109" s="280" t="str">
        <f t="shared" si="55"/>
        <v/>
      </c>
      <c r="AQ109" s="280" t="str">
        <f t="shared" si="56"/>
        <v/>
      </c>
    </row>
    <row r="110" spans="5:43" x14ac:dyDescent="0.25">
      <c r="E110" s="280" t="str">
        <f t="shared" si="38"/>
        <v/>
      </c>
      <c r="G110" s="280" t="str">
        <f t="shared" si="38"/>
        <v/>
      </c>
      <c r="I110" s="280" t="str">
        <f t="shared" si="39"/>
        <v/>
      </c>
      <c r="K110" s="280" t="str">
        <f t="shared" si="40"/>
        <v/>
      </c>
      <c r="M110" s="280" t="str">
        <f t="shared" si="41"/>
        <v/>
      </c>
      <c r="O110" s="280" t="str">
        <f t="shared" si="42"/>
        <v/>
      </c>
      <c r="Q110" s="280" t="str">
        <f t="shared" si="43"/>
        <v/>
      </c>
      <c r="S110" s="280" t="str">
        <f t="shared" si="44"/>
        <v/>
      </c>
      <c r="U110" s="280" t="str">
        <f t="shared" si="45"/>
        <v/>
      </c>
      <c r="W110" s="280" t="str">
        <f t="shared" si="46"/>
        <v/>
      </c>
      <c r="Y110" s="280" t="str">
        <f t="shared" si="47"/>
        <v/>
      </c>
      <c r="AA110" s="280" t="str">
        <f t="shared" si="48"/>
        <v/>
      </c>
      <c r="AC110" s="280" t="str">
        <f t="shared" si="49"/>
        <v/>
      </c>
      <c r="AE110" s="280" t="str">
        <f t="shared" si="50"/>
        <v/>
      </c>
      <c r="AG110" s="280" t="str">
        <f t="shared" si="51"/>
        <v/>
      </c>
      <c r="AI110" s="280" t="str">
        <f t="shared" si="52"/>
        <v/>
      </c>
      <c r="AK110" s="280" t="str">
        <f t="shared" si="53"/>
        <v/>
      </c>
      <c r="AM110" s="280" t="str">
        <f t="shared" si="54"/>
        <v/>
      </c>
      <c r="AO110" s="280" t="str">
        <f t="shared" si="55"/>
        <v/>
      </c>
      <c r="AQ110" s="280" t="str">
        <f t="shared" si="56"/>
        <v/>
      </c>
    </row>
    <row r="111" spans="5:43" x14ac:dyDescent="0.25">
      <c r="E111" s="280" t="str">
        <f t="shared" si="38"/>
        <v/>
      </c>
      <c r="G111" s="280" t="str">
        <f t="shared" si="38"/>
        <v/>
      </c>
      <c r="I111" s="280" t="str">
        <f t="shared" si="39"/>
        <v/>
      </c>
      <c r="K111" s="280" t="str">
        <f t="shared" si="40"/>
        <v/>
      </c>
      <c r="M111" s="280" t="str">
        <f t="shared" si="41"/>
        <v/>
      </c>
      <c r="O111" s="280" t="str">
        <f t="shared" si="42"/>
        <v/>
      </c>
      <c r="Q111" s="280" t="str">
        <f t="shared" si="43"/>
        <v/>
      </c>
      <c r="S111" s="280" t="str">
        <f t="shared" si="44"/>
        <v/>
      </c>
      <c r="U111" s="280" t="str">
        <f t="shared" si="45"/>
        <v/>
      </c>
      <c r="W111" s="280" t="str">
        <f t="shared" si="46"/>
        <v/>
      </c>
      <c r="Y111" s="280" t="str">
        <f t="shared" si="47"/>
        <v/>
      </c>
      <c r="AA111" s="280" t="str">
        <f t="shared" si="48"/>
        <v/>
      </c>
      <c r="AC111" s="280" t="str">
        <f t="shared" si="49"/>
        <v/>
      </c>
      <c r="AE111" s="280" t="str">
        <f t="shared" si="50"/>
        <v/>
      </c>
      <c r="AG111" s="280" t="str">
        <f t="shared" si="51"/>
        <v/>
      </c>
      <c r="AI111" s="280" t="str">
        <f t="shared" si="52"/>
        <v/>
      </c>
      <c r="AK111" s="280" t="str">
        <f t="shared" si="53"/>
        <v/>
      </c>
      <c r="AM111" s="280" t="str">
        <f t="shared" si="54"/>
        <v/>
      </c>
      <c r="AO111" s="280" t="str">
        <f t="shared" si="55"/>
        <v/>
      </c>
      <c r="AQ111" s="280" t="str">
        <f t="shared" si="56"/>
        <v/>
      </c>
    </row>
    <row r="112" spans="5:43" x14ac:dyDescent="0.25">
      <c r="E112" s="280" t="str">
        <f t="shared" si="38"/>
        <v/>
      </c>
      <c r="G112" s="280" t="str">
        <f t="shared" si="38"/>
        <v/>
      </c>
      <c r="I112" s="280" t="str">
        <f t="shared" si="39"/>
        <v/>
      </c>
      <c r="K112" s="280" t="str">
        <f t="shared" si="40"/>
        <v/>
      </c>
      <c r="M112" s="280" t="str">
        <f t="shared" si="41"/>
        <v/>
      </c>
      <c r="O112" s="280" t="str">
        <f t="shared" si="42"/>
        <v/>
      </c>
      <c r="Q112" s="280" t="str">
        <f t="shared" si="43"/>
        <v/>
      </c>
      <c r="S112" s="280" t="str">
        <f t="shared" si="44"/>
        <v/>
      </c>
      <c r="U112" s="280" t="str">
        <f t="shared" si="45"/>
        <v/>
      </c>
      <c r="W112" s="280" t="str">
        <f t="shared" si="46"/>
        <v/>
      </c>
      <c r="Y112" s="280" t="str">
        <f t="shared" si="47"/>
        <v/>
      </c>
      <c r="AA112" s="280" t="str">
        <f t="shared" si="48"/>
        <v/>
      </c>
      <c r="AC112" s="280" t="str">
        <f t="shared" si="49"/>
        <v/>
      </c>
      <c r="AE112" s="280" t="str">
        <f t="shared" si="50"/>
        <v/>
      </c>
      <c r="AG112" s="280" t="str">
        <f t="shared" si="51"/>
        <v/>
      </c>
      <c r="AI112" s="280" t="str">
        <f t="shared" si="52"/>
        <v/>
      </c>
      <c r="AK112" s="280" t="str">
        <f t="shared" si="53"/>
        <v/>
      </c>
      <c r="AM112" s="280" t="str">
        <f t="shared" si="54"/>
        <v/>
      </c>
      <c r="AO112" s="280" t="str">
        <f t="shared" si="55"/>
        <v/>
      </c>
      <c r="AQ112" s="280" t="str">
        <f t="shared" si="56"/>
        <v/>
      </c>
    </row>
    <row r="113" spans="5:43" x14ac:dyDescent="0.25">
      <c r="E113" s="280" t="str">
        <f t="shared" si="38"/>
        <v/>
      </c>
      <c r="G113" s="280" t="str">
        <f t="shared" si="38"/>
        <v/>
      </c>
      <c r="I113" s="280" t="str">
        <f t="shared" si="39"/>
        <v/>
      </c>
      <c r="K113" s="280" t="str">
        <f t="shared" si="40"/>
        <v/>
      </c>
      <c r="M113" s="280" t="str">
        <f t="shared" si="41"/>
        <v/>
      </c>
      <c r="O113" s="280" t="str">
        <f t="shared" si="42"/>
        <v/>
      </c>
      <c r="Q113" s="280" t="str">
        <f t="shared" si="43"/>
        <v/>
      </c>
      <c r="S113" s="280" t="str">
        <f t="shared" si="44"/>
        <v/>
      </c>
      <c r="U113" s="280" t="str">
        <f t="shared" si="45"/>
        <v/>
      </c>
      <c r="W113" s="280" t="str">
        <f t="shared" si="46"/>
        <v/>
      </c>
      <c r="Y113" s="280" t="str">
        <f t="shared" si="47"/>
        <v/>
      </c>
      <c r="AA113" s="280" t="str">
        <f t="shared" si="48"/>
        <v/>
      </c>
      <c r="AC113" s="280" t="str">
        <f t="shared" si="49"/>
        <v/>
      </c>
      <c r="AE113" s="280" t="str">
        <f t="shared" si="50"/>
        <v/>
      </c>
      <c r="AG113" s="280" t="str">
        <f t="shared" si="51"/>
        <v/>
      </c>
      <c r="AI113" s="280" t="str">
        <f t="shared" si="52"/>
        <v/>
      </c>
      <c r="AK113" s="280" t="str">
        <f t="shared" si="53"/>
        <v/>
      </c>
      <c r="AM113" s="280" t="str">
        <f t="shared" si="54"/>
        <v/>
      </c>
      <c r="AO113" s="280" t="str">
        <f t="shared" si="55"/>
        <v/>
      </c>
      <c r="AQ113" s="280" t="str">
        <f t="shared" si="56"/>
        <v/>
      </c>
    </row>
    <row r="114" spans="5:43" x14ac:dyDescent="0.25">
      <c r="E114" s="280" t="str">
        <f t="shared" si="38"/>
        <v/>
      </c>
      <c r="G114" s="280" t="str">
        <f t="shared" si="38"/>
        <v/>
      </c>
      <c r="I114" s="280" t="str">
        <f t="shared" si="39"/>
        <v/>
      </c>
      <c r="K114" s="280" t="str">
        <f t="shared" si="40"/>
        <v/>
      </c>
      <c r="M114" s="280" t="str">
        <f t="shared" si="41"/>
        <v/>
      </c>
      <c r="O114" s="280" t="str">
        <f t="shared" si="42"/>
        <v/>
      </c>
      <c r="Q114" s="280" t="str">
        <f t="shared" si="43"/>
        <v/>
      </c>
      <c r="S114" s="280" t="str">
        <f t="shared" si="44"/>
        <v/>
      </c>
      <c r="U114" s="280" t="str">
        <f t="shared" si="45"/>
        <v/>
      </c>
      <c r="W114" s="280" t="str">
        <f t="shared" si="46"/>
        <v/>
      </c>
      <c r="Y114" s="280" t="str">
        <f t="shared" si="47"/>
        <v/>
      </c>
      <c r="AA114" s="280" t="str">
        <f t="shared" si="48"/>
        <v/>
      </c>
      <c r="AC114" s="280" t="str">
        <f t="shared" si="49"/>
        <v/>
      </c>
      <c r="AE114" s="280" t="str">
        <f t="shared" si="50"/>
        <v/>
      </c>
      <c r="AG114" s="280" t="str">
        <f t="shared" si="51"/>
        <v/>
      </c>
      <c r="AI114" s="280" t="str">
        <f t="shared" si="52"/>
        <v/>
      </c>
      <c r="AK114" s="280" t="str">
        <f t="shared" si="53"/>
        <v/>
      </c>
      <c r="AM114" s="280" t="str">
        <f t="shared" si="54"/>
        <v/>
      </c>
      <c r="AO114" s="280" t="str">
        <f t="shared" si="55"/>
        <v/>
      </c>
      <c r="AQ114" s="280" t="str">
        <f t="shared" si="56"/>
        <v/>
      </c>
    </row>
    <row r="115" spans="5:43" x14ac:dyDescent="0.25">
      <c r="E115" s="280" t="str">
        <f t="shared" si="38"/>
        <v/>
      </c>
      <c r="G115" s="280" t="str">
        <f t="shared" si="38"/>
        <v/>
      </c>
      <c r="I115" s="280" t="str">
        <f t="shared" si="39"/>
        <v/>
      </c>
      <c r="K115" s="280" t="str">
        <f t="shared" si="40"/>
        <v/>
      </c>
      <c r="M115" s="280" t="str">
        <f t="shared" si="41"/>
        <v/>
      </c>
      <c r="O115" s="280" t="str">
        <f t="shared" si="42"/>
        <v/>
      </c>
      <c r="Q115" s="280" t="str">
        <f t="shared" si="43"/>
        <v/>
      </c>
      <c r="S115" s="280" t="str">
        <f t="shared" si="44"/>
        <v/>
      </c>
      <c r="U115" s="280" t="str">
        <f t="shared" si="45"/>
        <v/>
      </c>
      <c r="W115" s="280" t="str">
        <f t="shared" si="46"/>
        <v/>
      </c>
      <c r="Y115" s="280" t="str">
        <f t="shared" si="47"/>
        <v/>
      </c>
      <c r="AA115" s="280" t="str">
        <f t="shared" si="48"/>
        <v/>
      </c>
      <c r="AC115" s="280" t="str">
        <f t="shared" si="49"/>
        <v/>
      </c>
      <c r="AE115" s="280" t="str">
        <f t="shared" si="50"/>
        <v/>
      </c>
      <c r="AG115" s="280" t="str">
        <f t="shared" si="51"/>
        <v/>
      </c>
      <c r="AI115" s="280" t="str">
        <f t="shared" si="52"/>
        <v/>
      </c>
      <c r="AK115" s="280" t="str">
        <f t="shared" si="53"/>
        <v/>
      </c>
      <c r="AM115" s="280" t="str">
        <f t="shared" si="54"/>
        <v/>
      </c>
      <c r="AO115" s="280" t="str">
        <f t="shared" si="55"/>
        <v/>
      </c>
      <c r="AQ115" s="280" t="str">
        <f t="shared" si="56"/>
        <v/>
      </c>
    </row>
    <row r="116" spans="5:43" x14ac:dyDescent="0.25">
      <c r="E116" s="280" t="str">
        <f t="shared" si="38"/>
        <v/>
      </c>
      <c r="G116" s="280" t="str">
        <f t="shared" si="38"/>
        <v/>
      </c>
      <c r="I116" s="280" t="str">
        <f t="shared" si="39"/>
        <v/>
      </c>
      <c r="K116" s="280" t="str">
        <f t="shared" si="40"/>
        <v/>
      </c>
      <c r="M116" s="280" t="str">
        <f t="shared" si="41"/>
        <v/>
      </c>
      <c r="O116" s="280" t="str">
        <f t="shared" si="42"/>
        <v/>
      </c>
      <c r="Q116" s="280" t="str">
        <f t="shared" si="43"/>
        <v/>
      </c>
      <c r="S116" s="280" t="str">
        <f t="shared" si="44"/>
        <v/>
      </c>
      <c r="U116" s="280" t="str">
        <f t="shared" si="45"/>
        <v/>
      </c>
      <c r="W116" s="280" t="str">
        <f t="shared" si="46"/>
        <v/>
      </c>
      <c r="Y116" s="280" t="str">
        <f t="shared" si="47"/>
        <v/>
      </c>
      <c r="AA116" s="280" t="str">
        <f t="shared" si="48"/>
        <v/>
      </c>
      <c r="AC116" s="280" t="str">
        <f t="shared" si="49"/>
        <v/>
      </c>
      <c r="AE116" s="280" t="str">
        <f t="shared" si="50"/>
        <v/>
      </c>
      <c r="AG116" s="280" t="str">
        <f t="shared" si="51"/>
        <v/>
      </c>
      <c r="AI116" s="280" t="str">
        <f t="shared" si="52"/>
        <v/>
      </c>
      <c r="AK116" s="280" t="str">
        <f t="shared" si="53"/>
        <v/>
      </c>
      <c r="AM116" s="280" t="str">
        <f t="shared" si="54"/>
        <v/>
      </c>
      <c r="AO116" s="280" t="str">
        <f t="shared" si="55"/>
        <v/>
      </c>
      <c r="AQ116" s="280" t="str">
        <f t="shared" si="56"/>
        <v/>
      </c>
    </row>
    <row r="117" spans="5:43" x14ac:dyDescent="0.25">
      <c r="E117" s="280" t="str">
        <f t="shared" si="38"/>
        <v/>
      </c>
      <c r="G117" s="280" t="str">
        <f t="shared" si="38"/>
        <v/>
      </c>
      <c r="I117" s="280" t="str">
        <f t="shared" si="39"/>
        <v/>
      </c>
      <c r="K117" s="280" t="str">
        <f t="shared" si="40"/>
        <v/>
      </c>
      <c r="M117" s="280" t="str">
        <f t="shared" si="41"/>
        <v/>
      </c>
      <c r="O117" s="280" t="str">
        <f t="shared" si="42"/>
        <v/>
      </c>
      <c r="Q117" s="280" t="str">
        <f t="shared" si="43"/>
        <v/>
      </c>
      <c r="S117" s="280" t="str">
        <f t="shared" si="44"/>
        <v/>
      </c>
      <c r="U117" s="280" t="str">
        <f t="shared" si="45"/>
        <v/>
      </c>
      <c r="W117" s="280" t="str">
        <f t="shared" si="46"/>
        <v/>
      </c>
      <c r="Y117" s="280" t="str">
        <f t="shared" si="47"/>
        <v/>
      </c>
      <c r="AA117" s="280" t="str">
        <f t="shared" si="48"/>
        <v/>
      </c>
      <c r="AC117" s="280" t="str">
        <f t="shared" si="49"/>
        <v/>
      </c>
      <c r="AE117" s="280" t="str">
        <f t="shared" si="50"/>
        <v/>
      </c>
      <c r="AG117" s="280" t="str">
        <f t="shared" si="51"/>
        <v/>
      </c>
      <c r="AI117" s="280" t="str">
        <f t="shared" si="52"/>
        <v/>
      </c>
      <c r="AK117" s="280" t="str">
        <f t="shared" si="53"/>
        <v/>
      </c>
      <c r="AM117" s="280" t="str">
        <f t="shared" si="54"/>
        <v/>
      </c>
      <c r="AO117" s="280" t="str">
        <f t="shared" si="55"/>
        <v/>
      </c>
      <c r="AQ117" s="280" t="str">
        <f t="shared" si="56"/>
        <v/>
      </c>
    </row>
    <row r="118" spans="5:43" x14ac:dyDescent="0.25">
      <c r="E118" s="280" t="str">
        <f t="shared" si="38"/>
        <v/>
      </c>
      <c r="G118" s="280" t="str">
        <f t="shared" si="38"/>
        <v/>
      </c>
      <c r="I118" s="280" t="str">
        <f t="shared" si="39"/>
        <v/>
      </c>
      <c r="K118" s="280" t="str">
        <f t="shared" si="40"/>
        <v/>
      </c>
      <c r="M118" s="280" t="str">
        <f t="shared" si="41"/>
        <v/>
      </c>
      <c r="O118" s="280" t="str">
        <f t="shared" si="42"/>
        <v/>
      </c>
      <c r="Q118" s="280" t="str">
        <f t="shared" si="43"/>
        <v/>
      </c>
      <c r="S118" s="280" t="str">
        <f t="shared" si="44"/>
        <v/>
      </c>
      <c r="U118" s="280" t="str">
        <f t="shared" si="45"/>
        <v/>
      </c>
      <c r="W118" s="280" t="str">
        <f t="shared" si="46"/>
        <v/>
      </c>
      <c r="Y118" s="280" t="str">
        <f t="shared" si="47"/>
        <v/>
      </c>
      <c r="AA118" s="280" t="str">
        <f t="shared" si="48"/>
        <v/>
      </c>
      <c r="AC118" s="280" t="str">
        <f t="shared" si="49"/>
        <v/>
      </c>
      <c r="AE118" s="280" t="str">
        <f t="shared" si="50"/>
        <v/>
      </c>
      <c r="AG118" s="280" t="str">
        <f t="shared" si="51"/>
        <v/>
      </c>
      <c r="AI118" s="280" t="str">
        <f t="shared" si="52"/>
        <v/>
      </c>
      <c r="AK118" s="280" t="str">
        <f t="shared" si="53"/>
        <v/>
      </c>
      <c r="AM118" s="280" t="str">
        <f t="shared" si="54"/>
        <v/>
      </c>
      <c r="AO118" s="280" t="str">
        <f t="shared" si="55"/>
        <v/>
      </c>
      <c r="AQ118" s="280" t="str">
        <f t="shared" si="56"/>
        <v/>
      </c>
    </row>
    <row r="119" spans="5:43" x14ac:dyDescent="0.25">
      <c r="E119" s="280" t="str">
        <f t="shared" si="38"/>
        <v/>
      </c>
      <c r="G119" s="280" t="str">
        <f t="shared" si="38"/>
        <v/>
      </c>
      <c r="I119" s="280" t="str">
        <f t="shared" si="39"/>
        <v/>
      </c>
      <c r="K119" s="280" t="str">
        <f t="shared" si="40"/>
        <v/>
      </c>
      <c r="M119" s="280" t="str">
        <f t="shared" si="41"/>
        <v/>
      </c>
      <c r="O119" s="280" t="str">
        <f t="shared" si="42"/>
        <v/>
      </c>
      <c r="Q119" s="280" t="str">
        <f t="shared" si="43"/>
        <v/>
      </c>
      <c r="S119" s="280" t="str">
        <f t="shared" si="44"/>
        <v/>
      </c>
      <c r="U119" s="280" t="str">
        <f t="shared" si="45"/>
        <v/>
      </c>
      <c r="W119" s="280" t="str">
        <f t="shared" si="46"/>
        <v/>
      </c>
      <c r="Y119" s="280" t="str">
        <f t="shared" si="47"/>
        <v/>
      </c>
      <c r="AA119" s="280" t="str">
        <f t="shared" si="48"/>
        <v/>
      </c>
      <c r="AC119" s="280" t="str">
        <f t="shared" si="49"/>
        <v/>
      </c>
      <c r="AE119" s="280" t="str">
        <f t="shared" si="50"/>
        <v/>
      </c>
      <c r="AG119" s="280" t="str">
        <f t="shared" si="51"/>
        <v/>
      </c>
      <c r="AI119" s="280" t="str">
        <f t="shared" si="52"/>
        <v/>
      </c>
      <c r="AK119" s="280" t="str">
        <f t="shared" si="53"/>
        <v/>
      </c>
      <c r="AM119" s="280" t="str">
        <f t="shared" si="54"/>
        <v/>
      </c>
      <c r="AO119" s="280" t="str">
        <f t="shared" si="55"/>
        <v/>
      </c>
      <c r="AQ119" s="280" t="str">
        <f t="shared" si="56"/>
        <v/>
      </c>
    </row>
    <row r="120" spans="5:43" x14ac:dyDescent="0.25">
      <c r="E120" s="280" t="str">
        <f t="shared" si="38"/>
        <v/>
      </c>
      <c r="G120" s="280" t="str">
        <f t="shared" si="38"/>
        <v/>
      </c>
      <c r="I120" s="280" t="str">
        <f t="shared" si="39"/>
        <v/>
      </c>
      <c r="K120" s="280" t="str">
        <f t="shared" si="40"/>
        <v/>
      </c>
      <c r="M120" s="280" t="str">
        <f t="shared" si="41"/>
        <v/>
      </c>
      <c r="O120" s="280" t="str">
        <f t="shared" si="42"/>
        <v/>
      </c>
      <c r="Q120" s="280" t="str">
        <f t="shared" si="43"/>
        <v/>
      </c>
      <c r="S120" s="280" t="str">
        <f t="shared" si="44"/>
        <v/>
      </c>
      <c r="U120" s="280" t="str">
        <f t="shared" si="45"/>
        <v/>
      </c>
      <c r="W120" s="280" t="str">
        <f t="shared" si="46"/>
        <v/>
      </c>
      <c r="Y120" s="280" t="str">
        <f t="shared" si="47"/>
        <v/>
      </c>
      <c r="AA120" s="280" t="str">
        <f t="shared" si="48"/>
        <v/>
      </c>
      <c r="AC120" s="280" t="str">
        <f t="shared" si="49"/>
        <v/>
      </c>
      <c r="AE120" s="280" t="str">
        <f t="shared" si="50"/>
        <v/>
      </c>
      <c r="AG120" s="280" t="str">
        <f t="shared" si="51"/>
        <v/>
      </c>
      <c r="AI120" s="280" t="str">
        <f t="shared" si="52"/>
        <v/>
      </c>
      <c r="AK120" s="280" t="str">
        <f t="shared" si="53"/>
        <v/>
      </c>
      <c r="AM120" s="280" t="str">
        <f t="shared" si="54"/>
        <v/>
      </c>
      <c r="AO120" s="280" t="str">
        <f t="shared" si="55"/>
        <v/>
      </c>
      <c r="AQ120" s="280" t="str">
        <f t="shared" si="56"/>
        <v/>
      </c>
    </row>
    <row r="121" spans="5:43" x14ac:dyDescent="0.25">
      <c r="E121" s="280" t="str">
        <f t="shared" si="38"/>
        <v/>
      </c>
      <c r="G121" s="280" t="str">
        <f t="shared" si="38"/>
        <v/>
      </c>
      <c r="I121" s="280" t="str">
        <f t="shared" si="39"/>
        <v/>
      </c>
      <c r="K121" s="280" t="str">
        <f t="shared" si="40"/>
        <v/>
      </c>
      <c r="M121" s="280" t="str">
        <f t="shared" si="41"/>
        <v/>
      </c>
      <c r="O121" s="280" t="str">
        <f t="shared" si="42"/>
        <v/>
      </c>
      <c r="Q121" s="280" t="str">
        <f t="shared" si="43"/>
        <v/>
      </c>
      <c r="S121" s="280" t="str">
        <f t="shared" si="44"/>
        <v/>
      </c>
      <c r="U121" s="280" t="str">
        <f t="shared" si="45"/>
        <v/>
      </c>
      <c r="W121" s="280" t="str">
        <f t="shared" si="46"/>
        <v/>
      </c>
      <c r="Y121" s="280" t="str">
        <f t="shared" si="47"/>
        <v/>
      </c>
      <c r="AA121" s="280" t="str">
        <f t="shared" si="48"/>
        <v/>
      </c>
      <c r="AC121" s="280" t="str">
        <f t="shared" si="49"/>
        <v/>
      </c>
      <c r="AE121" s="280" t="str">
        <f t="shared" si="50"/>
        <v/>
      </c>
      <c r="AG121" s="280" t="str">
        <f t="shared" si="51"/>
        <v/>
      </c>
      <c r="AI121" s="280" t="str">
        <f t="shared" si="52"/>
        <v/>
      </c>
      <c r="AK121" s="280" t="str">
        <f t="shared" si="53"/>
        <v/>
      </c>
      <c r="AM121" s="280" t="str">
        <f t="shared" si="54"/>
        <v/>
      </c>
      <c r="AO121" s="280" t="str">
        <f t="shared" si="55"/>
        <v/>
      </c>
      <c r="AQ121" s="280" t="str">
        <f t="shared" si="56"/>
        <v/>
      </c>
    </row>
    <row r="122" spans="5:43" x14ac:dyDescent="0.25">
      <c r="E122" s="280" t="str">
        <f t="shared" si="38"/>
        <v/>
      </c>
      <c r="G122" s="280" t="str">
        <f t="shared" si="38"/>
        <v/>
      </c>
      <c r="I122" s="280" t="str">
        <f t="shared" si="39"/>
        <v/>
      </c>
      <c r="K122" s="280" t="str">
        <f t="shared" si="40"/>
        <v/>
      </c>
      <c r="M122" s="280" t="str">
        <f t="shared" si="41"/>
        <v/>
      </c>
      <c r="O122" s="280" t="str">
        <f t="shared" si="42"/>
        <v/>
      </c>
      <c r="Q122" s="280" t="str">
        <f t="shared" si="43"/>
        <v/>
      </c>
      <c r="S122" s="280" t="str">
        <f t="shared" si="44"/>
        <v/>
      </c>
      <c r="U122" s="280" t="str">
        <f t="shared" si="45"/>
        <v/>
      </c>
      <c r="W122" s="280" t="str">
        <f t="shared" si="46"/>
        <v/>
      </c>
      <c r="Y122" s="280" t="str">
        <f t="shared" si="47"/>
        <v/>
      </c>
      <c r="AA122" s="280" t="str">
        <f t="shared" si="48"/>
        <v/>
      </c>
      <c r="AC122" s="280" t="str">
        <f t="shared" si="49"/>
        <v/>
      </c>
      <c r="AE122" s="280" t="str">
        <f t="shared" si="50"/>
        <v/>
      </c>
      <c r="AG122" s="280" t="str">
        <f t="shared" si="51"/>
        <v/>
      </c>
      <c r="AI122" s="280" t="str">
        <f t="shared" si="52"/>
        <v/>
      </c>
      <c r="AK122" s="280" t="str">
        <f t="shared" si="53"/>
        <v/>
      </c>
      <c r="AM122" s="280" t="str">
        <f t="shared" si="54"/>
        <v/>
      </c>
      <c r="AO122" s="280" t="str">
        <f t="shared" si="55"/>
        <v/>
      </c>
      <c r="AQ122" s="280" t="str">
        <f t="shared" si="56"/>
        <v/>
      </c>
    </row>
    <row r="123" spans="5:43" x14ac:dyDescent="0.25">
      <c r="E123" s="280" t="str">
        <f t="shared" si="38"/>
        <v/>
      </c>
      <c r="G123" s="280" t="str">
        <f t="shared" si="38"/>
        <v/>
      </c>
      <c r="I123" s="280" t="str">
        <f t="shared" si="39"/>
        <v/>
      </c>
      <c r="K123" s="280" t="str">
        <f t="shared" si="40"/>
        <v/>
      </c>
      <c r="M123" s="280" t="str">
        <f t="shared" si="41"/>
        <v/>
      </c>
      <c r="O123" s="280" t="str">
        <f t="shared" si="42"/>
        <v/>
      </c>
      <c r="Q123" s="280" t="str">
        <f t="shared" si="43"/>
        <v/>
      </c>
      <c r="S123" s="280" t="str">
        <f t="shared" si="44"/>
        <v/>
      </c>
      <c r="U123" s="280" t="str">
        <f t="shared" si="45"/>
        <v/>
      </c>
      <c r="W123" s="280" t="str">
        <f t="shared" si="46"/>
        <v/>
      </c>
      <c r="Y123" s="280" t="str">
        <f t="shared" si="47"/>
        <v/>
      </c>
      <c r="AA123" s="280" t="str">
        <f t="shared" si="48"/>
        <v/>
      </c>
      <c r="AC123" s="280" t="str">
        <f t="shared" si="49"/>
        <v/>
      </c>
      <c r="AE123" s="280" t="str">
        <f t="shared" si="50"/>
        <v/>
      </c>
      <c r="AG123" s="280" t="str">
        <f t="shared" si="51"/>
        <v/>
      </c>
      <c r="AI123" s="280" t="str">
        <f t="shared" si="52"/>
        <v/>
      </c>
      <c r="AK123" s="280" t="str">
        <f t="shared" si="53"/>
        <v/>
      </c>
      <c r="AM123" s="280" t="str">
        <f t="shared" si="54"/>
        <v/>
      </c>
      <c r="AO123" s="280" t="str">
        <f t="shared" si="55"/>
        <v/>
      </c>
      <c r="AQ123" s="280" t="str">
        <f t="shared" si="56"/>
        <v/>
      </c>
    </row>
    <row r="124" spans="5:43" x14ac:dyDescent="0.25">
      <c r="E124" s="280" t="str">
        <f t="shared" si="38"/>
        <v/>
      </c>
      <c r="G124" s="280" t="str">
        <f t="shared" si="38"/>
        <v/>
      </c>
      <c r="I124" s="280" t="str">
        <f t="shared" si="39"/>
        <v/>
      </c>
      <c r="K124" s="280" t="str">
        <f t="shared" si="40"/>
        <v/>
      </c>
      <c r="M124" s="280" t="str">
        <f t="shared" si="41"/>
        <v/>
      </c>
      <c r="O124" s="280" t="str">
        <f t="shared" si="42"/>
        <v/>
      </c>
      <c r="Q124" s="280" t="str">
        <f t="shared" si="43"/>
        <v/>
      </c>
      <c r="S124" s="280" t="str">
        <f t="shared" si="44"/>
        <v/>
      </c>
      <c r="U124" s="280" t="str">
        <f t="shared" si="45"/>
        <v/>
      </c>
      <c r="W124" s="280" t="str">
        <f t="shared" si="46"/>
        <v/>
      </c>
      <c r="Y124" s="280" t="str">
        <f t="shared" si="47"/>
        <v/>
      </c>
      <c r="AA124" s="280" t="str">
        <f t="shared" si="48"/>
        <v/>
      </c>
      <c r="AC124" s="280" t="str">
        <f t="shared" si="49"/>
        <v/>
      </c>
      <c r="AE124" s="280" t="str">
        <f t="shared" si="50"/>
        <v/>
      </c>
      <c r="AG124" s="280" t="str">
        <f t="shared" si="51"/>
        <v/>
      </c>
      <c r="AI124" s="280" t="str">
        <f t="shared" si="52"/>
        <v/>
      </c>
      <c r="AK124" s="280" t="str">
        <f t="shared" si="53"/>
        <v/>
      </c>
      <c r="AM124" s="280" t="str">
        <f t="shared" si="54"/>
        <v/>
      </c>
      <c r="AO124" s="280" t="str">
        <f t="shared" si="55"/>
        <v/>
      </c>
      <c r="AQ124" s="280" t="str">
        <f t="shared" si="56"/>
        <v/>
      </c>
    </row>
    <row r="125" spans="5:43" x14ac:dyDescent="0.25">
      <c r="E125" s="280" t="str">
        <f t="shared" si="38"/>
        <v/>
      </c>
      <c r="G125" s="280" t="str">
        <f t="shared" si="38"/>
        <v/>
      </c>
      <c r="I125" s="280" t="str">
        <f t="shared" si="39"/>
        <v/>
      </c>
      <c r="K125" s="280" t="str">
        <f t="shared" si="40"/>
        <v/>
      </c>
      <c r="M125" s="280" t="str">
        <f t="shared" si="41"/>
        <v/>
      </c>
      <c r="O125" s="280" t="str">
        <f t="shared" si="42"/>
        <v/>
      </c>
      <c r="Q125" s="280" t="str">
        <f t="shared" si="43"/>
        <v/>
      </c>
      <c r="S125" s="280" t="str">
        <f t="shared" si="44"/>
        <v/>
      </c>
      <c r="U125" s="280" t="str">
        <f t="shared" si="45"/>
        <v/>
      </c>
      <c r="W125" s="280" t="str">
        <f t="shared" si="46"/>
        <v/>
      </c>
      <c r="Y125" s="280" t="str">
        <f t="shared" si="47"/>
        <v/>
      </c>
      <c r="AA125" s="280" t="str">
        <f t="shared" si="48"/>
        <v/>
      </c>
      <c r="AC125" s="280" t="str">
        <f t="shared" si="49"/>
        <v/>
      </c>
      <c r="AE125" s="280" t="str">
        <f t="shared" si="50"/>
        <v/>
      </c>
      <c r="AG125" s="280" t="str">
        <f t="shared" si="51"/>
        <v/>
      </c>
      <c r="AI125" s="280" t="str">
        <f t="shared" si="52"/>
        <v/>
      </c>
      <c r="AK125" s="280" t="str">
        <f t="shared" si="53"/>
        <v/>
      </c>
      <c r="AM125" s="280" t="str">
        <f t="shared" si="54"/>
        <v/>
      </c>
      <c r="AO125" s="280" t="str">
        <f t="shared" si="55"/>
        <v/>
      </c>
      <c r="AQ125" s="280" t="str">
        <f t="shared" si="56"/>
        <v/>
      </c>
    </row>
    <row r="126" spans="5:43" x14ac:dyDescent="0.25">
      <c r="E126" s="280" t="str">
        <f t="shared" si="38"/>
        <v/>
      </c>
      <c r="G126" s="280" t="str">
        <f t="shared" si="38"/>
        <v/>
      </c>
      <c r="I126" s="280" t="str">
        <f t="shared" si="39"/>
        <v/>
      </c>
      <c r="K126" s="280" t="str">
        <f t="shared" si="40"/>
        <v/>
      </c>
      <c r="M126" s="280" t="str">
        <f t="shared" si="41"/>
        <v/>
      </c>
      <c r="O126" s="280" t="str">
        <f t="shared" si="42"/>
        <v/>
      </c>
      <c r="Q126" s="280" t="str">
        <f t="shared" si="43"/>
        <v/>
      </c>
      <c r="S126" s="280" t="str">
        <f t="shared" si="44"/>
        <v/>
      </c>
      <c r="U126" s="280" t="str">
        <f t="shared" si="45"/>
        <v/>
      </c>
      <c r="W126" s="280" t="str">
        <f t="shared" si="46"/>
        <v/>
      </c>
      <c r="Y126" s="280" t="str">
        <f t="shared" si="47"/>
        <v/>
      </c>
      <c r="AA126" s="280" t="str">
        <f t="shared" si="48"/>
        <v/>
      </c>
      <c r="AC126" s="280" t="str">
        <f t="shared" si="49"/>
        <v/>
      </c>
      <c r="AE126" s="280" t="str">
        <f t="shared" si="50"/>
        <v/>
      </c>
      <c r="AG126" s="280" t="str">
        <f t="shared" si="51"/>
        <v/>
      </c>
      <c r="AI126" s="280" t="str">
        <f t="shared" si="52"/>
        <v/>
      </c>
      <c r="AK126" s="280" t="str">
        <f t="shared" si="53"/>
        <v/>
      </c>
      <c r="AM126" s="280" t="str">
        <f t="shared" si="54"/>
        <v/>
      </c>
      <c r="AO126" s="280" t="str">
        <f t="shared" si="55"/>
        <v/>
      </c>
      <c r="AQ126" s="280" t="str">
        <f t="shared" si="56"/>
        <v/>
      </c>
    </row>
    <row r="127" spans="5:43" x14ac:dyDescent="0.25">
      <c r="E127" s="280" t="str">
        <f t="shared" si="38"/>
        <v/>
      </c>
      <c r="G127" s="280" t="str">
        <f t="shared" si="38"/>
        <v/>
      </c>
      <c r="I127" s="280" t="str">
        <f t="shared" si="39"/>
        <v/>
      </c>
      <c r="K127" s="280" t="str">
        <f t="shared" si="40"/>
        <v/>
      </c>
      <c r="M127" s="280" t="str">
        <f t="shared" si="41"/>
        <v/>
      </c>
      <c r="O127" s="280" t="str">
        <f t="shared" si="42"/>
        <v/>
      </c>
      <c r="Q127" s="280" t="str">
        <f t="shared" si="43"/>
        <v/>
      </c>
      <c r="S127" s="280" t="str">
        <f t="shared" si="44"/>
        <v/>
      </c>
      <c r="U127" s="280" t="str">
        <f t="shared" si="45"/>
        <v/>
      </c>
      <c r="W127" s="280" t="str">
        <f t="shared" si="46"/>
        <v/>
      </c>
      <c r="Y127" s="280" t="str">
        <f t="shared" si="47"/>
        <v/>
      </c>
      <c r="AA127" s="280" t="str">
        <f t="shared" si="48"/>
        <v/>
      </c>
      <c r="AC127" s="280" t="str">
        <f t="shared" si="49"/>
        <v/>
      </c>
      <c r="AE127" s="280" t="str">
        <f t="shared" si="50"/>
        <v/>
      </c>
      <c r="AG127" s="280" t="str">
        <f t="shared" si="51"/>
        <v/>
      </c>
      <c r="AI127" s="280" t="str">
        <f t="shared" si="52"/>
        <v/>
      </c>
      <c r="AK127" s="280" t="str">
        <f t="shared" si="53"/>
        <v/>
      </c>
      <c r="AM127" s="280" t="str">
        <f t="shared" si="54"/>
        <v/>
      </c>
      <c r="AO127" s="280" t="str">
        <f t="shared" si="55"/>
        <v/>
      </c>
      <c r="AQ127" s="280" t="str">
        <f t="shared" si="56"/>
        <v/>
      </c>
    </row>
    <row r="128" spans="5:43" x14ac:dyDescent="0.25">
      <c r="E128" s="280" t="str">
        <f t="shared" si="38"/>
        <v/>
      </c>
      <c r="G128" s="280" t="str">
        <f t="shared" si="38"/>
        <v/>
      </c>
      <c r="I128" s="280" t="str">
        <f t="shared" si="39"/>
        <v/>
      </c>
      <c r="K128" s="280" t="str">
        <f t="shared" si="40"/>
        <v/>
      </c>
      <c r="M128" s="280" t="str">
        <f t="shared" si="41"/>
        <v/>
      </c>
      <c r="O128" s="280" t="str">
        <f t="shared" si="42"/>
        <v/>
      </c>
      <c r="Q128" s="280" t="str">
        <f t="shared" si="43"/>
        <v/>
      </c>
      <c r="S128" s="280" t="str">
        <f t="shared" si="44"/>
        <v/>
      </c>
      <c r="U128" s="280" t="str">
        <f t="shared" si="45"/>
        <v/>
      </c>
      <c r="W128" s="280" t="str">
        <f t="shared" si="46"/>
        <v/>
      </c>
      <c r="Y128" s="280" t="str">
        <f t="shared" si="47"/>
        <v/>
      </c>
      <c r="AA128" s="280" t="str">
        <f t="shared" si="48"/>
        <v/>
      </c>
      <c r="AC128" s="280" t="str">
        <f t="shared" si="49"/>
        <v/>
      </c>
      <c r="AE128" s="280" t="str">
        <f t="shared" si="50"/>
        <v/>
      </c>
      <c r="AG128" s="280" t="str">
        <f t="shared" si="51"/>
        <v/>
      </c>
      <c r="AI128" s="280" t="str">
        <f t="shared" si="52"/>
        <v/>
      </c>
      <c r="AK128" s="280" t="str">
        <f t="shared" si="53"/>
        <v/>
      </c>
      <c r="AM128" s="280" t="str">
        <f t="shared" si="54"/>
        <v/>
      </c>
      <c r="AO128" s="280" t="str">
        <f t="shared" si="55"/>
        <v/>
      </c>
      <c r="AQ128" s="280" t="str">
        <f t="shared" si="56"/>
        <v/>
      </c>
    </row>
    <row r="129" spans="5:43" x14ac:dyDescent="0.25">
      <c r="E129" s="280" t="str">
        <f t="shared" si="38"/>
        <v/>
      </c>
      <c r="G129" s="280" t="str">
        <f t="shared" si="38"/>
        <v/>
      </c>
      <c r="I129" s="280" t="str">
        <f t="shared" si="39"/>
        <v/>
      </c>
      <c r="K129" s="280" t="str">
        <f t="shared" si="40"/>
        <v/>
      </c>
      <c r="M129" s="280" t="str">
        <f t="shared" si="41"/>
        <v/>
      </c>
      <c r="O129" s="280" t="str">
        <f t="shared" si="42"/>
        <v/>
      </c>
      <c r="Q129" s="280" t="str">
        <f t="shared" si="43"/>
        <v/>
      </c>
      <c r="S129" s="280" t="str">
        <f t="shared" si="44"/>
        <v/>
      </c>
      <c r="U129" s="280" t="str">
        <f t="shared" si="45"/>
        <v/>
      </c>
      <c r="W129" s="280" t="str">
        <f t="shared" si="46"/>
        <v/>
      </c>
      <c r="Y129" s="280" t="str">
        <f t="shared" si="47"/>
        <v/>
      </c>
      <c r="AA129" s="280" t="str">
        <f t="shared" si="48"/>
        <v/>
      </c>
      <c r="AC129" s="280" t="str">
        <f t="shared" si="49"/>
        <v/>
      </c>
      <c r="AE129" s="280" t="str">
        <f t="shared" si="50"/>
        <v/>
      </c>
      <c r="AG129" s="280" t="str">
        <f t="shared" si="51"/>
        <v/>
      </c>
      <c r="AI129" s="280" t="str">
        <f t="shared" si="52"/>
        <v/>
      </c>
      <c r="AK129" s="280" t="str">
        <f t="shared" si="53"/>
        <v/>
      </c>
      <c r="AM129" s="280" t="str">
        <f t="shared" si="54"/>
        <v/>
      </c>
      <c r="AO129" s="280" t="str">
        <f t="shared" si="55"/>
        <v/>
      </c>
      <c r="AQ129" s="280" t="str">
        <f t="shared" si="56"/>
        <v/>
      </c>
    </row>
    <row r="130" spans="5:43" x14ac:dyDescent="0.25">
      <c r="E130" s="280" t="str">
        <f t="shared" si="38"/>
        <v/>
      </c>
      <c r="G130" s="280" t="str">
        <f t="shared" si="38"/>
        <v/>
      </c>
      <c r="I130" s="280" t="str">
        <f t="shared" si="39"/>
        <v/>
      </c>
      <c r="K130" s="280" t="str">
        <f t="shared" si="40"/>
        <v/>
      </c>
      <c r="M130" s="280" t="str">
        <f t="shared" si="41"/>
        <v/>
      </c>
      <c r="O130" s="280" t="str">
        <f t="shared" si="42"/>
        <v/>
      </c>
      <c r="Q130" s="280" t="str">
        <f t="shared" si="43"/>
        <v/>
      </c>
      <c r="S130" s="280" t="str">
        <f t="shared" si="44"/>
        <v/>
      </c>
      <c r="U130" s="280" t="str">
        <f t="shared" si="45"/>
        <v/>
      </c>
      <c r="W130" s="280" t="str">
        <f t="shared" si="46"/>
        <v/>
      </c>
      <c r="Y130" s="280" t="str">
        <f t="shared" si="47"/>
        <v/>
      </c>
      <c r="AA130" s="280" t="str">
        <f t="shared" si="48"/>
        <v/>
      </c>
      <c r="AC130" s="280" t="str">
        <f t="shared" si="49"/>
        <v/>
      </c>
      <c r="AE130" s="280" t="str">
        <f t="shared" si="50"/>
        <v/>
      </c>
      <c r="AG130" s="280" t="str">
        <f t="shared" si="51"/>
        <v/>
      </c>
      <c r="AI130" s="280" t="str">
        <f t="shared" si="52"/>
        <v/>
      </c>
      <c r="AK130" s="280" t="str">
        <f t="shared" si="53"/>
        <v/>
      </c>
      <c r="AM130" s="280" t="str">
        <f t="shared" si="54"/>
        <v/>
      </c>
      <c r="AO130" s="280" t="str">
        <f t="shared" si="55"/>
        <v/>
      </c>
      <c r="AQ130" s="280" t="str">
        <f t="shared" si="56"/>
        <v/>
      </c>
    </row>
    <row r="131" spans="5:43" x14ac:dyDescent="0.25">
      <c r="E131" s="280" t="str">
        <f t="shared" si="38"/>
        <v/>
      </c>
      <c r="G131" s="280" t="str">
        <f t="shared" si="38"/>
        <v/>
      </c>
      <c r="I131" s="280" t="str">
        <f t="shared" si="39"/>
        <v/>
      </c>
      <c r="K131" s="280" t="str">
        <f t="shared" si="40"/>
        <v/>
      </c>
      <c r="M131" s="280" t="str">
        <f t="shared" si="41"/>
        <v/>
      </c>
      <c r="O131" s="280" t="str">
        <f t="shared" si="42"/>
        <v/>
      </c>
      <c r="Q131" s="280" t="str">
        <f t="shared" si="43"/>
        <v/>
      </c>
      <c r="S131" s="280" t="str">
        <f t="shared" si="44"/>
        <v/>
      </c>
      <c r="U131" s="280" t="str">
        <f t="shared" si="45"/>
        <v/>
      </c>
      <c r="W131" s="280" t="str">
        <f t="shared" si="46"/>
        <v/>
      </c>
      <c r="Y131" s="280" t="str">
        <f t="shared" si="47"/>
        <v/>
      </c>
      <c r="AA131" s="280" t="str">
        <f t="shared" si="48"/>
        <v/>
      </c>
      <c r="AC131" s="280" t="str">
        <f t="shared" si="49"/>
        <v/>
      </c>
      <c r="AE131" s="280" t="str">
        <f t="shared" si="50"/>
        <v/>
      </c>
      <c r="AG131" s="280" t="str">
        <f t="shared" si="51"/>
        <v/>
      </c>
      <c r="AI131" s="280" t="str">
        <f t="shared" si="52"/>
        <v/>
      </c>
      <c r="AK131" s="280" t="str">
        <f t="shared" si="53"/>
        <v/>
      </c>
      <c r="AM131" s="280" t="str">
        <f t="shared" si="54"/>
        <v/>
      </c>
      <c r="AO131" s="280" t="str">
        <f t="shared" si="55"/>
        <v/>
      </c>
      <c r="AQ131" s="280" t="str">
        <f t="shared" si="56"/>
        <v/>
      </c>
    </row>
    <row r="132" spans="5:43" x14ac:dyDescent="0.25">
      <c r="E132" s="280" t="str">
        <f t="shared" si="38"/>
        <v/>
      </c>
      <c r="G132" s="280" t="str">
        <f t="shared" si="38"/>
        <v/>
      </c>
      <c r="I132" s="280" t="str">
        <f t="shared" si="39"/>
        <v/>
      </c>
      <c r="K132" s="280" t="str">
        <f t="shared" si="40"/>
        <v/>
      </c>
      <c r="M132" s="280" t="str">
        <f t="shared" si="41"/>
        <v/>
      </c>
      <c r="O132" s="280" t="str">
        <f t="shared" si="42"/>
        <v/>
      </c>
      <c r="Q132" s="280" t="str">
        <f t="shared" si="43"/>
        <v/>
      </c>
      <c r="S132" s="280" t="str">
        <f t="shared" si="44"/>
        <v/>
      </c>
      <c r="U132" s="280" t="str">
        <f t="shared" si="45"/>
        <v/>
      </c>
      <c r="W132" s="280" t="str">
        <f t="shared" si="46"/>
        <v/>
      </c>
      <c r="Y132" s="280" t="str">
        <f t="shared" si="47"/>
        <v/>
      </c>
      <c r="AA132" s="280" t="str">
        <f t="shared" si="48"/>
        <v/>
      </c>
      <c r="AC132" s="280" t="str">
        <f t="shared" si="49"/>
        <v/>
      </c>
      <c r="AE132" s="280" t="str">
        <f t="shared" si="50"/>
        <v/>
      </c>
      <c r="AG132" s="280" t="str">
        <f t="shared" si="51"/>
        <v/>
      </c>
      <c r="AI132" s="280" t="str">
        <f t="shared" si="52"/>
        <v/>
      </c>
      <c r="AK132" s="280" t="str">
        <f t="shared" si="53"/>
        <v/>
      </c>
      <c r="AM132" s="280" t="str">
        <f t="shared" si="54"/>
        <v/>
      </c>
      <c r="AO132" s="280" t="str">
        <f t="shared" si="55"/>
        <v/>
      </c>
      <c r="AQ132" s="280" t="str">
        <f t="shared" si="56"/>
        <v/>
      </c>
    </row>
    <row r="133" spans="5:43" x14ac:dyDescent="0.25">
      <c r="E133" s="280" t="str">
        <f t="shared" si="38"/>
        <v/>
      </c>
      <c r="G133" s="280" t="str">
        <f t="shared" si="38"/>
        <v/>
      </c>
      <c r="I133" s="280" t="str">
        <f t="shared" si="39"/>
        <v/>
      </c>
      <c r="K133" s="280" t="str">
        <f t="shared" si="40"/>
        <v/>
      </c>
      <c r="M133" s="280" t="str">
        <f t="shared" si="41"/>
        <v/>
      </c>
      <c r="O133" s="280" t="str">
        <f t="shared" si="42"/>
        <v/>
      </c>
      <c r="Q133" s="280" t="str">
        <f t="shared" si="43"/>
        <v/>
      </c>
      <c r="S133" s="280" t="str">
        <f t="shared" si="44"/>
        <v/>
      </c>
      <c r="U133" s="280" t="str">
        <f t="shared" si="45"/>
        <v/>
      </c>
      <c r="W133" s="280" t="str">
        <f t="shared" si="46"/>
        <v/>
      </c>
      <c r="Y133" s="280" t="str">
        <f t="shared" si="47"/>
        <v/>
      </c>
      <c r="AA133" s="280" t="str">
        <f t="shared" si="48"/>
        <v/>
      </c>
      <c r="AC133" s="280" t="str">
        <f t="shared" si="49"/>
        <v/>
      </c>
      <c r="AE133" s="280" t="str">
        <f t="shared" si="50"/>
        <v/>
      </c>
      <c r="AG133" s="280" t="str">
        <f t="shared" si="51"/>
        <v/>
      </c>
      <c r="AI133" s="280" t="str">
        <f t="shared" si="52"/>
        <v/>
      </c>
      <c r="AK133" s="280" t="str">
        <f t="shared" si="53"/>
        <v/>
      </c>
      <c r="AM133" s="280" t="str">
        <f t="shared" si="54"/>
        <v/>
      </c>
      <c r="AO133" s="280" t="str">
        <f t="shared" si="55"/>
        <v/>
      </c>
      <c r="AQ133" s="280" t="str">
        <f t="shared" si="56"/>
        <v/>
      </c>
    </row>
    <row r="134" spans="5:43" x14ac:dyDescent="0.25">
      <c r="E134" s="280" t="str">
        <f t="shared" si="38"/>
        <v/>
      </c>
      <c r="G134" s="280" t="str">
        <f t="shared" si="38"/>
        <v/>
      </c>
      <c r="I134" s="280" t="str">
        <f t="shared" si="39"/>
        <v/>
      </c>
      <c r="K134" s="280" t="str">
        <f t="shared" si="40"/>
        <v/>
      </c>
      <c r="M134" s="280" t="str">
        <f t="shared" si="41"/>
        <v/>
      </c>
      <c r="O134" s="280" t="str">
        <f t="shared" si="42"/>
        <v/>
      </c>
      <c r="Q134" s="280" t="str">
        <f t="shared" si="43"/>
        <v/>
      </c>
      <c r="S134" s="280" t="str">
        <f t="shared" si="44"/>
        <v/>
      </c>
      <c r="U134" s="280" t="str">
        <f t="shared" si="45"/>
        <v/>
      </c>
      <c r="W134" s="280" t="str">
        <f t="shared" si="46"/>
        <v/>
      </c>
      <c r="Y134" s="280" t="str">
        <f t="shared" si="47"/>
        <v/>
      </c>
      <c r="AA134" s="280" t="str">
        <f t="shared" si="48"/>
        <v/>
      </c>
      <c r="AC134" s="280" t="str">
        <f t="shared" si="49"/>
        <v/>
      </c>
      <c r="AE134" s="280" t="str">
        <f t="shared" si="50"/>
        <v/>
      </c>
      <c r="AG134" s="280" t="str">
        <f t="shared" si="51"/>
        <v/>
      </c>
      <c r="AI134" s="280" t="str">
        <f t="shared" si="52"/>
        <v/>
      </c>
      <c r="AK134" s="280" t="str">
        <f t="shared" si="53"/>
        <v/>
      </c>
      <c r="AM134" s="280" t="str">
        <f t="shared" si="54"/>
        <v/>
      </c>
      <c r="AO134" s="280" t="str">
        <f t="shared" si="55"/>
        <v/>
      </c>
      <c r="AQ134" s="280" t="str">
        <f t="shared" si="56"/>
        <v/>
      </c>
    </row>
    <row r="135" spans="5:43" x14ac:dyDescent="0.25">
      <c r="E135" s="280" t="str">
        <f t="shared" si="38"/>
        <v/>
      </c>
      <c r="G135" s="280" t="str">
        <f t="shared" si="38"/>
        <v/>
      </c>
      <c r="I135" s="280" t="str">
        <f t="shared" si="39"/>
        <v/>
      </c>
      <c r="K135" s="280" t="str">
        <f t="shared" si="40"/>
        <v/>
      </c>
      <c r="M135" s="280" t="str">
        <f t="shared" si="41"/>
        <v/>
      </c>
      <c r="O135" s="280" t="str">
        <f t="shared" si="42"/>
        <v/>
      </c>
      <c r="Q135" s="280" t="str">
        <f t="shared" si="43"/>
        <v/>
      </c>
      <c r="S135" s="280" t="str">
        <f t="shared" si="44"/>
        <v/>
      </c>
      <c r="U135" s="280" t="str">
        <f t="shared" si="45"/>
        <v/>
      </c>
      <c r="W135" s="280" t="str">
        <f t="shared" si="46"/>
        <v/>
      </c>
      <c r="Y135" s="280" t="str">
        <f t="shared" si="47"/>
        <v/>
      </c>
      <c r="AA135" s="280" t="str">
        <f t="shared" si="48"/>
        <v/>
      </c>
      <c r="AC135" s="280" t="str">
        <f t="shared" si="49"/>
        <v/>
      </c>
      <c r="AE135" s="280" t="str">
        <f t="shared" si="50"/>
        <v/>
      </c>
      <c r="AG135" s="280" t="str">
        <f t="shared" si="51"/>
        <v/>
      </c>
      <c r="AI135" s="280" t="str">
        <f t="shared" si="52"/>
        <v/>
      </c>
      <c r="AK135" s="280" t="str">
        <f t="shared" si="53"/>
        <v/>
      </c>
      <c r="AM135" s="280" t="str">
        <f t="shared" si="54"/>
        <v/>
      </c>
      <c r="AO135" s="280" t="str">
        <f t="shared" si="55"/>
        <v/>
      </c>
      <c r="AQ135" s="280" t="str">
        <f t="shared" si="56"/>
        <v/>
      </c>
    </row>
    <row r="136" spans="5:43" x14ac:dyDescent="0.25">
      <c r="E136" s="280" t="str">
        <f t="shared" si="38"/>
        <v/>
      </c>
      <c r="G136" s="280" t="str">
        <f t="shared" si="38"/>
        <v/>
      </c>
      <c r="I136" s="280" t="str">
        <f t="shared" si="39"/>
        <v/>
      </c>
      <c r="K136" s="280" t="str">
        <f t="shared" si="40"/>
        <v/>
      </c>
      <c r="M136" s="280" t="str">
        <f t="shared" si="41"/>
        <v/>
      </c>
      <c r="O136" s="280" t="str">
        <f t="shared" si="42"/>
        <v/>
      </c>
      <c r="Q136" s="280" t="str">
        <f t="shared" si="43"/>
        <v/>
      </c>
      <c r="S136" s="280" t="str">
        <f t="shared" si="44"/>
        <v/>
      </c>
      <c r="U136" s="280" t="str">
        <f t="shared" si="45"/>
        <v/>
      </c>
      <c r="W136" s="280" t="str">
        <f t="shared" si="46"/>
        <v/>
      </c>
      <c r="Y136" s="280" t="str">
        <f t="shared" si="47"/>
        <v/>
      </c>
      <c r="AA136" s="280" t="str">
        <f t="shared" si="48"/>
        <v/>
      </c>
      <c r="AC136" s="280" t="str">
        <f t="shared" si="49"/>
        <v/>
      </c>
      <c r="AE136" s="280" t="str">
        <f t="shared" si="50"/>
        <v/>
      </c>
      <c r="AG136" s="280" t="str">
        <f t="shared" si="51"/>
        <v/>
      </c>
      <c r="AI136" s="280" t="str">
        <f t="shared" si="52"/>
        <v/>
      </c>
      <c r="AK136" s="280" t="str">
        <f t="shared" si="53"/>
        <v/>
      </c>
      <c r="AM136" s="280" t="str">
        <f t="shared" si="54"/>
        <v/>
      </c>
      <c r="AO136" s="280" t="str">
        <f t="shared" si="55"/>
        <v/>
      </c>
      <c r="AQ136" s="280" t="str">
        <f t="shared" si="56"/>
        <v/>
      </c>
    </row>
    <row r="137" spans="5:43" x14ac:dyDescent="0.25">
      <c r="E137" s="280" t="str">
        <f t="shared" si="38"/>
        <v/>
      </c>
      <c r="G137" s="280" t="str">
        <f t="shared" si="38"/>
        <v/>
      </c>
      <c r="I137" s="280" t="str">
        <f t="shared" si="39"/>
        <v/>
      </c>
      <c r="K137" s="280" t="str">
        <f t="shared" si="40"/>
        <v/>
      </c>
      <c r="M137" s="280" t="str">
        <f t="shared" si="41"/>
        <v/>
      </c>
      <c r="O137" s="280" t="str">
        <f t="shared" si="42"/>
        <v/>
      </c>
      <c r="Q137" s="280" t="str">
        <f t="shared" si="43"/>
        <v/>
      </c>
      <c r="S137" s="280" t="str">
        <f t="shared" si="44"/>
        <v/>
      </c>
      <c r="U137" s="280" t="str">
        <f t="shared" si="45"/>
        <v/>
      </c>
      <c r="W137" s="280" t="str">
        <f t="shared" si="46"/>
        <v/>
      </c>
      <c r="Y137" s="280" t="str">
        <f t="shared" si="47"/>
        <v/>
      </c>
      <c r="AA137" s="280" t="str">
        <f t="shared" si="48"/>
        <v/>
      </c>
      <c r="AC137" s="280" t="str">
        <f t="shared" si="49"/>
        <v/>
      </c>
      <c r="AE137" s="280" t="str">
        <f t="shared" si="50"/>
        <v/>
      </c>
      <c r="AG137" s="280" t="str">
        <f t="shared" si="51"/>
        <v/>
      </c>
      <c r="AI137" s="280" t="str">
        <f t="shared" si="52"/>
        <v/>
      </c>
      <c r="AK137" s="280" t="str">
        <f t="shared" si="53"/>
        <v/>
      </c>
      <c r="AM137" s="280" t="str">
        <f t="shared" si="54"/>
        <v/>
      </c>
      <c r="AO137" s="280" t="str">
        <f t="shared" si="55"/>
        <v/>
      </c>
      <c r="AQ137" s="280" t="str">
        <f t="shared" si="56"/>
        <v/>
      </c>
    </row>
    <row r="138" spans="5:43" x14ac:dyDescent="0.25">
      <c r="E138" s="280" t="str">
        <f t="shared" si="38"/>
        <v/>
      </c>
      <c r="G138" s="280" t="str">
        <f t="shared" si="38"/>
        <v/>
      </c>
      <c r="I138" s="280" t="str">
        <f t="shared" si="39"/>
        <v/>
      </c>
      <c r="K138" s="280" t="str">
        <f t="shared" si="40"/>
        <v/>
      </c>
      <c r="M138" s="280" t="str">
        <f t="shared" si="41"/>
        <v/>
      </c>
      <c r="O138" s="280" t="str">
        <f t="shared" si="42"/>
        <v/>
      </c>
      <c r="Q138" s="280" t="str">
        <f t="shared" si="43"/>
        <v/>
      </c>
      <c r="S138" s="280" t="str">
        <f t="shared" si="44"/>
        <v/>
      </c>
      <c r="U138" s="280" t="str">
        <f t="shared" si="45"/>
        <v/>
      </c>
      <c r="W138" s="280" t="str">
        <f t="shared" si="46"/>
        <v/>
      </c>
      <c r="Y138" s="280" t="str">
        <f t="shared" si="47"/>
        <v/>
      </c>
      <c r="AA138" s="280" t="str">
        <f t="shared" si="48"/>
        <v/>
      </c>
      <c r="AC138" s="280" t="str">
        <f t="shared" si="49"/>
        <v/>
      </c>
      <c r="AE138" s="280" t="str">
        <f t="shared" si="50"/>
        <v/>
      </c>
      <c r="AG138" s="280" t="str">
        <f t="shared" si="51"/>
        <v/>
      </c>
      <c r="AI138" s="280" t="str">
        <f t="shared" si="52"/>
        <v/>
      </c>
      <c r="AK138" s="280" t="str">
        <f t="shared" si="53"/>
        <v/>
      </c>
      <c r="AM138" s="280" t="str">
        <f t="shared" si="54"/>
        <v/>
      </c>
      <c r="AO138" s="280" t="str">
        <f t="shared" si="55"/>
        <v/>
      </c>
      <c r="AQ138" s="280" t="str">
        <f t="shared" si="56"/>
        <v/>
      </c>
    </row>
    <row r="139" spans="5:43" x14ac:dyDescent="0.25">
      <c r="E139" s="280" t="str">
        <f t="shared" si="38"/>
        <v/>
      </c>
      <c r="G139" s="280" t="str">
        <f t="shared" si="38"/>
        <v/>
      </c>
      <c r="I139" s="280" t="str">
        <f t="shared" si="39"/>
        <v/>
      </c>
      <c r="K139" s="280" t="str">
        <f t="shared" si="40"/>
        <v/>
      </c>
      <c r="M139" s="280" t="str">
        <f t="shared" si="41"/>
        <v/>
      </c>
      <c r="O139" s="280" t="str">
        <f t="shared" si="42"/>
        <v/>
      </c>
      <c r="Q139" s="280" t="str">
        <f t="shared" si="43"/>
        <v/>
      </c>
      <c r="S139" s="280" t="str">
        <f t="shared" si="44"/>
        <v/>
      </c>
      <c r="U139" s="280" t="str">
        <f t="shared" si="45"/>
        <v/>
      </c>
      <c r="W139" s="280" t="str">
        <f t="shared" si="46"/>
        <v/>
      </c>
      <c r="Y139" s="280" t="str">
        <f t="shared" si="47"/>
        <v/>
      </c>
      <c r="AA139" s="280" t="str">
        <f t="shared" si="48"/>
        <v/>
      </c>
      <c r="AC139" s="280" t="str">
        <f t="shared" si="49"/>
        <v/>
      </c>
      <c r="AE139" s="280" t="str">
        <f t="shared" si="50"/>
        <v/>
      </c>
      <c r="AG139" s="280" t="str">
        <f t="shared" si="51"/>
        <v/>
      </c>
      <c r="AI139" s="280" t="str">
        <f t="shared" si="52"/>
        <v/>
      </c>
      <c r="AK139" s="280" t="str">
        <f t="shared" si="53"/>
        <v/>
      </c>
      <c r="AM139" s="280" t="str">
        <f t="shared" si="54"/>
        <v/>
      </c>
      <c r="AO139" s="280" t="str">
        <f t="shared" si="55"/>
        <v/>
      </c>
      <c r="AQ139" s="280" t="str">
        <f t="shared" si="56"/>
        <v/>
      </c>
    </row>
    <row r="140" spans="5:43" x14ac:dyDescent="0.25">
      <c r="E140" s="280" t="str">
        <f t="shared" si="38"/>
        <v/>
      </c>
      <c r="G140" s="280" t="str">
        <f t="shared" si="38"/>
        <v/>
      </c>
      <c r="I140" s="280" t="str">
        <f t="shared" si="39"/>
        <v/>
      </c>
      <c r="K140" s="280" t="str">
        <f t="shared" si="40"/>
        <v/>
      </c>
      <c r="M140" s="280" t="str">
        <f t="shared" si="41"/>
        <v/>
      </c>
      <c r="O140" s="280" t="str">
        <f t="shared" si="42"/>
        <v/>
      </c>
      <c r="Q140" s="280" t="str">
        <f t="shared" si="43"/>
        <v/>
      </c>
      <c r="S140" s="280" t="str">
        <f t="shared" si="44"/>
        <v/>
      </c>
      <c r="U140" s="280" t="str">
        <f t="shared" si="45"/>
        <v/>
      </c>
      <c r="W140" s="280" t="str">
        <f t="shared" si="46"/>
        <v/>
      </c>
      <c r="Y140" s="280" t="str">
        <f t="shared" si="47"/>
        <v/>
      </c>
      <c r="AA140" s="280" t="str">
        <f t="shared" si="48"/>
        <v/>
      </c>
      <c r="AC140" s="280" t="str">
        <f t="shared" si="49"/>
        <v/>
      </c>
      <c r="AE140" s="280" t="str">
        <f t="shared" si="50"/>
        <v/>
      </c>
      <c r="AG140" s="280" t="str">
        <f t="shared" si="51"/>
        <v/>
      </c>
      <c r="AI140" s="280" t="str">
        <f t="shared" si="52"/>
        <v/>
      </c>
      <c r="AK140" s="280" t="str">
        <f t="shared" si="53"/>
        <v/>
      </c>
      <c r="AM140" s="280" t="str">
        <f t="shared" si="54"/>
        <v/>
      </c>
      <c r="AO140" s="280" t="str">
        <f t="shared" si="55"/>
        <v/>
      </c>
      <c r="AQ140" s="280" t="str">
        <f t="shared" si="56"/>
        <v/>
      </c>
    </row>
    <row r="141" spans="5:43" x14ac:dyDescent="0.25">
      <c r="E141" s="280" t="str">
        <f t="shared" ref="E141:G204" si="57">IF(OR($B141=0,D141=0),"",D141/$B141)</f>
        <v/>
      </c>
      <c r="G141" s="280" t="str">
        <f t="shared" si="57"/>
        <v/>
      </c>
      <c r="I141" s="280" t="str">
        <f t="shared" si="39"/>
        <v/>
      </c>
      <c r="K141" s="280" t="str">
        <f t="shared" si="40"/>
        <v/>
      </c>
      <c r="M141" s="280" t="str">
        <f t="shared" si="41"/>
        <v/>
      </c>
      <c r="O141" s="280" t="str">
        <f t="shared" si="42"/>
        <v/>
      </c>
      <c r="Q141" s="280" t="str">
        <f t="shared" si="43"/>
        <v/>
      </c>
      <c r="S141" s="280" t="str">
        <f t="shared" si="44"/>
        <v/>
      </c>
      <c r="U141" s="280" t="str">
        <f t="shared" si="45"/>
        <v/>
      </c>
      <c r="W141" s="280" t="str">
        <f t="shared" si="46"/>
        <v/>
      </c>
      <c r="Y141" s="280" t="str">
        <f t="shared" si="47"/>
        <v/>
      </c>
      <c r="AA141" s="280" t="str">
        <f t="shared" si="48"/>
        <v/>
      </c>
      <c r="AC141" s="280" t="str">
        <f t="shared" si="49"/>
        <v/>
      </c>
      <c r="AE141" s="280" t="str">
        <f t="shared" si="50"/>
        <v/>
      </c>
      <c r="AG141" s="280" t="str">
        <f t="shared" si="51"/>
        <v/>
      </c>
      <c r="AI141" s="280" t="str">
        <f t="shared" si="52"/>
        <v/>
      </c>
      <c r="AK141" s="280" t="str">
        <f t="shared" si="53"/>
        <v/>
      </c>
      <c r="AM141" s="280" t="str">
        <f t="shared" si="54"/>
        <v/>
      </c>
      <c r="AO141" s="280" t="str">
        <f t="shared" si="55"/>
        <v/>
      </c>
      <c r="AQ141" s="280" t="str">
        <f t="shared" si="56"/>
        <v/>
      </c>
    </row>
    <row r="142" spans="5:43" x14ac:dyDescent="0.25">
      <c r="E142" s="280" t="str">
        <f t="shared" si="57"/>
        <v/>
      </c>
      <c r="G142" s="280" t="str">
        <f t="shared" si="57"/>
        <v/>
      </c>
      <c r="I142" s="280" t="str">
        <f t="shared" si="39"/>
        <v/>
      </c>
      <c r="K142" s="280" t="str">
        <f t="shared" si="40"/>
        <v/>
      </c>
      <c r="M142" s="280" t="str">
        <f t="shared" si="41"/>
        <v/>
      </c>
      <c r="O142" s="280" t="str">
        <f t="shared" si="42"/>
        <v/>
      </c>
      <c r="Q142" s="280" t="str">
        <f t="shared" si="43"/>
        <v/>
      </c>
      <c r="S142" s="280" t="str">
        <f t="shared" si="44"/>
        <v/>
      </c>
      <c r="U142" s="280" t="str">
        <f t="shared" si="45"/>
        <v/>
      </c>
      <c r="W142" s="280" t="str">
        <f t="shared" si="46"/>
        <v/>
      </c>
      <c r="Y142" s="280" t="str">
        <f t="shared" si="47"/>
        <v/>
      </c>
      <c r="AA142" s="280" t="str">
        <f t="shared" si="48"/>
        <v/>
      </c>
      <c r="AC142" s="280" t="str">
        <f t="shared" si="49"/>
        <v/>
      </c>
      <c r="AE142" s="280" t="str">
        <f t="shared" si="50"/>
        <v/>
      </c>
      <c r="AG142" s="280" t="str">
        <f t="shared" si="51"/>
        <v/>
      </c>
      <c r="AI142" s="280" t="str">
        <f t="shared" si="52"/>
        <v/>
      </c>
      <c r="AK142" s="280" t="str">
        <f t="shared" si="53"/>
        <v/>
      </c>
      <c r="AM142" s="280" t="str">
        <f t="shared" si="54"/>
        <v/>
      </c>
      <c r="AO142" s="280" t="str">
        <f t="shared" si="55"/>
        <v/>
      </c>
      <c r="AQ142" s="280" t="str">
        <f t="shared" si="56"/>
        <v/>
      </c>
    </row>
    <row r="143" spans="5:43" x14ac:dyDescent="0.25">
      <c r="E143" s="280" t="str">
        <f t="shared" si="57"/>
        <v/>
      </c>
      <c r="G143" s="280" t="str">
        <f t="shared" si="57"/>
        <v/>
      </c>
      <c r="I143" s="280" t="str">
        <f t="shared" si="39"/>
        <v/>
      </c>
      <c r="K143" s="280" t="str">
        <f t="shared" si="40"/>
        <v/>
      </c>
      <c r="M143" s="280" t="str">
        <f t="shared" si="41"/>
        <v/>
      </c>
      <c r="O143" s="280" t="str">
        <f t="shared" si="42"/>
        <v/>
      </c>
      <c r="Q143" s="280" t="str">
        <f t="shared" si="43"/>
        <v/>
      </c>
      <c r="S143" s="280" t="str">
        <f t="shared" si="44"/>
        <v/>
      </c>
      <c r="U143" s="280" t="str">
        <f t="shared" si="45"/>
        <v/>
      </c>
      <c r="W143" s="280" t="str">
        <f t="shared" si="46"/>
        <v/>
      </c>
      <c r="Y143" s="280" t="str">
        <f t="shared" si="47"/>
        <v/>
      </c>
      <c r="AA143" s="280" t="str">
        <f t="shared" si="48"/>
        <v/>
      </c>
      <c r="AC143" s="280" t="str">
        <f t="shared" si="49"/>
        <v/>
      </c>
      <c r="AE143" s="280" t="str">
        <f t="shared" si="50"/>
        <v/>
      </c>
      <c r="AG143" s="280" t="str">
        <f t="shared" si="51"/>
        <v/>
      </c>
      <c r="AI143" s="280" t="str">
        <f t="shared" si="52"/>
        <v/>
      </c>
      <c r="AK143" s="280" t="str">
        <f t="shared" si="53"/>
        <v/>
      </c>
      <c r="AM143" s="280" t="str">
        <f t="shared" si="54"/>
        <v/>
      </c>
      <c r="AO143" s="280" t="str">
        <f t="shared" si="55"/>
        <v/>
      </c>
      <c r="AQ143" s="280" t="str">
        <f t="shared" si="56"/>
        <v/>
      </c>
    </row>
    <row r="144" spans="5:43" x14ac:dyDescent="0.25">
      <c r="E144" s="280" t="str">
        <f t="shared" si="57"/>
        <v/>
      </c>
      <c r="G144" s="280" t="str">
        <f t="shared" si="57"/>
        <v/>
      </c>
      <c r="I144" s="280" t="str">
        <f t="shared" si="39"/>
        <v/>
      </c>
      <c r="K144" s="280" t="str">
        <f t="shared" si="40"/>
        <v/>
      </c>
      <c r="M144" s="280" t="str">
        <f t="shared" si="41"/>
        <v/>
      </c>
      <c r="O144" s="280" t="str">
        <f t="shared" si="42"/>
        <v/>
      </c>
      <c r="Q144" s="280" t="str">
        <f t="shared" si="43"/>
        <v/>
      </c>
      <c r="S144" s="280" t="str">
        <f t="shared" si="44"/>
        <v/>
      </c>
      <c r="U144" s="280" t="str">
        <f t="shared" si="45"/>
        <v/>
      </c>
      <c r="W144" s="280" t="str">
        <f t="shared" si="46"/>
        <v/>
      </c>
      <c r="Y144" s="280" t="str">
        <f t="shared" si="47"/>
        <v/>
      </c>
      <c r="AA144" s="280" t="str">
        <f t="shared" si="48"/>
        <v/>
      </c>
      <c r="AC144" s="280" t="str">
        <f t="shared" si="49"/>
        <v/>
      </c>
      <c r="AE144" s="280" t="str">
        <f t="shared" si="50"/>
        <v/>
      </c>
      <c r="AG144" s="280" t="str">
        <f t="shared" si="51"/>
        <v/>
      </c>
      <c r="AI144" s="280" t="str">
        <f t="shared" si="52"/>
        <v/>
      </c>
      <c r="AK144" s="280" t="str">
        <f t="shared" si="53"/>
        <v/>
      </c>
      <c r="AM144" s="280" t="str">
        <f t="shared" si="54"/>
        <v/>
      </c>
      <c r="AO144" s="280" t="str">
        <f t="shared" si="55"/>
        <v/>
      </c>
      <c r="AQ144" s="280" t="str">
        <f t="shared" si="56"/>
        <v/>
      </c>
    </row>
    <row r="145" spans="5:43" x14ac:dyDescent="0.25">
      <c r="E145" s="280" t="str">
        <f t="shared" si="57"/>
        <v/>
      </c>
      <c r="G145" s="280" t="str">
        <f t="shared" si="57"/>
        <v/>
      </c>
      <c r="I145" s="280" t="str">
        <f t="shared" si="39"/>
        <v/>
      </c>
      <c r="K145" s="280" t="str">
        <f t="shared" si="40"/>
        <v/>
      </c>
      <c r="M145" s="280" t="str">
        <f t="shared" si="41"/>
        <v/>
      </c>
      <c r="O145" s="280" t="str">
        <f t="shared" si="42"/>
        <v/>
      </c>
      <c r="Q145" s="280" t="str">
        <f t="shared" si="43"/>
        <v/>
      </c>
      <c r="S145" s="280" t="str">
        <f t="shared" si="44"/>
        <v/>
      </c>
      <c r="U145" s="280" t="str">
        <f t="shared" si="45"/>
        <v/>
      </c>
      <c r="W145" s="280" t="str">
        <f t="shared" si="46"/>
        <v/>
      </c>
      <c r="Y145" s="280" t="str">
        <f t="shared" si="47"/>
        <v/>
      </c>
      <c r="AA145" s="280" t="str">
        <f t="shared" si="48"/>
        <v/>
      </c>
      <c r="AC145" s="280" t="str">
        <f t="shared" si="49"/>
        <v/>
      </c>
      <c r="AE145" s="280" t="str">
        <f t="shared" si="50"/>
        <v/>
      </c>
      <c r="AG145" s="280" t="str">
        <f t="shared" si="51"/>
        <v/>
      </c>
      <c r="AI145" s="280" t="str">
        <f t="shared" si="52"/>
        <v/>
      </c>
      <c r="AK145" s="280" t="str">
        <f t="shared" si="53"/>
        <v/>
      </c>
      <c r="AM145" s="280" t="str">
        <f t="shared" si="54"/>
        <v/>
      </c>
      <c r="AO145" s="280" t="str">
        <f t="shared" si="55"/>
        <v/>
      </c>
      <c r="AQ145" s="280" t="str">
        <f t="shared" si="56"/>
        <v/>
      </c>
    </row>
    <row r="146" spans="5:43" x14ac:dyDescent="0.25">
      <c r="E146" s="280" t="str">
        <f t="shared" si="57"/>
        <v/>
      </c>
      <c r="G146" s="280" t="str">
        <f t="shared" si="57"/>
        <v/>
      </c>
      <c r="I146" s="280" t="str">
        <f t="shared" si="39"/>
        <v/>
      </c>
      <c r="K146" s="280" t="str">
        <f t="shared" si="40"/>
        <v/>
      </c>
      <c r="M146" s="280" t="str">
        <f t="shared" si="41"/>
        <v/>
      </c>
      <c r="O146" s="280" t="str">
        <f t="shared" si="42"/>
        <v/>
      </c>
      <c r="Q146" s="280" t="str">
        <f t="shared" si="43"/>
        <v/>
      </c>
      <c r="S146" s="280" t="str">
        <f t="shared" si="44"/>
        <v/>
      </c>
      <c r="U146" s="280" t="str">
        <f t="shared" si="45"/>
        <v/>
      </c>
      <c r="W146" s="280" t="str">
        <f t="shared" si="46"/>
        <v/>
      </c>
      <c r="Y146" s="280" t="str">
        <f t="shared" si="47"/>
        <v/>
      </c>
      <c r="AA146" s="280" t="str">
        <f t="shared" si="48"/>
        <v/>
      </c>
      <c r="AC146" s="280" t="str">
        <f t="shared" si="49"/>
        <v/>
      </c>
      <c r="AE146" s="280" t="str">
        <f t="shared" si="50"/>
        <v/>
      </c>
      <c r="AG146" s="280" t="str">
        <f t="shared" si="51"/>
        <v/>
      </c>
      <c r="AI146" s="280" t="str">
        <f t="shared" si="52"/>
        <v/>
      </c>
      <c r="AK146" s="280" t="str">
        <f t="shared" si="53"/>
        <v/>
      </c>
      <c r="AM146" s="280" t="str">
        <f t="shared" si="54"/>
        <v/>
      </c>
      <c r="AO146" s="280" t="str">
        <f t="shared" si="55"/>
        <v/>
      </c>
      <c r="AQ146" s="280" t="str">
        <f t="shared" si="56"/>
        <v/>
      </c>
    </row>
    <row r="147" spans="5:43" x14ac:dyDescent="0.25">
      <c r="E147" s="280" t="str">
        <f t="shared" si="57"/>
        <v/>
      </c>
      <c r="G147" s="280" t="str">
        <f t="shared" si="57"/>
        <v/>
      </c>
      <c r="I147" s="280" t="str">
        <f t="shared" si="39"/>
        <v/>
      </c>
      <c r="K147" s="280" t="str">
        <f t="shared" si="40"/>
        <v/>
      </c>
      <c r="M147" s="280" t="str">
        <f t="shared" si="41"/>
        <v/>
      </c>
      <c r="O147" s="280" t="str">
        <f t="shared" si="42"/>
        <v/>
      </c>
      <c r="Q147" s="280" t="str">
        <f t="shared" si="43"/>
        <v/>
      </c>
      <c r="S147" s="280" t="str">
        <f t="shared" si="44"/>
        <v/>
      </c>
      <c r="U147" s="280" t="str">
        <f t="shared" si="45"/>
        <v/>
      </c>
      <c r="W147" s="280" t="str">
        <f t="shared" si="46"/>
        <v/>
      </c>
      <c r="Y147" s="280" t="str">
        <f t="shared" si="47"/>
        <v/>
      </c>
      <c r="AA147" s="280" t="str">
        <f t="shared" si="48"/>
        <v/>
      </c>
      <c r="AC147" s="280" t="str">
        <f t="shared" si="49"/>
        <v/>
      </c>
      <c r="AE147" s="280" t="str">
        <f t="shared" si="50"/>
        <v/>
      </c>
      <c r="AG147" s="280" t="str">
        <f t="shared" si="51"/>
        <v/>
      </c>
      <c r="AI147" s="280" t="str">
        <f t="shared" si="52"/>
        <v/>
      </c>
      <c r="AK147" s="280" t="str">
        <f t="shared" si="53"/>
        <v/>
      </c>
      <c r="AM147" s="280" t="str">
        <f t="shared" si="54"/>
        <v/>
      </c>
      <c r="AO147" s="280" t="str">
        <f t="shared" si="55"/>
        <v/>
      </c>
      <c r="AQ147" s="280" t="str">
        <f t="shared" si="56"/>
        <v/>
      </c>
    </row>
    <row r="148" spans="5:43" x14ac:dyDescent="0.25">
      <c r="E148" s="280" t="str">
        <f t="shared" si="57"/>
        <v/>
      </c>
      <c r="G148" s="280" t="str">
        <f t="shared" si="57"/>
        <v/>
      </c>
      <c r="I148" s="280" t="str">
        <f t="shared" si="39"/>
        <v/>
      </c>
      <c r="K148" s="280" t="str">
        <f t="shared" si="40"/>
        <v/>
      </c>
      <c r="M148" s="280" t="str">
        <f t="shared" si="41"/>
        <v/>
      </c>
      <c r="O148" s="280" t="str">
        <f t="shared" si="42"/>
        <v/>
      </c>
      <c r="Q148" s="280" t="str">
        <f t="shared" si="43"/>
        <v/>
      </c>
      <c r="S148" s="280" t="str">
        <f t="shared" si="44"/>
        <v/>
      </c>
      <c r="U148" s="280" t="str">
        <f t="shared" si="45"/>
        <v/>
      </c>
      <c r="W148" s="280" t="str">
        <f t="shared" si="46"/>
        <v/>
      </c>
      <c r="Y148" s="280" t="str">
        <f t="shared" si="47"/>
        <v/>
      </c>
      <c r="AA148" s="280" t="str">
        <f t="shared" si="48"/>
        <v/>
      </c>
      <c r="AC148" s="280" t="str">
        <f t="shared" si="49"/>
        <v/>
      </c>
      <c r="AE148" s="280" t="str">
        <f t="shared" si="50"/>
        <v/>
      </c>
      <c r="AG148" s="280" t="str">
        <f t="shared" si="51"/>
        <v/>
      </c>
      <c r="AI148" s="280" t="str">
        <f t="shared" si="52"/>
        <v/>
      </c>
      <c r="AK148" s="280" t="str">
        <f t="shared" si="53"/>
        <v/>
      </c>
      <c r="AM148" s="280" t="str">
        <f t="shared" si="54"/>
        <v/>
      </c>
      <c r="AO148" s="280" t="str">
        <f t="shared" si="55"/>
        <v/>
      </c>
      <c r="AQ148" s="280" t="str">
        <f t="shared" si="56"/>
        <v/>
      </c>
    </row>
    <row r="149" spans="5:43" x14ac:dyDescent="0.25">
      <c r="E149" s="280" t="str">
        <f t="shared" si="57"/>
        <v/>
      </c>
      <c r="G149" s="280" t="str">
        <f t="shared" si="57"/>
        <v/>
      </c>
      <c r="I149" s="280" t="str">
        <f t="shared" si="39"/>
        <v/>
      </c>
      <c r="K149" s="280" t="str">
        <f t="shared" si="40"/>
        <v/>
      </c>
      <c r="M149" s="280" t="str">
        <f t="shared" si="41"/>
        <v/>
      </c>
      <c r="O149" s="280" t="str">
        <f t="shared" si="42"/>
        <v/>
      </c>
      <c r="Q149" s="280" t="str">
        <f t="shared" si="43"/>
        <v/>
      </c>
      <c r="S149" s="280" t="str">
        <f t="shared" si="44"/>
        <v/>
      </c>
      <c r="U149" s="280" t="str">
        <f t="shared" si="45"/>
        <v/>
      </c>
      <c r="W149" s="280" t="str">
        <f t="shared" si="46"/>
        <v/>
      </c>
      <c r="Y149" s="280" t="str">
        <f t="shared" si="47"/>
        <v/>
      </c>
      <c r="AA149" s="280" t="str">
        <f t="shared" si="48"/>
        <v/>
      </c>
      <c r="AC149" s="280" t="str">
        <f t="shared" si="49"/>
        <v/>
      </c>
      <c r="AE149" s="280" t="str">
        <f t="shared" si="50"/>
        <v/>
      </c>
      <c r="AG149" s="280" t="str">
        <f t="shared" si="51"/>
        <v/>
      </c>
      <c r="AI149" s="280" t="str">
        <f t="shared" si="52"/>
        <v/>
      </c>
      <c r="AK149" s="280" t="str">
        <f t="shared" si="53"/>
        <v/>
      </c>
      <c r="AM149" s="280" t="str">
        <f t="shared" si="54"/>
        <v/>
      </c>
      <c r="AO149" s="280" t="str">
        <f t="shared" si="55"/>
        <v/>
      </c>
      <c r="AQ149" s="280" t="str">
        <f t="shared" si="56"/>
        <v/>
      </c>
    </row>
    <row r="150" spans="5:43" x14ac:dyDescent="0.25">
      <c r="E150" s="280" t="str">
        <f t="shared" si="57"/>
        <v/>
      </c>
      <c r="G150" s="280" t="str">
        <f t="shared" si="57"/>
        <v/>
      </c>
      <c r="I150" s="280" t="str">
        <f t="shared" si="39"/>
        <v/>
      </c>
      <c r="K150" s="280" t="str">
        <f t="shared" si="40"/>
        <v/>
      </c>
      <c r="M150" s="280" t="str">
        <f t="shared" si="41"/>
        <v/>
      </c>
      <c r="O150" s="280" t="str">
        <f t="shared" si="42"/>
        <v/>
      </c>
      <c r="Q150" s="280" t="str">
        <f t="shared" si="43"/>
        <v/>
      </c>
      <c r="S150" s="280" t="str">
        <f t="shared" si="44"/>
        <v/>
      </c>
      <c r="U150" s="280" t="str">
        <f t="shared" si="45"/>
        <v/>
      </c>
      <c r="W150" s="280" t="str">
        <f t="shared" si="46"/>
        <v/>
      </c>
      <c r="Y150" s="280" t="str">
        <f t="shared" si="47"/>
        <v/>
      </c>
      <c r="AA150" s="280" t="str">
        <f t="shared" si="48"/>
        <v/>
      </c>
      <c r="AC150" s="280" t="str">
        <f t="shared" si="49"/>
        <v/>
      </c>
      <c r="AE150" s="280" t="str">
        <f t="shared" si="50"/>
        <v/>
      </c>
      <c r="AG150" s="280" t="str">
        <f t="shared" si="51"/>
        <v/>
      </c>
      <c r="AI150" s="280" t="str">
        <f t="shared" si="52"/>
        <v/>
      </c>
      <c r="AK150" s="280" t="str">
        <f t="shared" si="53"/>
        <v/>
      </c>
      <c r="AM150" s="280" t="str">
        <f t="shared" si="54"/>
        <v/>
      </c>
      <c r="AO150" s="280" t="str">
        <f t="shared" si="55"/>
        <v/>
      </c>
      <c r="AQ150" s="280" t="str">
        <f t="shared" si="56"/>
        <v/>
      </c>
    </row>
    <row r="151" spans="5:43" x14ac:dyDescent="0.25">
      <c r="E151" s="280" t="str">
        <f t="shared" si="57"/>
        <v/>
      </c>
      <c r="G151" s="280" t="str">
        <f t="shared" si="57"/>
        <v/>
      </c>
      <c r="I151" s="280" t="str">
        <f t="shared" si="39"/>
        <v/>
      </c>
      <c r="K151" s="280" t="str">
        <f t="shared" si="40"/>
        <v/>
      </c>
      <c r="M151" s="280" t="str">
        <f t="shared" si="41"/>
        <v/>
      </c>
      <c r="O151" s="280" t="str">
        <f t="shared" si="42"/>
        <v/>
      </c>
      <c r="Q151" s="280" t="str">
        <f t="shared" si="43"/>
        <v/>
      </c>
      <c r="S151" s="280" t="str">
        <f t="shared" si="44"/>
        <v/>
      </c>
      <c r="U151" s="280" t="str">
        <f t="shared" si="45"/>
        <v/>
      </c>
      <c r="W151" s="280" t="str">
        <f t="shared" si="46"/>
        <v/>
      </c>
      <c r="Y151" s="280" t="str">
        <f t="shared" si="47"/>
        <v/>
      </c>
      <c r="AA151" s="280" t="str">
        <f t="shared" si="48"/>
        <v/>
      </c>
      <c r="AC151" s="280" t="str">
        <f t="shared" si="49"/>
        <v/>
      </c>
      <c r="AE151" s="280" t="str">
        <f t="shared" si="50"/>
        <v/>
      </c>
      <c r="AG151" s="280" t="str">
        <f t="shared" si="51"/>
        <v/>
      </c>
      <c r="AI151" s="280" t="str">
        <f t="shared" si="52"/>
        <v/>
      </c>
      <c r="AK151" s="280" t="str">
        <f t="shared" si="53"/>
        <v/>
      </c>
      <c r="AM151" s="280" t="str">
        <f t="shared" si="54"/>
        <v/>
      </c>
      <c r="AO151" s="280" t="str">
        <f t="shared" si="55"/>
        <v/>
      </c>
      <c r="AQ151" s="280" t="str">
        <f t="shared" si="56"/>
        <v/>
      </c>
    </row>
    <row r="152" spans="5:43" x14ac:dyDescent="0.25">
      <c r="E152" s="280" t="str">
        <f t="shared" si="57"/>
        <v/>
      </c>
      <c r="G152" s="280" t="str">
        <f t="shared" si="57"/>
        <v/>
      </c>
      <c r="I152" s="280" t="str">
        <f t="shared" si="39"/>
        <v/>
      </c>
      <c r="K152" s="280" t="str">
        <f t="shared" si="40"/>
        <v/>
      </c>
      <c r="M152" s="280" t="str">
        <f t="shared" si="41"/>
        <v/>
      </c>
      <c r="O152" s="280" t="str">
        <f t="shared" si="42"/>
        <v/>
      </c>
      <c r="Q152" s="280" t="str">
        <f t="shared" si="43"/>
        <v/>
      </c>
      <c r="S152" s="280" t="str">
        <f t="shared" si="44"/>
        <v/>
      </c>
      <c r="U152" s="280" t="str">
        <f t="shared" si="45"/>
        <v/>
      </c>
      <c r="W152" s="280" t="str">
        <f t="shared" si="46"/>
        <v/>
      </c>
      <c r="Y152" s="280" t="str">
        <f t="shared" si="47"/>
        <v/>
      </c>
      <c r="AA152" s="280" t="str">
        <f t="shared" si="48"/>
        <v/>
      </c>
      <c r="AC152" s="280" t="str">
        <f t="shared" si="49"/>
        <v/>
      </c>
      <c r="AE152" s="280" t="str">
        <f t="shared" si="50"/>
        <v/>
      </c>
      <c r="AG152" s="280" t="str">
        <f t="shared" si="51"/>
        <v/>
      </c>
      <c r="AI152" s="280" t="str">
        <f t="shared" si="52"/>
        <v/>
      </c>
      <c r="AK152" s="280" t="str">
        <f t="shared" si="53"/>
        <v/>
      </c>
      <c r="AM152" s="280" t="str">
        <f t="shared" si="54"/>
        <v/>
      </c>
      <c r="AO152" s="280" t="str">
        <f t="shared" si="55"/>
        <v/>
      </c>
      <c r="AQ152" s="280" t="str">
        <f t="shared" si="56"/>
        <v/>
      </c>
    </row>
    <row r="153" spans="5:43" x14ac:dyDescent="0.25">
      <c r="E153" s="280" t="str">
        <f t="shared" si="57"/>
        <v/>
      </c>
      <c r="G153" s="280" t="str">
        <f t="shared" si="57"/>
        <v/>
      </c>
      <c r="I153" s="280" t="str">
        <f t="shared" si="39"/>
        <v/>
      </c>
      <c r="K153" s="280" t="str">
        <f t="shared" si="40"/>
        <v/>
      </c>
      <c r="M153" s="280" t="str">
        <f t="shared" si="41"/>
        <v/>
      </c>
      <c r="O153" s="280" t="str">
        <f t="shared" si="42"/>
        <v/>
      </c>
      <c r="Q153" s="280" t="str">
        <f t="shared" si="43"/>
        <v/>
      </c>
      <c r="S153" s="280" t="str">
        <f t="shared" si="44"/>
        <v/>
      </c>
      <c r="U153" s="280" t="str">
        <f t="shared" si="45"/>
        <v/>
      </c>
      <c r="W153" s="280" t="str">
        <f t="shared" si="46"/>
        <v/>
      </c>
      <c r="Y153" s="280" t="str">
        <f t="shared" si="47"/>
        <v/>
      </c>
      <c r="AA153" s="280" t="str">
        <f t="shared" si="48"/>
        <v/>
      </c>
      <c r="AC153" s="280" t="str">
        <f t="shared" si="49"/>
        <v/>
      </c>
      <c r="AE153" s="280" t="str">
        <f t="shared" si="50"/>
        <v/>
      </c>
      <c r="AG153" s="280" t="str">
        <f t="shared" si="51"/>
        <v/>
      </c>
      <c r="AI153" s="280" t="str">
        <f t="shared" si="52"/>
        <v/>
      </c>
      <c r="AK153" s="280" t="str">
        <f t="shared" si="53"/>
        <v/>
      </c>
      <c r="AM153" s="280" t="str">
        <f t="shared" si="54"/>
        <v/>
      </c>
      <c r="AO153" s="280" t="str">
        <f t="shared" si="55"/>
        <v/>
      </c>
      <c r="AQ153" s="280" t="str">
        <f t="shared" si="56"/>
        <v/>
      </c>
    </row>
    <row r="154" spans="5:43" x14ac:dyDescent="0.25">
      <c r="E154" s="280" t="str">
        <f t="shared" si="57"/>
        <v/>
      </c>
      <c r="G154" s="280" t="str">
        <f t="shared" si="57"/>
        <v/>
      </c>
      <c r="I154" s="280" t="str">
        <f t="shared" si="39"/>
        <v/>
      </c>
      <c r="K154" s="280" t="str">
        <f t="shared" si="40"/>
        <v/>
      </c>
      <c r="M154" s="280" t="str">
        <f t="shared" si="41"/>
        <v/>
      </c>
      <c r="O154" s="280" t="str">
        <f t="shared" si="42"/>
        <v/>
      </c>
      <c r="Q154" s="280" t="str">
        <f t="shared" si="43"/>
        <v/>
      </c>
      <c r="S154" s="280" t="str">
        <f t="shared" si="44"/>
        <v/>
      </c>
      <c r="U154" s="280" t="str">
        <f t="shared" si="45"/>
        <v/>
      </c>
      <c r="W154" s="280" t="str">
        <f t="shared" si="46"/>
        <v/>
      </c>
      <c r="Y154" s="280" t="str">
        <f t="shared" si="47"/>
        <v/>
      </c>
      <c r="AA154" s="280" t="str">
        <f t="shared" si="48"/>
        <v/>
      </c>
      <c r="AC154" s="280" t="str">
        <f t="shared" si="49"/>
        <v/>
      </c>
      <c r="AE154" s="280" t="str">
        <f t="shared" si="50"/>
        <v/>
      </c>
      <c r="AG154" s="280" t="str">
        <f t="shared" si="51"/>
        <v/>
      </c>
      <c r="AI154" s="280" t="str">
        <f t="shared" si="52"/>
        <v/>
      </c>
      <c r="AK154" s="280" t="str">
        <f t="shared" si="53"/>
        <v/>
      </c>
      <c r="AM154" s="280" t="str">
        <f t="shared" si="54"/>
        <v/>
      </c>
      <c r="AO154" s="280" t="str">
        <f t="shared" si="55"/>
        <v/>
      </c>
      <c r="AQ154" s="280" t="str">
        <f t="shared" si="56"/>
        <v/>
      </c>
    </row>
    <row r="155" spans="5:43" x14ac:dyDescent="0.25">
      <c r="E155" s="280" t="str">
        <f t="shared" si="57"/>
        <v/>
      </c>
      <c r="G155" s="280" t="str">
        <f t="shared" si="57"/>
        <v/>
      </c>
      <c r="I155" s="280" t="str">
        <f t="shared" si="39"/>
        <v/>
      </c>
      <c r="K155" s="280" t="str">
        <f t="shared" si="40"/>
        <v/>
      </c>
      <c r="M155" s="280" t="str">
        <f t="shared" si="41"/>
        <v/>
      </c>
      <c r="O155" s="280" t="str">
        <f t="shared" si="42"/>
        <v/>
      </c>
      <c r="Q155" s="280" t="str">
        <f t="shared" si="43"/>
        <v/>
      </c>
      <c r="S155" s="280" t="str">
        <f t="shared" si="44"/>
        <v/>
      </c>
      <c r="U155" s="280" t="str">
        <f t="shared" si="45"/>
        <v/>
      </c>
      <c r="W155" s="280" t="str">
        <f t="shared" si="46"/>
        <v/>
      </c>
      <c r="Y155" s="280" t="str">
        <f t="shared" si="47"/>
        <v/>
      </c>
      <c r="AA155" s="280" t="str">
        <f t="shared" si="48"/>
        <v/>
      </c>
      <c r="AC155" s="280" t="str">
        <f t="shared" si="49"/>
        <v/>
      </c>
      <c r="AE155" s="280" t="str">
        <f t="shared" si="50"/>
        <v/>
      </c>
      <c r="AG155" s="280" t="str">
        <f t="shared" si="51"/>
        <v/>
      </c>
      <c r="AI155" s="280" t="str">
        <f t="shared" si="52"/>
        <v/>
      </c>
      <c r="AK155" s="280" t="str">
        <f t="shared" si="53"/>
        <v/>
      </c>
      <c r="AM155" s="280" t="str">
        <f t="shared" si="54"/>
        <v/>
      </c>
      <c r="AO155" s="280" t="str">
        <f t="shared" si="55"/>
        <v/>
      </c>
      <c r="AQ155" s="280" t="str">
        <f t="shared" si="56"/>
        <v/>
      </c>
    </row>
    <row r="156" spans="5:43" x14ac:dyDescent="0.25">
      <c r="E156" s="280" t="str">
        <f t="shared" si="57"/>
        <v/>
      </c>
      <c r="G156" s="280" t="str">
        <f t="shared" si="57"/>
        <v/>
      </c>
      <c r="I156" s="280" t="str">
        <f t="shared" si="39"/>
        <v/>
      </c>
      <c r="K156" s="280" t="str">
        <f t="shared" si="40"/>
        <v/>
      </c>
      <c r="M156" s="280" t="str">
        <f t="shared" si="41"/>
        <v/>
      </c>
      <c r="O156" s="280" t="str">
        <f t="shared" si="42"/>
        <v/>
      </c>
      <c r="Q156" s="280" t="str">
        <f t="shared" si="43"/>
        <v/>
      </c>
      <c r="S156" s="280" t="str">
        <f t="shared" si="44"/>
        <v/>
      </c>
      <c r="U156" s="280" t="str">
        <f t="shared" si="45"/>
        <v/>
      </c>
      <c r="W156" s="280" t="str">
        <f t="shared" si="46"/>
        <v/>
      </c>
      <c r="Y156" s="280" t="str">
        <f t="shared" si="47"/>
        <v/>
      </c>
      <c r="AA156" s="280" t="str">
        <f t="shared" si="48"/>
        <v/>
      </c>
      <c r="AC156" s="280" t="str">
        <f t="shared" si="49"/>
        <v/>
      </c>
      <c r="AE156" s="280" t="str">
        <f t="shared" si="50"/>
        <v/>
      </c>
      <c r="AG156" s="280" t="str">
        <f t="shared" si="51"/>
        <v/>
      </c>
      <c r="AI156" s="280" t="str">
        <f t="shared" si="52"/>
        <v/>
      </c>
      <c r="AK156" s="280" t="str">
        <f t="shared" si="53"/>
        <v/>
      </c>
      <c r="AM156" s="280" t="str">
        <f t="shared" si="54"/>
        <v/>
      </c>
      <c r="AO156" s="280" t="str">
        <f t="shared" si="55"/>
        <v/>
      </c>
      <c r="AQ156" s="280" t="str">
        <f t="shared" si="56"/>
        <v/>
      </c>
    </row>
    <row r="157" spans="5:43" x14ac:dyDescent="0.25">
      <c r="E157" s="280" t="str">
        <f t="shared" si="57"/>
        <v/>
      </c>
      <c r="G157" s="280" t="str">
        <f t="shared" si="57"/>
        <v/>
      </c>
      <c r="I157" s="280" t="str">
        <f t="shared" ref="I157:I220" si="58">IF(OR($B157=0,H157=0),"",H157/$B157)</f>
        <v/>
      </c>
      <c r="K157" s="280" t="str">
        <f t="shared" ref="K157:K220" si="59">IF(OR($B157=0,J157=0),"",J157/$B157)</f>
        <v/>
      </c>
      <c r="M157" s="280" t="str">
        <f t="shared" ref="M157:M220" si="60">IF(OR($B157=0,L157=0),"",L157/$B157)</f>
        <v/>
      </c>
      <c r="O157" s="280" t="str">
        <f t="shared" ref="O157:O220" si="61">IF(OR($B157=0,N157=0),"",N157/$B157)</f>
        <v/>
      </c>
      <c r="Q157" s="280" t="str">
        <f t="shared" ref="Q157:Q220" si="62">IF(OR($B157=0,P157=0),"",P157/$B157)</f>
        <v/>
      </c>
      <c r="S157" s="280" t="str">
        <f t="shared" ref="S157:S220" si="63">IF(OR($B157=0,R157=0),"",R157/$B157)</f>
        <v/>
      </c>
      <c r="U157" s="280" t="str">
        <f t="shared" ref="U157:U220" si="64">IF(OR($B157=0,T157=0),"",T157/$B157)</f>
        <v/>
      </c>
      <c r="W157" s="280" t="str">
        <f t="shared" ref="W157:W220" si="65">IF(OR($B157=0,V157=0),"",V157/$B157)</f>
        <v/>
      </c>
      <c r="Y157" s="280" t="str">
        <f t="shared" ref="Y157:Y220" si="66">IF(OR($B157=0,X157=0),"",X157/$B157)</f>
        <v/>
      </c>
      <c r="AA157" s="280" t="str">
        <f t="shared" ref="AA157:AA220" si="67">IF(OR($B157=0,Z157=0),"",Z157/$B157)</f>
        <v/>
      </c>
      <c r="AC157" s="280" t="str">
        <f t="shared" ref="AC157:AC220" si="68">IF(OR($B157=0,AB157=0),"",AB157/$B157)</f>
        <v/>
      </c>
      <c r="AE157" s="280" t="str">
        <f t="shared" ref="AE157:AE220" si="69">IF(OR($B157=0,AD157=0),"",AD157/$B157)</f>
        <v/>
      </c>
      <c r="AG157" s="280" t="str">
        <f t="shared" ref="AG157:AG220" si="70">IF(OR($B157=0,AF157=0),"",AF157/$B157)</f>
        <v/>
      </c>
      <c r="AI157" s="280" t="str">
        <f t="shared" ref="AI157:AI220" si="71">IF(OR($B157=0,AH157=0),"",AH157/$B157)</f>
        <v/>
      </c>
      <c r="AK157" s="280" t="str">
        <f t="shared" ref="AK157:AK220" si="72">IF(OR($B157=0,AJ157=0),"",AJ157/$B157)</f>
        <v/>
      </c>
      <c r="AM157" s="280" t="str">
        <f t="shared" ref="AM157:AM220" si="73">IF(OR($B157=0,AL157=0),"",AL157/$B157)</f>
        <v/>
      </c>
      <c r="AO157" s="280" t="str">
        <f t="shared" ref="AO157:AO220" si="74">IF(OR($B157=0,AN157=0),"",AN157/$B157)</f>
        <v/>
      </c>
      <c r="AQ157" s="280" t="str">
        <f t="shared" ref="AQ157:AQ220" si="75">IF(OR($B157=0,AP157=0),"",AP157/$B157)</f>
        <v/>
      </c>
    </row>
    <row r="158" spans="5:43" x14ac:dyDescent="0.25">
      <c r="E158" s="280" t="str">
        <f t="shared" si="57"/>
        <v/>
      </c>
      <c r="G158" s="280" t="str">
        <f t="shared" si="57"/>
        <v/>
      </c>
      <c r="I158" s="280" t="str">
        <f t="shared" si="58"/>
        <v/>
      </c>
      <c r="K158" s="280" t="str">
        <f t="shared" si="59"/>
        <v/>
      </c>
      <c r="M158" s="280" t="str">
        <f t="shared" si="60"/>
        <v/>
      </c>
      <c r="O158" s="280" t="str">
        <f t="shared" si="61"/>
        <v/>
      </c>
      <c r="Q158" s="280" t="str">
        <f t="shared" si="62"/>
        <v/>
      </c>
      <c r="S158" s="280" t="str">
        <f t="shared" si="63"/>
        <v/>
      </c>
      <c r="U158" s="280" t="str">
        <f t="shared" si="64"/>
        <v/>
      </c>
      <c r="W158" s="280" t="str">
        <f t="shared" si="65"/>
        <v/>
      </c>
      <c r="Y158" s="280" t="str">
        <f t="shared" si="66"/>
        <v/>
      </c>
      <c r="AA158" s="280" t="str">
        <f t="shared" si="67"/>
        <v/>
      </c>
      <c r="AC158" s="280" t="str">
        <f t="shared" si="68"/>
        <v/>
      </c>
      <c r="AE158" s="280" t="str">
        <f t="shared" si="69"/>
        <v/>
      </c>
      <c r="AG158" s="280" t="str">
        <f t="shared" si="70"/>
        <v/>
      </c>
      <c r="AI158" s="280" t="str">
        <f t="shared" si="71"/>
        <v/>
      </c>
      <c r="AK158" s="280" t="str">
        <f t="shared" si="72"/>
        <v/>
      </c>
      <c r="AM158" s="280" t="str">
        <f t="shared" si="73"/>
        <v/>
      </c>
      <c r="AO158" s="280" t="str">
        <f t="shared" si="74"/>
        <v/>
      </c>
      <c r="AQ158" s="280" t="str">
        <f t="shared" si="75"/>
        <v/>
      </c>
    </row>
    <row r="159" spans="5:43" x14ac:dyDescent="0.25">
      <c r="E159" s="280" t="str">
        <f t="shared" si="57"/>
        <v/>
      </c>
      <c r="G159" s="280" t="str">
        <f t="shared" si="57"/>
        <v/>
      </c>
      <c r="I159" s="280" t="str">
        <f t="shared" si="58"/>
        <v/>
      </c>
      <c r="K159" s="280" t="str">
        <f t="shared" si="59"/>
        <v/>
      </c>
      <c r="M159" s="280" t="str">
        <f t="shared" si="60"/>
        <v/>
      </c>
      <c r="O159" s="280" t="str">
        <f t="shared" si="61"/>
        <v/>
      </c>
      <c r="Q159" s="280" t="str">
        <f t="shared" si="62"/>
        <v/>
      </c>
      <c r="S159" s="280" t="str">
        <f t="shared" si="63"/>
        <v/>
      </c>
      <c r="U159" s="280" t="str">
        <f t="shared" si="64"/>
        <v/>
      </c>
      <c r="W159" s="280" t="str">
        <f t="shared" si="65"/>
        <v/>
      </c>
      <c r="Y159" s="280" t="str">
        <f t="shared" si="66"/>
        <v/>
      </c>
      <c r="AA159" s="280" t="str">
        <f t="shared" si="67"/>
        <v/>
      </c>
      <c r="AC159" s="280" t="str">
        <f t="shared" si="68"/>
        <v/>
      </c>
      <c r="AE159" s="280" t="str">
        <f t="shared" si="69"/>
        <v/>
      </c>
      <c r="AG159" s="280" t="str">
        <f t="shared" si="70"/>
        <v/>
      </c>
      <c r="AI159" s="280" t="str">
        <f t="shared" si="71"/>
        <v/>
      </c>
      <c r="AK159" s="280" t="str">
        <f t="shared" si="72"/>
        <v/>
      </c>
      <c r="AM159" s="280" t="str">
        <f t="shared" si="73"/>
        <v/>
      </c>
      <c r="AO159" s="280" t="str">
        <f t="shared" si="74"/>
        <v/>
      </c>
      <c r="AQ159" s="280" t="str">
        <f t="shared" si="75"/>
        <v/>
      </c>
    </row>
    <row r="160" spans="5:43" x14ac:dyDescent="0.25">
      <c r="E160" s="280" t="str">
        <f t="shared" si="57"/>
        <v/>
      </c>
      <c r="G160" s="280" t="str">
        <f t="shared" si="57"/>
        <v/>
      </c>
      <c r="I160" s="280" t="str">
        <f t="shared" si="58"/>
        <v/>
      </c>
      <c r="K160" s="280" t="str">
        <f t="shared" si="59"/>
        <v/>
      </c>
      <c r="M160" s="280" t="str">
        <f t="shared" si="60"/>
        <v/>
      </c>
      <c r="O160" s="280" t="str">
        <f t="shared" si="61"/>
        <v/>
      </c>
      <c r="Q160" s="280" t="str">
        <f t="shared" si="62"/>
        <v/>
      </c>
      <c r="S160" s="280" t="str">
        <f t="shared" si="63"/>
        <v/>
      </c>
      <c r="U160" s="280" t="str">
        <f t="shared" si="64"/>
        <v/>
      </c>
      <c r="W160" s="280" t="str">
        <f t="shared" si="65"/>
        <v/>
      </c>
      <c r="Y160" s="280" t="str">
        <f t="shared" si="66"/>
        <v/>
      </c>
      <c r="AA160" s="280" t="str">
        <f t="shared" si="67"/>
        <v/>
      </c>
      <c r="AC160" s="280" t="str">
        <f t="shared" si="68"/>
        <v/>
      </c>
      <c r="AE160" s="280" t="str">
        <f t="shared" si="69"/>
        <v/>
      </c>
      <c r="AG160" s="280" t="str">
        <f t="shared" si="70"/>
        <v/>
      </c>
      <c r="AI160" s="280" t="str">
        <f t="shared" si="71"/>
        <v/>
      </c>
      <c r="AK160" s="280" t="str">
        <f t="shared" si="72"/>
        <v/>
      </c>
      <c r="AM160" s="280" t="str">
        <f t="shared" si="73"/>
        <v/>
      </c>
      <c r="AO160" s="280" t="str">
        <f t="shared" si="74"/>
        <v/>
      </c>
      <c r="AQ160" s="280" t="str">
        <f t="shared" si="75"/>
        <v/>
      </c>
    </row>
    <row r="161" spans="5:43" x14ac:dyDescent="0.25">
      <c r="E161" s="280" t="str">
        <f t="shared" si="57"/>
        <v/>
      </c>
      <c r="G161" s="280" t="str">
        <f t="shared" si="57"/>
        <v/>
      </c>
      <c r="I161" s="280" t="str">
        <f t="shared" si="58"/>
        <v/>
      </c>
      <c r="K161" s="280" t="str">
        <f t="shared" si="59"/>
        <v/>
      </c>
      <c r="M161" s="280" t="str">
        <f t="shared" si="60"/>
        <v/>
      </c>
      <c r="O161" s="280" t="str">
        <f t="shared" si="61"/>
        <v/>
      </c>
      <c r="Q161" s="280" t="str">
        <f t="shared" si="62"/>
        <v/>
      </c>
      <c r="S161" s="280" t="str">
        <f t="shared" si="63"/>
        <v/>
      </c>
      <c r="U161" s="280" t="str">
        <f t="shared" si="64"/>
        <v/>
      </c>
      <c r="W161" s="280" t="str">
        <f t="shared" si="65"/>
        <v/>
      </c>
      <c r="Y161" s="280" t="str">
        <f t="shared" si="66"/>
        <v/>
      </c>
      <c r="AA161" s="280" t="str">
        <f t="shared" si="67"/>
        <v/>
      </c>
      <c r="AC161" s="280" t="str">
        <f t="shared" si="68"/>
        <v/>
      </c>
      <c r="AE161" s="280" t="str">
        <f t="shared" si="69"/>
        <v/>
      </c>
      <c r="AG161" s="280" t="str">
        <f t="shared" si="70"/>
        <v/>
      </c>
      <c r="AI161" s="280" t="str">
        <f t="shared" si="71"/>
        <v/>
      </c>
      <c r="AK161" s="280" t="str">
        <f t="shared" si="72"/>
        <v/>
      </c>
      <c r="AM161" s="280" t="str">
        <f t="shared" si="73"/>
        <v/>
      </c>
      <c r="AO161" s="280" t="str">
        <f t="shared" si="74"/>
        <v/>
      </c>
      <c r="AQ161" s="280" t="str">
        <f t="shared" si="75"/>
        <v/>
      </c>
    </row>
    <row r="162" spans="5:43" x14ac:dyDescent="0.25">
      <c r="E162" s="280" t="str">
        <f t="shared" si="57"/>
        <v/>
      </c>
      <c r="G162" s="280" t="str">
        <f t="shared" si="57"/>
        <v/>
      </c>
      <c r="I162" s="280" t="str">
        <f t="shared" si="58"/>
        <v/>
      </c>
      <c r="K162" s="280" t="str">
        <f t="shared" si="59"/>
        <v/>
      </c>
      <c r="M162" s="280" t="str">
        <f t="shared" si="60"/>
        <v/>
      </c>
      <c r="O162" s="280" t="str">
        <f t="shared" si="61"/>
        <v/>
      </c>
      <c r="Q162" s="280" t="str">
        <f t="shared" si="62"/>
        <v/>
      </c>
      <c r="S162" s="280" t="str">
        <f t="shared" si="63"/>
        <v/>
      </c>
      <c r="U162" s="280" t="str">
        <f t="shared" si="64"/>
        <v/>
      </c>
      <c r="W162" s="280" t="str">
        <f t="shared" si="65"/>
        <v/>
      </c>
      <c r="Y162" s="280" t="str">
        <f t="shared" si="66"/>
        <v/>
      </c>
      <c r="AA162" s="280" t="str">
        <f t="shared" si="67"/>
        <v/>
      </c>
      <c r="AC162" s="280" t="str">
        <f t="shared" si="68"/>
        <v/>
      </c>
      <c r="AE162" s="280" t="str">
        <f t="shared" si="69"/>
        <v/>
      </c>
      <c r="AG162" s="280" t="str">
        <f t="shared" si="70"/>
        <v/>
      </c>
      <c r="AI162" s="280" t="str">
        <f t="shared" si="71"/>
        <v/>
      </c>
      <c r="AK162" s="280" t="str">
        <f t="shared" si="72"/>
        <v/>
      </c>
      <c r="AM162" s="280" t="str">
        <f t="shared" si="73"/>
        <v/>
      </c>
      <c r="AO162" s="280" t="str">
        <f t="shared" si="74"/>
        <v/>
      </c>
      <c r="AQ162" s="280" t="str">
        <f t="shared" si="75"/>
        <v/>
      </c>
    </row>
    <row r="163" spans="5:43" x14ac:dyDescent="0.25">
      <c r="E163" s="280" t="str">
        <f t="shared" si="57"/>
        <v/>
      </c>
      <c r="G163" s="280" t="str">
        <f t="shared" si="57"/>
        <v/>
      </c>
      <c r="I163" s="280" t="str">
        <f t="shared" si="58"/>
        <v/>
      </c>
      <c r="K163" s="280" t="str">
        <f t="shared" si="59"/>
        <v/>
      </c>
      <c r="M163" s="280" t="str">
        <f t="shared" si="60"/>
        <v/>
      </c>
      <c r="O163" s="280" t="str">
        <f t="shared" si="61"/>
        <v/>
      </c>
      <c r="Q163" s="280" t="str">
        <f t="shared" si="62"/>
        <v/>
      </c>
      <c r="S163" s="280" t="str">
        <f t="shared" si="63"/>
        <v/>
      </c>
      <c r="U163" s="280" t="str">
        <f t="shared" si="64"/>
        <v/>
      </c>
      <c r="W163" s="280" t="str">
        <f t="shared" si="65"/>
        <v/>
      </c>
      <c r="Y163" s="280" t="str">
        <f t="shared" si="66"/>
        <v/>
      </c>
      <c r="AA163" s="280" t="str">
        <f t="shared" si="67"/>
        <v/>
      </c>
      <c r="AC163" s="280" t="str">
        <f t="shared" si="68"/>
        <v/>
      </c>
      <c r="AE163" s="280" t="str">
        <f t="shared" si="69"/>
        <v/>
      </c>
      <c r="AG163" s="280" t="str">
        <f t="shared" si="70"/>
        <v/>
      </c>
      <c r="AI163" s="280" t="str">
        <f t="shared" si="71"/>
        <v/>
      </c>
      <c r="AK163" s="280" t="str">
        <f t="shared" si="72"/>
        <v/>
      </c>
      <c r="AM163" s="280" t="str">
        <f t="shared" si="73"/>
        <v/>
      </c>
      <c r="AO163" s="280" t="str">
        <f t="shared" si="74"/>
        <v/>
      </c>
      <c r="AQ163" s="280" t="str">
        <f t="shared" si="75"/>
        <v/>
      </c>
    </row>
    <row r="164" spans="5:43" x14ac:dyDescent="0.25">
      <c r="E164" s="280" t="str">
        <f t="shared" si="57"/>
        <v/>
      </c>
      <c r="G164" s="280" t="str">
        <f t="shared" si="57"/>
        <v/>
      </c>
      <c r="I164" s="280" t="str">
        <f t="shared" si="58"/>
        <v/>
      </c>
      <c r="K164" s="280" t="str">
        <f t="shared" si="59"/>
        <v/>
      </c>
      <c r="M164" s="280" t="str">
        <f t="shared" si="60"/>
        <v/>
      </c>
      <c r="O164" s="280" t="str">
        <f t="shared" si="61"/>
        <v/>
      </c>
      <c r="Q164" s="280" t="str">
        <f t="shared" si="62"/>
        <v/>
      </c>
      <c r="S164" s="280" t="str">
        <f t="shared" si="63"/>
        <v/>
      </c>
      <c r="U164" s="280" t="str">
        <f t="shared" si="64"/>
        <v/>
      </c>
      <c r="W164" s="280" t="str">
        <f t="shared" si="65"/>
        <v/>
      </c>
      <c r="Y164" s="280" t="str">
        <f t="shared" si="66"/>
        <v/>
      </c>
      <c r="AA164" s="280" t="str">
        <f t="shared" si="67"/>
        <v/>
      </c>
      <c r="AC164" s="280" t="str">
        <f t="shared" si="68"/>
        <v/>
      </c>
      <c r="AE164" s="280" t="str">
        <f t="shared" si="69"/>
        <v/>
      </c>
      <c r="AG164" s="280" t="str">
        <f t="shared" si="70"/>
        <v/>
      </c>
      <c r="AI164" s="280" t="str">
        <f t="shared" si="71"/>
        <v/>
      </c>
      <c r="AK164" s="280" t="str">
        <f t="shared" si="72"/>
        <v/>
      </c>
      <c r="AM164" s="280" t="str">
        <f t="shared" si="73"/>
        <v/>
      </c>
      <c r="AO164" s="280" t="str">
        <f t="shared" si="74"/>
        <v/>
      </c>
      <c r="AQ164" s="280" t="str">
        <f t="shared" si="75"/>
        <v/>
      </c>
    </row>
    <row r="165" spans="5:43" x14ac:dyDescent="0.25">
      <c r="E165" s="280" t="str">
        <f t="shared" si="57"/>
        <v/>
      </c>
      <c r="G165" s="280" t="str">
        <f t="shared" si="57"/>
        <v/>
      </c>
      <c r="I165" s="280" t="str">
        <f t="shared" si="58"/>
        <v/>
      </c>
      <c r="K165" s="280" t="str">
        <f t="shared" si="59"/>
        <v/>
      </c>
      <c r="M165" s="280" t="str">
        <f t="shared" si="60"/>
        <v/>
      </c>
      <c r="O165" s="280" t="str">
        <f t="shared" si="61"/>
        <v/>
      </c>
      <c r="Q165" s="280" t="str">
        <f t="shared" si="62"/>
        <v/>
      </c>
      <c r="S165" s="280" t="str">
        <f t="shared" si="63"/>
        <v/>
      </c>
      <c r="U165" s="280" t="str">
        <f t="shared" si="64"/>
        <v/>
      </c>
      <c r="W165" s="280" t="str">
        <f t="shared" si="65"/>
        <v/>
      </c>
      <c r="Y165" s="280" t="str">
        <f t="shared" si="66"/>
        <v/>
      </c>
      <c r="AA165" s="280" t="str">
        <f t="shared" si="67"/>
        <v/>
      </c>
      <c r="AC165" s="280" t="str">
        <f t="shared" si="68"/>
        <v/>
      </c>
      <c r="AE165" s="280" t="str">
        <f t="shared" si="69"/>
        <v/>
      </c>
      <c r="AG165" s="280" t="str">
        <f t="shared" si="70"/>
        <v/>
      </c>
      <c r="AI165" s="280" t="str">
        <f t="shared" si="71"/>
        <v/>
      </c>
      <c r="AK165" s="280" t="str">
        <f t="shared" si="72"/>
        <v/>
      </c>
      <c r="AM165" s="280" t="str">
        <f t="shared" si="73"/>
        <v/>
      </c>
      <c r="AO165" s="280" t="str">
        <f t="shared" si="74"/>
        <v/>
      </c>
      <c r="AQ165" s="280" t="str">
        <f t="shared" si="75"/>
        <v/>
      </c>
    </row>
    <row r="166" spans="5:43" x14ac:dyDescent="0.25">
      <c r="E166" s="280" t="str">
        <f t="shared" si="57"/>
        <v/>
      </c>
      <c r="G166" s="280" t="str">
        <f t="shared" si="57"/>
        <v/>
      </c>
      <c r="I166" s="280" t="str">
        <f t="shared" si="58"/>
        <v/>
      </c>
      <c r="K166" s="280" t="str">
        <f t="shared" si="59"/>
        <v/>
      </c>
      <c r="M166" s="280" t="str">
        <f t="shared" si="60"/>
        <v/>
      </c>
      <c r="O166" s="280" t="str">
        <f t="shared" si="61"/>
        <v/>
      </c>
      <c r="Q166" s="280" t="str">
        <f t="shared" si="62"/>
        <v/>
      </c>
      <c r="S166" s="280" t="str">
        <f t="shared" si="63"/>
        <v/>
      </c>
      <c r="U166" s="280" t="str">
        <f t="shared" si="64"/>
        <v/>
      </c>
      <c r="W166" s="280" t="str">
        <f t="shared" si="65"/>
        <v/>
      </c>
      <c r="Y166" s="280" t="str">
        <f t="shared" si="66"/>
        <v/>
      </c>
      <c r="AA166" s="280" t="str">
        <f t="shared" si="67"/>
        <v/>
      </c>
      <c r="AC166" s="280" t="str">
        <f t="shared" si="68"/>
        <v/>
      </c>
      <c r="AE166" s="280" t="str">
        <f t="shared" si="69"/>
        <v/>
      </c>
      <c r="AG166" s="280" t="str">
        <f t="shared" si="70"/>
        <v/>
      </c>
      <c r="AI166" s="280" t="str">
        <f t="shared" si="71"/>
        <v/>
      </c>
      <c r="AK166" s="280" t="str">
        <f t="shared" si="72"/>
        <v/>
      </c>
      <c r="AM166" s="280" t="str">
        <f t="shared" si="73"/>
        <v/>
      </c>
      <c r="AO166" s="280" t="str">
        <f t="shared" si="74"/>
        <v/>
      </c>
      <c r="AQ166" s="280" t="str">
        <f t="shared" si="75"/>
        <v/>
      </c>
    </row>
    <row r="167" spans="5:43" x14ac:dyDescent="0.25">
      <c r="E167" s="280" t="str">
        <f t="shared" si="57"/>
        <v/>
      </c>
      <c r="G167" s="280" t="str">
        <f t="shared" si="57"/>
        <v/>
      </c>
      <c r="I167" s="280" t="str">
        <f t="shared" si="58"/>
        <v/>
      </c>
      <c r="K167" s="280" t="str">
        <f t="shared" si="59"/>
        <v/>
      </c>
      <c r="M167" s="280" t="str">
        <f t="shared" si="60"/>
        <v/>
      </c>
      <c r="O167" s="280" t="str">
        <f t="shared" si="61"/>
        <v/>
      </c>
      <c r="Q167" s="280" t="str">
        <f t="shared" si="62"/>
        <v/>
      </c>
      <c r="S167" s="280" t="str">
        <f t="shared" si="63"/>
        <v/>
      </c>
      <c r="U167" s="280" t="str">
        <f t="shared" si="64"/>
        <v/>
      </c>
      <c r="W167" s="280" t="str">
        <f t="shared" si="65"/>
        <v/>
      </c>
      <c r="Y167" s="280" t="str">
        <f t="shared" si="66"/>
        <v/>
      </c>
      <c r="AA167" s="280" t="str">
        <f t="shared" si="67"/>
        <v/>
      </c>
      <c r="AC167" s="280" t="str">
        <f t="shared" si="68"/>
        <v/>
      </c>
      <c r="AE167" s="280" t="str">
        <f t="shared" si="69"/>
        <v/>
      </c>
      <c r="AG167" s="280" t="str">
        <f t="shared" si="70"/>
        <v/>
      </c>
      <c r="AI167" s="280" t="str">
        <f t="shared" si="71"/>
        <v/>
      </c>
      <c r="AK167" s="280" t="str">
        <f t="shared" si="72"/>
        <v/>
      </c>
      <c r="AM167" s="280" t="str">
        <f t="shared" si="73"/>
        <v/>
      </c>
      <c r="AO167" s="280" t="str">
        <f t="shared" si="74"/>
        <v/>
      </c>
      <c r="AQ167" s="280" t="str">
        <f t="shared" si="75"/>
        <v/>
      </c>
    </row>
    <row r="168" spans="5:43" x14ac:dyDescent="0.25">
      <c r="E168" s="280" t="str">
        <f t="shared" si="57"/>
        <v/>
      </c>
      <c r="G168" s="280" t="str">
        <f t="shared" si="57"/>
        <v/>
      </c>
      <c r="I168" s="280" t="str">
        <f t="shared" si="58"/>
        <v/>
      </c>
      <c r="K168" s="280" t="str">
        <f t="shared" si="59"/>
        <v/>
      </c>
      <c r="M168" s="280" t="str">
        <f t="shared" si="60"/>
        <v/>
      </c>
      <c r="O168" s="280" t="str">
        <f t="shared" si="61"/>
        <v/>
      </c>
      <c r="Q168" s="280" t="str">
        <f t="shared" si="62"/>
        <v/>
      </c>
      <c r="S168" s="280" t="str">
        <f t="shared" si="63"/>
        <v/>
      </c>
      <c r="U168" s="280" t="str">
        <f t="shared" si="64"/>
        <v/>
      </c>
      <c r="W168" s="280" t="str">
        <f t="shared" si="65"/>
        <v/>
      </c>
      <c r="Y168" s="280" t="str">
        <f t="shared" si="66"/>
        <v/>
      </c>
      <c r="AA168" s="280" t="str">
        <f t="shared" si="67"/>
        <v/>
      </c>
      <c r="AC168" s="280" t="str">
        <f t="shared" si="68"/>
        <v/>
      </c>
      <c r="AE168" s="280" t="str">
        <f t="shared" si="69"/>
        <v/>
      </c>
      <c r="AG168" s="280" t="str">
        <f t="shared" si="70"/>
        <v/>
      </c>
      <c r="AI168" s="280" t="str">
        <f t="shared" si="71"/>
        <v/>
      </c>
      <c r="AK168" s="280" t="str">
        <f t="shared" si="72"/>
        <v/>
      </c>
      <c r="AM168" s="280" t="str">
        <f t="shared" si="73"/>
        <v/>
      </c>
      <c r="AO168" s="280" t="str">
        <f t="shared" si="74"/>
        <v/>
      </c>
      <c r="AQ168" s="280" t="str">
        <f t="shared" si="75"/>
        <v/>
      </c>
    </row>
    <row r="169" spans="5:43" x14ac:dyDescent="0.25">
      <c r="E169" s="280" t="str">
        <f t="shared" si="57"/>
        <v/>
      </c>
      <c r="G169" s="280" t="str">
        <f t="shared" si="57"/>
        <v/>
      </c>
      <c r="I169" s="280" t="str">
        <f t="shared" si="58"/>
        <v/>
      </c>
      <c r="K169" s="280" t="str">
        <f t="shared" si="59"/>
        <v/>
      </c>
      <c r="M169" s="280" t="str">
        <f t="shared" si="60"/>
        <v/>
      </c>
      <c r="O169" s="280" t="str">
        <f t="shared" si="61"/>
        <v/>
      </c>
      <c r="Q169" s="280" t="str">
        <f t="shared" si="62"/>
        <v/>
      </c>
      <c r="S169" s="280" t="str">
        <f t="shared" si="63"/>
        <v/>
      </c>
      <c r="U169" s="280" t="str">
        <f t="shared" si="64"/>
        <v/>
      </c>
      <c r="W169" s="280" t="str">
        <f t="shared" si="65"/>
        <v/>
      </c>
      <c r="Y169" s="280" t="str">
        <f t="shared" si="66"/>
        <v/>
      </c>
      <c r="AA169" s="280" t="str">
        <f t="shared" si="67"/>
        <v/>
      </c>
      <c r="AC169" s="280" t="str">
        <f t="shared" si="68"/>
        <v/>
      </c>
      <c r="AE169" s="280" t="str">
        <f t="shared" si="69"/>
        <v/>
      </c>
      <c r="AG169" s="280" t="str">
        <f t="shared" si="70"/>
        <v/>
      </c>
      <c r="AI169" s="280" t="str">
        <f t="shared" si="71"/>
        <v/>
      </c>
      <c r="AK169" s="280" t="str">
        <f t="shared" si="72"/>
        <v/>
      </c>
      <c r="AM169" s="280" t="str">
        <f t="shared" si="73"/>
        <v/>
      </c>
      <c r="AO169" s="280" t="str">
        <f t="shared" si="74"/>
        <v/>
      </c>
      <c r="AQ169" s="280" t="str">
        <f t="shared" si="75"/>
        <v/>
      </c>
    </row>
    <row r="170" spans="5:43" x14ac:dyDescent="0.25">
      <c r="E170" s="280" t="str">
        <f t="shared" si="57"/>
        <v/>
      </c>
      <c r="G170" s="280" t="str">
        <f t="shared" si="57"/>
        <v/>
      </c>
      <c r="I170" s="280" t="str">
        <f t="shared" si="58"/>
        <v/>
      </c>
      <c r="K170" s="280" t="str">
        <f t="shared" si="59"/>
        <v/>
      </c>
      <c r="M170" s="280" t="str">
        <f t="shared" si="60"/>
        <v/>
      </c>
      <c r="O170" s="280" t="str">
        <f t="shared" si="61"/>
        <v/>
      </c>
      <c r="Q170" s="280" t="str">
        <f t="shared" si="62"/>
        <v/>
      </c>
      <c r="S170" s="280" t="str">
        <f t="shared" si="63"/>
        <v/>
      </c>
      <c r="U170" s="280" t="str">
        <f t="shared" si="64"/>
        <v/>
      </c>
      <c r="W170" s="280" t="str">
        <f t="shared" si="65"/>
        <v/>
      </c>
      <c r="Y170" s="280" t="str">
        <f t="shared" si="66"/>
        <v/>
      </c>
      <c r="AA170" s="280" t="str">
        <f t="shared" si="67"/>
        <v/>
      </c>
      <c r="AC170" s="280" t="str">
        <f t="shared" si="68"/>
        <v/>
      </c>
      <c r="AE170" s="280" t="str">
        <f t="shared" si="69"/>
        <v/>
      </c>
      <c r="AG170" s="280" t="str">
        <f t="shared" si="70"/>
        <v/>
      </c>
      <c r="AI170" s="280" t="str">
        <f t="shared" si="71"/>
        <v/>
      </c>
      <c r="AK170" s="280" t="str">
        <f t="shared" si="72"/>
        <v/>
      </c>
      <c r="AM170" s="280" t="str">
        <f t="shared" si="73"/>
        <v/>
      </c>
      <c r="AO170" s="280" t="str">
        <f t="shared" si="74"/>
        <v/>
      </c>
      <c r="AQ170" s="280" t="str">
        <f t="shared" si="75"/>
        <v/>
      </c>
    </row>
    <row r="171" spans="5:43" x14ac:dyDescent="0.25">
      <c r="E171" s="280" t="str">
        <f t="shared" si="57"/>
        <v/>
      </c>
      <c r="G171" s="280" t="str">
        <f t="shared" si="57"/>
        <v/>
      </c>
      <c r="I171" s="280" t="str">
        <f t="shared" si="58"/>
        <v/>
      </c>
      <c r="K171" s="280" t="str">
        <f t="shared" si="59"/>
        <v/>
      </c>
      <c r="M171" s="280" t="str">
        <f t="shared" si="60"/>
        <v/>
      </c>
      <c r="O171" s="280" t="str">
        <f t="shared" si="61"/>
        <v/>
      </c>
      <c r="Q171" s="280" t="str">
        <f t="shared" si="62"/>
        <v/>
      </c>
      <c r="S171" s="280" t="str">
        <f t="shared" si="63"/>
        <v/>
      </c>
      <c r="U171" s="280" t="str">
        <f t="shared" si="64"/>
        <v/>
      </c>
      <c r="W171" s="280" t="str">
        <f t="shared" si="65"/>
        <v/>
      </c>
      <c r="Y171" s="280" t="str">
        <f t="shared" si="66"/>
        <v/>
      </c>
      <c r="AA171" s="280" t="str">
        <f t="shared" si="67"/>
        <v/>
      </c>
      <c r="AC171" s="280" t="str">
        <f t="shared" si="68"/>
        <v/>
      </c>
      <c r="AE171" s="280" t="str">
        <f t="shared" si="69"/>
        <v/>
      </c>
      <c r="AG171" s="280" t="str">
        <f t="shared" si="70"/>
        <v/>
      </c>
      <c r="AI171" s="280" t="str">
        <f t="shared" si="71"/>
        <v/>
      </c>
      <c r="AK171" s="280" t="str">
        <f t="shared" si="72"/>
        <v/>
      </c>
      <c r="AM171" s="280" t="str">
        <f t="shared" si="73"/>
        <v/>
      </c>
      <c r="AO171" s="280" t="str">
        <f t="shared" si="74"/>
        <v/>
      </c>
      <c r="AQ171" s="280" t="str">
        <f t="shared" si="75"/>
        <v/>
      </c>
    </row>
    <row r="172" spans="5:43" x14ac:dyDescent="0.25">
      <c r="E172" s="280" t="str">
        <f t="shared" si="57"/>
        <v/>
      </c>
      <c r="G172" s="280" t="str">
        <f t="shared" si="57"/>
        <v/>
      </c>
      <c r="I172" s="280" t="str">
        <f t="shared" si="58"/>
        <v/>
      </c>
      <c r="K172" s="280" t="str">
        <f t="shared" si="59"/>
        <v/>
      </c>
      <c r="M172" s="280" t="str">
        <f t="shared" si="60"/>
        <v/>
      </c>
      <c r="O172" s="280" t="str">
        <f t="shared" si="61"/>
        <v/>
      </c>
      <c r="Q172" s="280" t="str">
        <f t="shared" si="62"/>
        <v/>
      </c>
      <c r="S172" s="280" t="str">
        <f t="shared" si="63"/>
        <v/>
      </c>
      <c r="U172" s="280" t="str">
        <f t="shared" si="64"/>
        <v/>
      </c>
      <c r="W172" s="280" t="str">
        <f t="shared" si="65"/>
        <v/>
      </c>
      <c r="Y172" s="280" t="str">
        <f t="shared" si="66"/>
        <v/>
      </c>
      <c r="AA172" s="280" t="str">
        <f t="shared" si="67"/>
        <v/>
      </c>
      <c r="AC172" s="280" t="str">
        <f t="shared" si="68"/>
        <v/>
      </c>
      <c r="AE172" s="280" t="str">
        <f t="shared" si="69"/>
        <v/>
      </c>
      <c r="AG172" s="280" t="str">
        <f t="shared" si="70"/>
        <v/>
      </c>
      <c r="AI172" s="280" t="str">
        <f t="shared" si="71"/>
        <v/>
      </c>
      <c r="AK172" s="280" t="str">
        <f t="shared" si="72"/>
        <v/>
      </c>
      <c r="AM172" s="280" t="str">
        <f t="shared" si="73"/>
        <v/>
      </c>
      <c r="AO172" s="280" t="str">
        <f t="shared" si="74"/>
        <v/>
      </c>
      <c r="AQ172" s="280" t="str">
        <f t="shared" si="75"/>
        <v/>
      </c>
    </row>
    <row r="173" spans="5:43" x14ac:dyDescent="0.25">
      <c r="E173" s="280" t="str">
        <f t="shared" si="57"/>
        <v/>
      </c>
      <c r="G173" s="280" t="str">
        <f t="shared" si="57"/>
        <v/>
      </c>
      <c r="I173" s="280" t="str">
        <f t="shared" si="58"/>
        <v/>
      </c>
      <c r="K173" s="280" t="str">
        <f t="shared" si="59"/>
        <v/>
      </c>
      <c r="M173" s="280" t="str">
        <f t="shared" si="60"/>
        <v/>
      </c>
      <c r="O173" s="280" t="str">
        <f t="shared" si="61"/>
        <v/>
      </c>
      <c r="Q173" s="280" t="str">
        <f t="shared" si="62"/>
        <v/>
      </c>
      <c r="S173" s="280" t="str">
        <f t="shared" si="63"/>
        <v/>
      </c>
      <c r="U173" s="280" t="str">
        <f t="shared" si="64"/>
        <v/>
      </c>
      <c r="W173" s="280" t="str">
        <f t="shared" si="65"/>
        <v/>
      </c>
      <c r="Y173" s="280" t="str">
        <f t="shared" si="66"/>
        <v/>
      </c>
      <c r="AA173" s="280" t="str">
        <f t="shared" si="67"/>
        <v/>
      </c>
      <c r="AC173" s="280" t="str">
        <f t="shared" si="68"/>
        <v/>
      </c>
      <c r="AE173" s="280" t="str">
        <f t="shared" si="69"/>
        <v/>
      </c>
      <c r="AG173" s="280" t="str">
        <f t="shared" si="70"/>
        <v/>
      </c>
      <c r="AI173" s="280" t="str">
        <f t="shared" si="71"/>
        <v/>
      </c>
      <c r="AK173" s="280" t="str">
        <f t="shared" si="72"/>
        <v/>
      </c>
      <c r="AM173" s="280" t="str">
        <f t="shared" si="73"/>
        <v/>
      </c>
      <c r="AO173" s="280" t="str">
        <f t="shared" si="74"/>
        <v/>
      </c>
      <c r="AQ173" s="280" t="str">
        <f t="shared" si="75"/>
        <v/>
      </c>
    </row>
    <row r="174" spans="5:43" x14ac:dyDescent="0.25">
      <c r="E174" s="280" t="str">
        <f t="shared" si="57"/>
        <v/>
      </c>
      <c r="G174" s="280" t="str">
        <f t="shared" si="57"/>
        <v/>
      </c>
      <c r="I174" s="280" t="str">
        <f t="shared" si="58"/>
        <v/>
      </c>
      <c r="K174" s="280" t="str">
        <f t="shared" si="59"/>
        <v/>
      </c>
      <c r="M174" s="280" t="str">
        <f t="shared" si="60"/>
        <v/>
      </c>
      <c r="O174" s="280" t="str">
        <f t="shared" si="61"/>
        <v/>
      </c>
      <c r="Q174" s="280" t="str">
        <f t="shared" si="62"/>
        <v/>
      </c>
      <c r="S174" s="280" t="str">
        <f t="shared" si="63"/>
        <v/>
      </c>
      <c r="U174" s="280" t="str">
        <f t="shared" si="64"/>
        <v/>
      </c>
      <c r="W174" s="280" t="str">
        <f t="shared" si="65"/>
        <v/>
      </c>
      <c r="Y174" s="280" t="str">
        <f t="shared" si="66"/>
        <v/>
      </c>
      <c r="AA174" s="280" t="str">
        <f t="shared" si="67"/>
        <v/>
      </c>
      <c r="AC174" s="280" t="str">
        <f t="shared" si="68"/>
        <v/>
      </c>
      <c r="AE174" s="280" t="str">
        <f t="shared" si="69"/>
        <v/>
      </c>
      <c r="AG174" s="280" t="str">
        <f t="shared" si="70"/>
        <v/>
      </c>
      <c r="AI174" s="280" t="str">
        <f t="shared" si="71"/>
        <v/>
      </c>
      <c r="AK174" s="280" t="str">
        <f t="shared" si="72"/>
        <v/>
      </c>
      <c r="AM174" s="280" t="str">
        <f t="shared" si="73"/>
        <v/>
      </c>
      <c r="AO174" s="280" t="str">
        <f t="shared" si="74"/>
        <v/>
      </c>
      <c r="AQ174" s="280" t="str">
        <f t="shared" si="75"/>
        <v/>
      </c>
    </row>
    <row r="175" spans="5:43" x14ac:dyDescent="0.25">
      <c r="E175" s="280" t="str">
        <f t="shared" si="57"/>
        <v/>
      </c>
      <c r="G175" s="280" t="str">
        <f t="shared" si="57"/>
        <v/>
      </c>
      <c r="I175" s="280" t="str">
        <f t="shared" si="58"/>
        <v/>
      </c>
      <c r="K175" s="280" t="str">
        <f t="shared" si="59"/>
        <v/>
      </c>
      <c r="M175" s="280" t="str">
        <f t="shared" si="60"/>
        <v/>
      </c>
      <c r="O175" s="280" t="str">
        <f t="shared" si="61"/>
        <v/>
      </c>
      <c r="Q175" s="280" t="str">
        <f t="shared" si="62"/>
        <v/>
      </c>
      <c r="S175" s="280" t="str">
        <f t="shared" si="63"/>
        <v/>
      </c>
      <c r="U175" s="280" t="str">
        <f t="shared" si="64"/>
        <v/>
      </c>
      <c r="W175" s="280" t="str">
        <f t="shared" si="65"/>
        <v/>
      </c>
      <c r="Y175" s="280" t="str">
        <f t="shared" si="66"/>
        <v/>
      </c>
      <c r="AA175" s="280" t="str">
        <f t="shared" si="67"/>
        <v/>
      </c>
      <c r="AC175" s="280" t="str">
        <f t="shared" si="68"/>
        <v/>
      </c>
      <c r="AE175" s="280" t="str">
        <f t="shared" si="69"/>
        <v/>
      </c>
      <c r="AG175" s="280" t="str">
        <f t="shared" si="70"/>
        <v/>
      </c>
      <c r="AI175" s="280" t="str">
        <f t="shared" si="71"/>
        <v/>
      </c>
      <c r="AK175" s="280" t="str">
        <f t="shared" si="72"/>
        <v/>
      </c>
      <c r="AM175" s="280" t="str">
        <f t="shared" si="73"/>
        <v/>
      </c>
      <c r="AO175" s="280" t="str">
        <f t="shared" si="74"/>
        <v/>
      </c>
      <c r="AQ175" s="280" t="str">
        <f t="shared" si="75"/>
        <v/>
      </c>
    </row>
    <row r="176" spans="5:43" x14ac:dyDescent="0.25">
      <c r="E176" s="280" t="str">
        <f t="shared" si="57"/>
        <v/>
      </c>
      <c r="G176" s="280" t="str">
        <f t="shared" si="57"/>
        <v/>
      </c>
      <c r="I176" s="280" t="str">
        <f t="shared" si="58"/>
        <v/>
      </c>
      <c r="K176" s="280" t="str">
        <f t="shared" si="59"/>
        <v/>
      </c>
      <c r="M176" s="280" t="str">
        <f t="shared" si="60"/>
        <v/>
      </c>
      <c r="O176" s="280" t="str">
        <f t="shared" si="61"/>
        <v/>
      </c>
      <c r="Q176" s="280" t="str">
        <f t="shared" si="62"/>
        <v/>
      </c>
      <c r="S176" s="280" t="str">
        <f t="shared" si="63"/>
        <v/>
      </c>
      <c r="U176" s="280" t="str">
        <f t="shared" si="64"/>
        <v/>
      </c>
      <c r="W176" s="280" t="str">
        <f t="shared" si="65"/>
        <v/>
      </c>
      <c r="Y176" s="280" t="str">
        <f t="shared" si="66"/>
        <v/>
      </c>
      <c r="AA176" s="280" t="str">
        <f t="shared" si="67"/>
        <v/>
      </c>
      <c r="AC176" s="280" t="str">
        <f t="shared" si="68"/>
        <v/>
      </c>
      <c r="AE176" s="280" t="str">
        <f t="shared" si="69"/>
        <v/>
      </c>
      <c r="AG176" s="280" t="str">
        <f t="shared" si="70"/>
        <v/>
      </c>
      <c r="AI176" s="280" t="str">
        <f t="shared" si="71"/>
        <v/>
      </c>
      <c r="AK176" s="280" t="str">
        <f t="shared" si="72"/>
        <v/>
      </c>
      <c r="AM176" s="280" t="str">
        <f t="shared" si="73"/>
        <v/>
      </c>
      <c r="AO176" s="280" t="str">
        <f t="shared" si="74"/>
        <v/>
      </c>
      <c r="AQ176" s="280" t="str">
        <f t="shared" si="75"/>
        <v/>
      </c>
    </row>
    <row r="177" spans="5:43" x14ac:dyDescent="0.25">
      <c r="E177" s="280" t="str">
        <f t="shared" si="57"/>
        <v/>
      </c>
      <c r="G177" s="280" t="str">
        <f t="shared" si="57"/>
        <v/>
      </c>
      <c r="I177" s="280" t="str">
        <f t="shared" si="58"/>
        <v/>
      </c>
      <c r="K177" s="280" t="str">
        <f t="shared" si="59"/>
        <v/>
      </c>
      <c r="M177" s="280" t="str">
        <f t="shared" si="60"/>
        <v/>
      </c>
      <c r="O177" s="280" t="str">
        <f t="shared" si="61"/>
        <v/>
      </c>
      <c r="Q177" s="280" t="str">
        <f t="shared" si="62"/>
        <v/>
      </c>
      <c r="S177" s="280" t="str">
        <f t="shared" si="63"/>
        <v/>
      </c>
      <c r="U177" s="280" t="str">
        <f t="shared" si="64"/>
        <v/>
      </c>
      <c r="W177" s="280" t="str">
        <f t="shared" si="65"/>
        <v/>
      </c>
      <c r="Y177" s="280" t="str">
        <f t="shared" si="66"/>
        <v/>
      </c>
      <c r="AA177" s="280" t="str">
        <f t="shared" si="67"/>
        <v/>
      </c>
      <c r="AC177" s="280" t="str">
        <f t="shared" si="68"/>
        <v/>
      </c>
      <c r="AE177" s="280" t="str">
        <f t="shared" si="69"/>
        <v/>
      </c>
      <c r="AG177" s="280" t="str">
        <f t="shared" si="70"/>
        <v/>
      </c>
      <c r="AI177" s="280" t="str">
        <f t="shared" si="71"/>
        <v/>
      </c>
      <c r="AK177" s="280" t="str">
        <f t="shared" si="72"/>
        <v/>
      </c>
      <c r="AM177" s="280" t="str">
        <f t="shared" si="73"/>
        <v/>
      </c>
      <c r="AO177" s="280" t="str">
        <f t="shared" si="74"/>
        <v/>
      </c>
      <c r="AQ177" s="280" t="str">
        <f t="shared" si="75"/>
        <v/>
      </c>
    </row>
    <row r="178" spans="5:43" x14ac:dyDescent="0.25">
      <c r="E178" s="280" t="str">
        <f t="shared" si="57"/>
        <v/>
      </c>
      <c r="G178" s="280" t="str">
        <f t="shared" si="57"/>
        <v/>
      </c>
      <c r="I178" s="280" t="str">
        <f t="shared" si="58"/>
        <v/>
      </c>
      <c r="K178" s="280" t="str">
        <f t="shared" si="59"/>
        <v/>
      </c>
      <c r="M178" s="280" t="str">
        <f t="shared" si="60"/>
        <v/>
      </c>
      <c r="O178" s="280" t="str">
        <f t="shared" si="61"/>
        <v/>
      </c>
      <c r="Q178" s="280" t="str">
        <f t="shared" si="62"/>
        <v/>
      </c>
      <c r="S178" s="280" t="str">
        <f t="shared" si="63"/>
        <v/>
      </c>
      <c r="U178" s="280" t="str">
        <f t="shared" si="64"/>
        <v/>
      </c>
      <c r="W178" s="280" t="str">
        <f t="shared" si="65"/>
        <v/>
      </c>
      <c r="Y178" s="280" t="str">
        <f t="shared" si="66"/>
        <v/>
      </c>
      <c r="AA178" s="280" t="str">
        <f t="shared" si="67"/>
        <v/>
      </c>
      <c r="AC178" s="280" t="str">
        <f t="shared" si="68"/>
        <v/>
      </c>
      <c r="AE178" s="280" t="str">
        <f t="shared" si="69"/>
        <v/>
      </c>
      <c r="AG178" s="280" t="str">
        <f t="shared" si="70"/>
        <v/>
      </c>
      <c r="AI178" s="280" t="str">
        <f t="shared" si="71"/>
        <v/>
      </c>
      <c r="AK178" s="280" t="str">
        <f t="shared" si="72"/>
        <v/>
      </c>
      <c r="AM178" s="280" t="str">
        <f t="shared" si="73"/>
        <v/>
      </c>
      <c r="AO178" s="280" t="str">
        <f t="shared" si="74"/>
        <v/>
      </c>
      <c r="AQ178" s="280" t="str">
        <f t="shared" si="75"/>
        <v/>
      </c>
    </row>
    <row r="179" spans="5:43" x14ac:dyDescent="0.25">
      <c r="E179" s="280" t="str">
        <f t="shared" si="57"/>
        <v/>
      </c>
      <c r="G179" s="280" t="str">
        <f t="shared" si="57"/>
        <v/>
      </c>
      <c r="I179" s="280" t="str">
        <f t="shared" si="58"/>
        <v/>
      </c>
      <c r="K179" s="280" t="str">
        <f t="shared" si="59"/>
        <v/>
      </c>
      <c r="M179" s="280" t="str">
        <f t="shared" si="60"/>
        <v/>
      </c>
      <c r="O179" s="280" t="str">
        <f t="shared" si="61"/>
        <v/>
      </c>
      <c r="Q179" s="280" t="str">
        <f t="shared" si="62"/>
        <v/>
      </c>
      <c r="S179" s="280" t="str">
        <f t="shared" si="63"/>
        <v/>
      </c>
      <c r="U179" s="280" t="str">
        <f t="shared" si="64"/>
        <v/>
      </c>
      <c r="W179" s="280" t="str">
        <f t="shared" si="65"/>
        <v/>
      </c>
      <c r="Y179" s="280" t="str">
        <f t="shared" si="66"/>
        <v/>
      </c>
      <c r="AA179" s="280" t="str">
        <f t="shared" si="67"/>
        <v/>
      </c>
      <c r="AC179" s="280" t="str">
        <f t="shared" si="68"/>
        <v/>
      </c>
      <c r="AE179" s="280" t="str">
        <f t="shared" si="69"/>
        <v/>
      </c>
      <c r="AG179" s="280" t="str">
        <f t="shared" si="70"/>
        <v/>
      </c>
      <c r="AI179" s="280" t="str">
        <f t="shared" si="71"/>
        <v/>
      </c>
      <c r="AK179" s="280" t="str">
        <f t="shared" si="72"/>
        <v/>
      </c>
      <c r="AM179" s="280" t="str">
        <f t="shared" si="73"/>
        <v/>
      </c>
      <c r="AO179" s="280" t="str">
        <f t="shared" si="74"/>
        <v/>
      </c>
      <c r="AQ179" s="280" t="str">
        <f t="shared" si="75"/>
        <v/>
      </c>
    </row>
    <row r="180" spans="5:43" x14ac:dyDescent="0.25">
      <c r="E180" s="280" t="str">
        <f t="shared" si="57"/>
        <v/>
      </c>
      <c r="G180" s="280" t="str">
        <f t="shared" si="57"/>
        <v/>
      </c>
      <c r="I180" s="280" t="str">
        <f t="shared" si="58"/>
        <v/>
      </c>
      <c r="K180" s="280" t="str">
        <f t="shared" si="59"/>
        <v/>
      </c>
      <c r="M180" s="280" t="str">
        <f t="shared" si="60"/>
        <v/>
      </c>
      <c r="O180" s="280" t="str">
        <f t="shared" si="61"/>
        <v/>
      </c>
      <c r="Q180" s="280" t="str">
        <f t="shared" si="62"/>
        <v/>
      </c>
      <c r="S180" s="280" t="str">
        <f t="shared" si="63"/>
        <v/>
      </c>
      <c r="U180" s="280" t="str">
        <f t="shared" si="64"/>
        <v/>
      </c>
      <c r="W180" s="280" t="str">
        <f t="shared" si="65"/>
        <v/>
      </c>
      <c r="Y180" s="280" t="str">
        <f t="shared" si="66"/>
        <v/>
      </c>
      <c r="AA180" s="280" t="str">
        <f t="shared" si="67"/>
        <v/>
      </c>
      <c r="AC180" s="280" t="str">
        <f t="shared" si="68"/>
        <v/>
      </c>
      <c r="AE180" s="280" t="str">
        <f t="shared" si="69"/>
        <v/>
      </c>
      <c r="AG180" s="280" t="str">
        <f t="shared" si="70"/>
        <v/>
      </c>
      <c r="AI180" s="280" t="str">
        <f t="shared" si="71"/>
        <v/>
      </c>
      <c r="AK180" s="280" t="str">
        <f t="shared" si="72"/>
        <v/>
      </c>
      <c r="AM180" s="280" t="str">
        <f t="shared" si="73"/>
        <v/>
      </c>
      <c r="AO180" s="280" t="str">
        <f t="shared" si="74"/>
        <v/>
      </c>
      <c r="AQ180" s="280" t="str">
        <f t="shared" si="75"/>
        <v/>
      </c>
    </row>
    <row r="181" spans="5:43" x14ac:dyDescent="0.25">
      <c r="E181" s="280" t="str">
        <f t="shared" si="57"/>
        <v/>
      </c>
      <c r="G181" s="280" t="str">
        <f t="shared" si="57"/>
        <v/>
      </c>
      <c r="I181" s="280" t="str">
        <f t="shared" si="58"/>
        <v/>
      </c>
      <c r="K181" s="280" t="str">
        <f t="shared" si="59"/>
        <v/>
      </c>
      <c r="M181" s="280" t="str">
        <f t="shared" si="60"/>
        <v/>
      </c>
      <c r="O181" s="280" t="str">
        <f t="shared" si="61"/>
        <v/>
      </c>
      <c r="Q181" s="280" t="str">
        <f t="shared" si="62"/>
        <v/>
      </c>
      <c r="S181" s="280" t="str">
        <f t="shared" si="63"/>
        <v/>
      </c>
      <c r="U181" s="280" t="str">
        <f t="shared" si="64"/>
        <v/>
      </c>
      <c r="W181" s="280" t="str">
        <f t="shared" si="65"/>
        <v/>
      </c>
      <c r="Y181" s="280" t="str">
        <f t="shared" si="66"/>
        <v/>
      </c>
      <c r="AA181" s="280" t="str">
        <f t="shared" si="67"/>
        <v/>
      </c>
      <c r="AC181" s="280" t="str">
        <f t="shared" si="68"/>
        <v/>
      </c>
      <c r="AE181" s="280" t="str">
        <f t="shared" si="69"/>
        <v/>
      </c>
      <c r="AG181" s="280" t="str">
        <f t="shared" si="70"/>
        <v/>
      </c>
      <c r="AI181" s="280" t="str">
        <f t="shared" si="71"/>
        <v/>
      </c>
      <c r="AK181" s="280" t="str">
        <f t="shared" si="72"/>
        <v/>
      </c>
      <c r="AM181" s="280" t="str">
        <f t="shared" si="73"/>
        <v/>
      </c>
      <c r="AO181" s="280" t="str">
        <f t="shared" si="74"/>
        <v/>
      </c>
      <c r="AQ181" s="280" t="str">
        <f t="shared" si="75"/>
        <v/>
      </c>
    </row>
    <row r="182" spans="5:43" x14ac:dyDescent="0.25">
      <c r="E182" s="280" t="str">
        <f t="shared" si="57"/>
        <v/>
      </c>
      <c r="G182" s="280" t="str">
        <f t="shared" si="57"/>
        <v/>
      </c>
      <c r="I182" s="280" t="str">
        <f t="shared" si="58"/>
        <v/>
      </c>
      <c r="K182" s="280" t="str">
        <f t="shared" si="59"/>
        <v/>
      </c>
      <c r="M182" s="280" t="str">
        <f t="shared" si="60"/>
        <v/>
      </c>
      <c r="O182" s="280" t="str">
        <f t="shared" si="61"/>
        <v/>
      </c>
      <c r="Q182" s="280" t="str">
        <f t="shared" si="62"/>
        <v/>
      </c>
      <c r="S182" s="280" t="str">
        <f t="shared" si="63"/>
        <v/>
      </c>
      <c r="U182" s="280" t="str">
        <f t="shared" si="64"/>
        <v/>
      </c>
      <c r="W182" s="280" t="str">
        <f t="shared" si="65"/>
        <v/>
      </c>
      <c r="Y182" s="280" t="str">
        <f t="shared" si="66"/>
        <v/>
      </c>
      <c r="AA182" s="280" t="str">
        <f t="shared" si="67"/>
        <v/>
      </c>
      <c r="AC182" s="280" t="str">
        <f t="shared" si="68"/>
        <v/>
      </c>
      <c r="AE182" s="280" t="str">
        <f t="shared" si="69"/>
        <v/>
      </c>
      <c r="AG182" s="280" t="str">
        <f t="shared" si="70"/>
        <v/>
      </c>
      <c r="AI182" s="280" t="str">
        <f t="shared" si="71"/>
        <v/>
      </c>
      <c r="AK182" s="280" t="str">
        <f t="shared" si="72"/>
        <v/>
      </c>
      <c r="AM182" s="280" t="str">
        <f t="shared" si="73"/>
        <v/>
      </c>
      <c r="AO182" s="280" t="str">
        <f t="shared" si="74"/>
        <v/>
      </c>
      <c r="AQ182" s="280" t="str">
        <f t="shared" si="75"/>
        <v/>
      </c>
    </row>
    <row r="183" spans="5:43" x14ac:dyDescent="0.25">
      <c r="E183" s="280" t="str">
        <f t="shared" si="57"/>
        <v/>
      </c>
      <c r="G183" s="280" t="str">
        <f t="shared" si="57"/>
        <v/>
      </c>
      <c r="I183" s="280" t="str">
        <f t="shared" si="58"/>
        <v/>
      </c>
      <c r="K183" s="280" t="str">
        <f t="shared" si="59"/>
        <v/>
      </c>
      <c r="M183" s="280" t="str">
        <f t="shared" si="60"/>
        <v/>
      </c>
      <c r="O183" s="280" t="str">
        <f t="shared" si="61"/>
        <v/>
      </c>
      <c r="Q183" s="280" t="str">
        <f t="shared" si="62"/>
        <v/>
      </c>
      <c r="S183" s="280" t="str">
        <f t="shared" si="63"/>
        <v/>
      </c>
      <c r="U183" s="280" t="str">
        <f t="shared" si="64"/>
        <v/>
      </c>
      <c r="W183" s="280" t="str">
        <f t="shared" si="65"/>
        <v/>
      </c>
      <c r="Y183" s="280" t="str">
        <f t="shared" si="66"/>
        <v/>
      </c>
      <c r="AA183" s="280" t="str">
        <f t="shared" si="67"/>
        <v/>
      </c>
      <c r="AC183" s="280" t="str">
        <f t="shared" si="68"/>
        <v/>
      </c>
      <c r="AE183" s="280" t="str">
        <f t="shared" si="69"/>
        <v/>
      </c>
      <c r="AG183" s="280" t="str">
        <f t="shared" si="70"/>
        <v/>
      </c>
      <c r="AI183" s="280" t="str">
        <f t="shared" si="71"/>
        <v/>
      </c>
      <c r="AK183" s="280" t="str">
        <f t="shared" si="72"/>
        <v/>
      </c>
      <c r="AM183" s="280" t="str">
        <f t="shared" si="73"/>
        <v/>
      </c>
      <c r="AO183" s="280" t="str">
        <f t="shared" si="74"/>
        <v/>
      </c>
      <c r="AQ183" s="280" t="str">
        <f t="shared" si="75"/>
        <v/>
      </c>
    </row>
    <row r="184" spans="5:43" x14ac:dyDescent="0.25">
      <c r="E184" s="280" t="str">
        <f t="shared" si="57"/>
        <v/>
      </c>
      <c r="G184" s="280" t="str">
        <f t="shared" si="57"/>
        <v/>
      </c>
      <c r="I184" s="280" t="str">
        <f t="shared" si="58"/>
        <v/>
      </c>
      <c r="K184" s="280" t="str">
        <f t="shared" si="59"/>
        <v/>
      </c>
      <c r="M184" s="280" t="str">
        <f t="shared" si="60"/>
        <v/>
      </c>
      <c r="O184" s="280" t="str">
        <f t="shared" si="61"/>
        <v/>
      </c>
      <c r="Q184" s="280" t="str">
        <f t="shared" si="62"/>
        <v/>
      </c>
      <c r="S184" s="280" t="str">
        <f t="shared" si="63"/>
        <v/>
      </c>
      <c r="U184" s="280" t="str">
        <f t="shared" si="64"/>
        <v/>
      </c>
      <c r="W184" s="280" t="str">
        <f t="shared" si="65"/>
        <v/>
      </c>
      <c r="Y184" s="280" t="str">
        <f t="shared" si="66"/>
        <v/>
      </c>
      <c r="AA184" s="280" t="str">
        <f t="shared" si="67"/>
        <v/>
      </c>
      <c r="AC184" s="280" t="str">
        <f t="shared" si="68"/>
        <v/>
      </c>
      <c r="AE184" s="280" t="str">
        <f t="shared" si="69"/>
        <v/>
      </c>
      <c r="AG184" s="280" t="str">
        <f t="shared" si="70"/>
        <v/>
      </c>
      <c r="AI184" s="280" t="str">
        <f t="shared" si="71"/>
        <v/>
      </c>
      <c r="AK184" s="280" t="str">
        <f t="shared" si="72"/>
        <v/>
      </c>
      <c r="AM184" s="280" t="str">
        <f t="shared" si="73"/>
        <v/>
      </c>
      <c r="AO184" s="280" t="str">
        <f t="shared" si="74"/>
        <v/>
      </c>
      <c r="AQ184" s="280" t="str">
        <f t="shared" si="75"/>
        <v/>
      </c>
    </row>
    <row r="185" spans="5:43" x14ac:dyDescent="0.25">
      <c r="E185" s="280" t="str">
        <f t="shared" si="57"/>
        <v/>
      </c>
      <c r="G185" s="280" t="str">
        <f t="shared" si="57"/>
        <v/>
      </c>
      <c r="I185" s="280" t="str">
        <f t="shared" si="58"/>
        <v/>
      </c>
      <c r="K185" s="280" t="str">
        <f t="shared" si="59"/>
        <v/>
      </c>
      <c r="M185" s="280" t="str">
        <f t="shared" si="60"/>
        <v/>
      </c>
      <c r="O185" s="280" t="str">
        <f t="shared" si="61"/>
        <v/>
      </c>
      <c r="Q185" s="280" t="str">
        <f t="shared" si="62"/>
        <v/>
      </c>
      <c r="S185" s="280" t="str">
        <f t="shared" si="63"/>
        <v/>
      </c>
      <c r="U185" s="280" t="str">
        <f t="shared" si="64"/>
        <v/>
      </c>
      <c r="W185" s="280" t="str">
        <f t="shared" si="65"/>
        <v/>
      </c>
      <c r="Y185" s="280" t="str">
        <f t="shared" si="66"/>
        <v/>
      </c>
      <c r="AA185" s="280" t="str">
        <f t="shared" si="67"/>
        <v/>
      </c>
      <c r="AC185" s="280" t="str">
        <f t="shared" si="68"/>
        <v/>
      </c>
      <c r="AE185" s="280" t="str">
        <f t="shared" si="69"/>
        <v/>
      </c>
      <c r="AG185" s="280" t="str">
        <f t="shared" si="70"/>
        <v/>
      </c>
      <c r="AI185" s="280" t="str">
        <f t="shared" si="71"/>
        <v/>
      </c>
      <c r="AK185" s="280" t="str">
        <f t="shared" si="72"/>
        <v/>
      </c>
      <c r="AM185" s="280" t="str">
        <f t="shared" si="73"/>
        <v/>
      </c>
      <c r="AO185" s="280" t="str">
        <f t="shared" si="74"/>
        <v/>
      </c>
      <c r="AQ185" s="280" t="str">
        <f t="shared" si="75"/>
        <v/>
      </c>
    </row>
    <row r="186" spans="5:43" x14ac:dyDescent="0.25">
      <c r="E186" s="280" t="str">
        <f t="shared" si="57"/>
        <v/>
      </c>
      <c r="G186" s="280" t="str">
        <f t="shared" si="57"/>
        <v/>
      </c>
      <c r="I186" s="280" t="str">
        <f t="shared" si="58"/>
        <v/>
      </c>
      <c r="K186" s="280" t="str">
        <f t="shared" si="59"/>
        <v/>
      </c>
      <c r="M186" s="280" t="str">
        <f t="shared" si="60"/>
        <v/>
      </c>
      <c r="O186" s="280" t="str">
        <f t="shared" si="61"/>
        <v/>
      </c>
      <c r="Q186" s="280" t="str">
        <f t="shared" si="62"/>
        <v/>
      </c>
      <c r="S186" s="280" t="str">
        <f t="shared" si="63"/>
        <v/>
      </c>
      <c r="U186" s="280" t="str">
        <f t="shared" si="64"/>
        <v/>
      </c>
      <c r="W186" s="280" t="str">
        <f t="shared" si="65"/>
        <v/>
      </c>
      <c r="Y186" s="280" t="str">
        <f t="shared" si="66"/>
        <v/>
      </c>
      <c r="AA186" s="280" t="str">
        <f t="shared" si="67"/>
        <v/>
      </c>
      <c r="AC186" s="280" t="str">
        <f t="shared" si="68"/>
        <v/>
      </c>
      <c r="AE186" s="280" t="str">
        <f t="shared" si="69"/>
        <v/>
      </c>
      <c r="AG186" s="280" t="str">
        <f t="shared" si="70"/>
        <v/>
      </c>
      <c r="AI186" s="280" t="str">
        <f t="shared" si="71"/>
        <v/>
      </c>
      <c r="AK186" s="280" t="str">
        <f t="shared" si="72"/>
        <v/>
      </c>
      <c r="AM186" s="280" t="str">
        <f t="shared" si="73"/>
        <v/>
      </c>
      <c r="AO186" s="280" t="str">
        <f t="shared" si="74"/>
        <v/>
      </c>
      <c r="AQ186" s="280" t="str">
        <f t="shared" si="75"/>
        <v/>
      </c>
    </row>
    <row r="187" spans="5:43" x14ac:dyDescent="0.25">
      <c r="E187" s="280" t="str">
        <f t="shared" si="57"/>
        <v/>
      </c>
      <c r="G187" s="280" t="str">
        <f t="shared" si="57"/>
        <v/>
      </c>
      <c r="I187" s="280" t="str">
        <f t="shared" si="58"/>
        <v/>
      </c>
      <c r="K187" s="280" t="str">
        <f t="shared" si="59"/>
        <v/>
      </c>
      <c r="M187" s="280" t="str">
        <f t="shared" si="60"/>
        <v/>
      </c>
      <c r="O187" s="280" t="str">
        <f t="shared" si="61"/>
        <v/>
      </c>
      <c r="Q187" s="280" t="str">
        <f t="shared" si="62"/>
        <v/>
      </c>
      <c r="S187" s="280" t="str">
        <f t="shared" si="63"/>
        <v/>
      </c>
      <c r="U187" s="280" t="str">
        <f t="shared" si="64"/>
        <v/>
      </c>
      <c r="W187" s="280" t="str">
        <f t="shared" si="65"/>
        <v/>
      </c>
      <c r="Y187" s="280" t="str">
        <f t="shared" si="66"/>
        <v/>
      </c>
      <c r="AA187" s="280" t="str">
        <f t="shared" si="67"/>
        <v/>
      </c>
      <c r="AC187" s="280" t="str">
        <f t="shared" si="68"/>
        <v/>
      </c>
      <c r="AE187" s="280" t="str">
        <f t="shared" si="69"/>
        <v/>
      </c>
      <c r="AG187" s="280" t="str">
        <f t="shared" si="70"/>
        <v/>
      </c>
      <c r="AI187" s="280" t="str">
        <f t="shared" si="71"/>
        <v/>
      </c>
      <c r="AK187" s="280" t="str">
        <f t="shared" si="72"/>
        <v/>
      </c>
      <c r="AM187" s="280" t="str">
        <f t="shared" si="73"/>
        <v/>
      </c>
      <c r="AO187" s="280" t="str">
        <f t="shared" si="74"/>
        <v/>
      </c>
      <c r="AQ187" s="280" t="str">
        <f t="shared" si="75"/>
        <v/>
      </c>
    </row>
    <row r="188" spans="5:43" x14ac:dyDescent="0.25">
      <c r="E188" s="280" t="str">
        <f t="shared" si="57"/>
        <v/>
      </c>
      <c r="G188" s="280" t="str">
        <f t="shared" si="57"/>
        <v/>
      </c>
      <c r="I188" s="280" t="str">
        <f t="shared" si="58"/>
        <v/>
      </c>
      <c r="K188" s="280" t="str">
        <f t="shared" si="59"/>
        <v/>
      </c>
      <c r="M188" s="280" t="str">
        <f t="shared" si="60"/>
        <v/>
      </c>
      <c r="O188" s="280" t="str">
        <f t="shared" si="61"/>
        <v/>
      </c>
      <c r="Q188" s="280" t="str">
        <f t="shared" si="62"/>
        <v/>
      </c>
      <c r="S188" s="280" t="str">
        <f t="shared" si="63"/>
        <v/>
      </c>
      <c r="U188" s="280" t="str">
        <f t="shared" si="64"/>
        <v/>
      </c>
      <c r="W188" s="280" t="str">
        <f t="shared" si="65"/>
        <v/>
      </c>
      <c r="Y188" s="280" t="str">
        <f t="shared" si="66"/>
        <v/>
      </c>
      <c r="AA188" s="280" t="str">
        <f t="shared" si="67"/>
        <v/>
      </c>
      <c r="AC188" s="280" t="str">
        <f t="shared" si="68"/>
        <v/>
      </c>
      <c r="AE188" s="280" t="str">
        <f t="shared" si="69"/>
        <v/>
      </c>
      <c r="AG188" s="280" t="str">
        <f t="shared" si="70"/>
        <v/>
      </c>
      <c r="AI188" s="280" t="str">
        <f t="shared" si="71"/>
        <v/>
      </c>
      <c r="AK188" s="280" t="str">
        <f t="shared" si="72"/>
        <v/>
      </c>
      <c r="AM188" s="280" t="str">
        <f t="shared" si="73"/>
        <v/>
      </c>
      <c r="AO188" s="280" t="str">
        <f t="shared" si="74"/>
        <v/>
      </c>
      <c r="AQ188" s="280" t="str">
        <f t="shared" si="75"/>
        <v/>
      </c>
    </row>
    <row r="189" spans="5:43" x14ac:dyDescent="0.25">
      <c r="E189" s="280" t="str">
        <f t="shared" si="57"/>
        <v/>
      </c>
      <c r="G189" s="280" t="str">
        <f t="shared" si="57"/>
        <v/>
      </c>
      <c r="I189" s="280" t="str">
        <f t="shared" si="58"/>
        <v/>
      </c>
      <c r="K189" s="280" t="str">
        <f t="shared" si="59"/>
        <v/>
      </c>
      <c r="M189" s="280" t="str">
        <f t="shared" si="60"/>
        <v/>
      </c>
      <c r="O189" s="280" t="str">
        <f t="shared" si="61"/>
        <v/>
      </c>
      <c r="Q189" s="280" t="str">
        <f t="shared" si="62"/>
        <v/>
      </c>
      <c r="S189" s="280" t="str">
        <f t="shared" si="63"/>
        <v/>
      </c>
      <c r="U189" s="280" t="str">
        <f t="shared" si="64"/>
        <v/>
      </c>
      <c r="W189" s="280" t="str">
        <f t="shared" si="65"/>
        <v/>
      </c>
      <c r="Y189" s="280" t="str">
        <f t="shared" si="66"/>
        <v/>
      </c>
      <c r="AA189" s="280" t="str">
        <f t="shared" si="67"/>
        <v/>
      </c>
      <c r="AC189" s="280" t="str">
        <f t="shared" si="68"/>
        <v/>
      </c>
      <c r="AE189" s="280" t="str">
        <f t="shared" si="69"/>
        <v/>
      </c>
      <c r="AG189" s="280" t="str">
        <f t="shared" si="70"/>
        <v/>
      </c>
      <c r="AI189" s="280" t="str">
        <f t="shared" si="71"/>
        <v/>
      </c>
      <c r="AK189" s="280" t="str">
        <f t="shared" si="72"/>
        <v/>
      </c>
      <c r="AM189" s="280" t="str">
        <f t="shared" si="73"/>
        <v/>
      </c>
      <c r="AO189" s="280" t="str">
        <f t="shared" si="74"/>
        <v/>
      </c>
      <c r="AQ189" s="280" t="str">
        <f t="shared" si="75"/>
        <v/>
      </c>
    </row>
    <row r="190" spans="5:43" x14ac:dyDescent="0.25">
      <c r="E190" s="280" t="str">
        <f t="shared" si="57"/>
        <v/>
      </c>
      <c r="G190" s="280" t="str">
        <f t="shared" si="57"/>
        <v/>
      </c>
      <c r="I190" s="280" t="str">
        <f t="shared" si="58"/>
        <v/>
      </c>
      <c r="K190" s="280" t="str">
        <f t="shared" si="59"/>
        <v/>
      </c>
      <c r="M190" s="280" t="str">
        <f t="shared" si="60"/>
        <v/>
      </c>
      <c r="O190" s="280" t="str">
        <f t="shared" si="61"/>
        <v/>
      </c>
      <c r="Q190" s="280" t="str">
        <f t="shared" si="62"/>
        <v/>
      </c>
      <c r="S190" s="280" t="str">
        <f t="shared" si="63"/>
        <v/>
      </c>
      <c r="U190" s="280" t="str">
        <f t="shared" si="64"/>
        <v/>
      </c>
      <c r="W190" s="280" t="str">
        <f t="shared" si="65"/>
        <v/>
      </c>
      <c r="Y190" s="280" t="str">
        <f t="shared" si="66"/>
        <v/>
      </c>
      <c r="AA190" s="280" t="str">
        <f t="shared" si="67"/>
        <v/>
      </c>
      <c r="AC190" s="280" t="str">
        <f t="shared" si="68"/>
        <v/>
      </c>
      <c r="AE190" s="280" t="str">
        <f t="shared" si="69"/>
        <v/>
      </c>
      <c r="AG190" s="280" t="str">
        <f t="shared" si="70"/>
        <v/>
      </c>
      <c r="AI190" s="280" t="str">
        <f t="shared" si="71"/>
        <v/>
      </c>
      <c r="AK190" s="280" t="str">
        <f t="shared" si="72"/>
        <v/>
      </c>
      <c r="AM190" s="280" t="str">
        <f t="shared" si="73"/>
        <v/>
      </c>
      <c r="AO190" s="280" t="str">
        <f t="shared" si="74"/>
        <v/>
      </c>
      <c r="AQ190" s="280" t="str">
        <f t="shared" si="75"/>
        <v/>
      </c>
    </row>
    <row r="191" spans="5:43" x14ac:dyDescent="0.25">
      <c r="E191" s="280" t="str">
        <f t="shared" si="57"/>
        <v/>
      </c>
      <c r="G191" s="280" t="str">
        <f t="shared" si="57"/>
        <v/>
      </c>
      <c r="I191" s="280" t="str">
        <f t="shared" si="58"/>
        <v/>
      </c>
      <c r="K191" s="280" t="str">
        <f t="shared" si="59"/>
        <v/>
      </c>
      <c r="M191" s="280" t="str">
        <f t="shared" si="60"/>
        <v/>
      </c>
      <c r="O191" s="280" t="str">
        <f t="shared" si="61"/>
        <v/>
      </c>
      <c r="Q191" s="280" t="str">
        <f t="shared" si="62"/>
        <v/>
      </c>
      <c r="S191" s="280" t="str">
        <f t="shared" si="63"/>
        <v/>
      </c>
      <c r="U191" s="280" t="str">
        <f t="shared" si="64"/>
        <v/>
      </c>
      <c r="W191" s="280" t="str">
        <f t="shared" si="65"/>
        <v/>
      </c>
      <c r="Y191" s="280" t="str">
        <f t="shared" si="66"/>
        <v/>
      </c>
      <c r="AA191" s="280" t="str">
        <f t="shared" si="67"/>
        <v/>
      </c>
      <c r="AC191" s="280" t="str">
        <f t="shared" si="68"/>
        <v/>
      </c>
      <c r="AE191" s="280" t="str">
        <f t="shared" si="69"/>
        <v/>
      </c>
      <c r="AG191" s="280" t="str">
        <f t="shared" si="70"/>
        <v/>
      </c>
      <c r="AI191" s="280" t="str">
        <f t="shared" si="71"/>
        <v/>
      </c>
      <c r="AK191" s="280" t="str">
        <f t="shared" si="72"/>
        <v/>
      </c>
      <c r="AM191" s="280" t="str">
        <f t="shared" si="73"/>
        <v/>
      </c>
      <c r="AO191" s="280" t="str">
        <f t="shared" si="74"/>
        <v/>
      </c>
      <c r="AQ191" s="280" t="str">
        <f t="shared" si="75"/>
        <v/>
      </c>
    </row>
    <row r="192" spans="5:43" x14ac:dyDescent="0.25">
      <c r="E192" s="280" t="str">
        <f t="shared" si="57"/>
        <v/>
      </c>
      <c r="G192" s="280" t="str">
        <f t="shared" si="57"/>
        <v/>
      </c>
      <c r="I192" s="280" t="str">
        <f t="shared" si="58"/>
        <v/>
      </c>
      <c r="K192" s="280" t="str">
        <f t="shared" si="59"/>
        <v/>
      </c>
      <c r="M192" s="280" t="str">
        <f t="shared" si="60"/>
        <v/>
      </c>
      <c r="O192" s="280" t="str">
        <f t="shared" si="61"/>
        <v/>
      </c>
      <c r="Q192" s="280" t="str">
        <f t="shared" si="62"/>
        <v/>
      </c>
      <c r="S192" s="280" t="str">
        <f t="shared" si="63"/>
        <v/>
      </c>
      <c r="U192" s="280" t="str">
        <f t="shared" si="64"/>
        <v/>
      </c>
      <c r="W192" s="280" t="str">
        <f t="shared" si="65"/>
        <v/>
      </c>
      <c r="Y192" s="280" t="str">
        <f t="shared" si="66"/>
        <v/>
      </c>
      <c r="AA192" s="280" t="str">
        <f t="shared" si="67"/>
        <v/>
      </c>
      <c r="AC192" s="280" t="str">
        <f t="shared" si="68"/>
        <v/>
      </c>
      <c r="AE192" s="280" t="str">
        <f t="shared" si="69"/>
        <v/>
      </c>
      <c r="AG192" s="280" t="str">
        <f t="shared" si="70"/>
        <v/>
      </c>
      <c r="AI192" s="280" t="str">
        <f t="shared" si="71"/>
        <v/>
      </c>
      <c r="AK192" s="280" t="str">
        <f t="shared" si="72"/>
        <v/>
      </c>
      <c r="AM192" s="280" t="str">
        <f t="shared" si="73"/>
        <v/>
      </c>
      <c r="AO192" s="280" t="str">
        <f t="shared" si="74"/>
        <v/>
      </c>
      <c r="AQ192" s="280" t="str">
        <f t="shared" si="75"/>
        <v/>
      </c>
    </row>
    <row r="193" spans="5:43" x14ac:dyDescent="0.25">
      <c r="E193" s="280" t="str">
        <f t="shared" si="57"/>
        <v/>
      </c>
      <c r="G193" s="280" t="str">
        <f t="shared" si="57"/>
        <v/>
      </c>
      <c r="I193" s="280" t="str">
        <f t="shared" si="58"/>
        <v/>
      </c>
      <c r="K193" s="280" t="str">
        <f t="shared" si="59"/>
        <v/>
      </c>
      <c r="M193" s="280" t="str">
        <f t="shared" si="60"/>
        <v/>
      </c>
      <c r="O193" s="280" t="str">
        <f t="shared" si="61"/>
        <v/>
      </c>
      <c r="Q193" s="280" t="str">
        <f t="shared" si="62"/>
        <v/>
      </c>
      <c r="S193" s="280" t="str">
        <f t="shared" si="63"/>
        <v/>
      </c>
      <c r="U193" s="280" t="str">
        <f t="shared" si="64"/>
        <v/>
      </c>
      <c r="W193" s="280" t="str">
        <f t="shared" si="65"/>
        <v/>
      </c>
      <c r="Y193" s="280" t="str">
        <f t="shared" si="66"/>
        <v/>
      </c>
      <c r="AA193" s="280" t="str">
        <f t="shared" si="67"/>
        <v/>
      </c>
      <c r="AC193" s="280" t="str">
        <f t="shared" si="68"/>
        <v/>
      </c>
      <c r="AE193" s="280" t="str">
        <f t="shared" si="69"/>
        <v/>
      </c>
      <c r="AG193" s="280" t="str">
        <f t="shared" si="70"/>
        <v/>
      </c>
      <c r="AI193" s="280" t="str">
        <f t="shared" si="71"/>
        <v/>
      </c>
      <c r="AK193" s="280" t="str">
        <f t="shared" si="72"/>
        <v/>
      </c>
      <c r="AM193" s="280" t="str">
        <f t="shared" si="73"/>
        <v/>
      </c>
      <c r="AO193" s="280" t="str">
        <f t="shared" si="74"/>
        <v/>
      </c>
      <c r="AQ193" s="280" t="str">
        <f t="shared" si="75"/>
        <v/>
      </c>
    </row>
    <row r="194" spans="5:43" x14ac:dyDescent="0.25">
      <c r="E194" s="280" t="str">
        <f t="shared" si="57"/>
        <v/>
      </c>
      <c r="G194" s="280" t="str">
        <f t="shared" si="57"/>
        <v/>
      </c>
      <c r="I194" s="280" t="str">
        <f t="shared" si="58"/>
        <v/>
      </c>
      <c r="K194" s="280" t="str">
        <f t="shared" si="59"/>
        <v/>
      </c>
      <c r="M194" s="280" t="str">
        <f t="shared" si="60"/>
        <v/>
      </c>
      <c r="O194" s="280" t="str">
        <f t="shared" si="61"/>
        <v/>
      </c>
      <c r="Q194" s="280" t="str">
        <f t="shared" si="62"/>
        <v/>
      </c>
      <c r="S194" s="280" t="str">
        <f t="shared" si="63"/>
        <v/>
      </c>
      <c r="U194" s="280" t="str">
        <f t="shared" si="64"/>
        <v/>
      </c>
      <c r="W194" s="280" t="str">
        <f t="shared" si="65"/>
        <v/>
      </c>
      <c r="Y194" s="280" t="str">
        <f t="shared" si="66"/>
        <v/>
      </c>
      <c r="AA194" s="280" t="str">
        <f t="shared" si="67"/>
        <v/>
      </c>
      <c r="AC194" s="280" t="str">
        <f t="shared" si="68"/>
        <v/>
      </c>
      <c r="AE194" s="280" t="str">
        <f t="shared" si="69"/>
        <v/>
      </c>
      <c r="AG194" s="280" t="str">
        <f t="shared" si="70"/>
        <v/>
      </c>
      <c r="AI194" s="280" t="str">
        <f t="shared" si="71"/>
        <v/>
      </c>
      <c r="AK194" s="280" t="str">
        <f t="shared" si="72"/>
        <v/>
      </c>
      <c r="AM194" s="280" t="str">
        <f t="shared" si="73"/>
        <v/>
      </c>
      <c r="AO194" s="280" t="str">
        <f t="shared" si="74"/>
        <v/>
      </c>
      <c r="AQ194" s="280" t="str">
        <f t="shared" si="75"/>
        <v/>
      </c>
    </row>
    <row r="195" spans="5:43" x14ac:dyDescent="0.25">
      <c r="E195" s="280" t="str">
        <f t="shared" si="57"/>
        <v/>
      </c>
      <c r="G195" s="280" t="str">
        <f t="shared" si="57"/>
        <v/>
      </c>
      <c r="I195" s="280" t="str">
        <f t="shared" si="58"/>
        <v/>
      </c>
      <c r="K195" s="280" t="str">
        <f t="shared" si="59"/>
        <v/>
      </c>
      <c r="M195" s="280" t="str">
        <f t="shared" si="60"/>
        <v/>
      </c>
      <c r="O195" s="280" t="str">
        <f t="shared" si="61"/>
        <v/>
      </c>
      <c r="Q195" s="280" t="str">
        <f t="shared" si="62"/>
        <v/>
      </c>
      <c r="S195" s="280" t="str">
        <f t="shared" si="63"/>
        <v/>
      </c>
      <c r="U195" s="280" t="str">
        <f t="shared" si="64"/>
        <v/>
      </c>
      <c r="W195" s="280" t="str">
        <f t="shared" si="65"/>
        <v/>
      </c>
      <c r="Y195" s="280" t="str">
        <f t="shared" si="66"/>
        <v/>
      </c>
      <c r="AA195" s="280" t="str">
        <f t="shared" si="67"/>
        <v/>
      </c>
      <c r="AC195" s="280" t="str">
        <f t="shared" si="68"/>
        <v/>
      </c>
      <c r="AE195" s="280" t="str">
        <f t="shared" si="69"/>
        <v/>
      </c>
      <c r="AG195" s="280" t="str">
        <f t="shared" si="70"/>
        <v/>
      </c>
      <c r="AI195" s="280" t="str">
        <f t="shared" si="71"/>
        <v/>
      </c>
      <c r="AK195" s="280" t="str">
        <f t="shared" si="72"/>
        <v/>
      </c>
      <c r="AM195" s="280" t="str">
        <f t="shared" si="73"/>
        <v/>
      </c>
      <c r="AO195" s="280" t="str">
        <f t="shared" si="74"/>
        <v/>
      </c>
      <c r="AQ195" s="280" t="str">
        <f t="shared" si="75"/>
        <v/>
      </c>
    </row>
    <row r="196" spans="5:43" x14ac:dyDescent="0.25">
      <c r="E196" s="280" t="str">
        <f t="shared" si="57"/>
        <v/>
      </c>
      <c r="G196" s="280" t="str">
        <f t="shared" si="57"/>
        <v/>
      </c>
      <c r="I196" s="280" t="str">
        <f t="shared" si="58"/>
        <v/>
      </c>
      <c r="K196" s="280" t="str">
        <f t="shared" si="59"/>
        <v/>
      </c>
      <c r="M196" s="280" t="str">
        <f t="shared" si="60"/>
        <v/>
      </c>
      <c r="O196" s="280" t="str">
        <f t="shared" si="61"/>
        <v/>
      </c>
      <c r="Q196" s="280" t="str">
        <f t="shared" si="62"/>
        <v/>
      </c>
      <c r="S196" s="280" t="str">
        <f t="shared" si="63"/>
        <v/>
      </c>
      <c r="U196" s="280" t="str">
        <f t="shared" si="64"/>
        <v/>
      </c>
      <c r="W196" s="280" t="str">
        <f t="shared" si="65"/>
        <v/>
      </c>
      <c r="Y196" s="280" t="str">
        <f t="shared" si="66"/>
        <v/>
      </c>
      <c r="AA196" s="280" t="str">
        <f t="shared" si="67"/>
        <v/>
      </c>
      <c r="AC196" s="280" t="str">
        <f t="shared" si="68"/>
        <v/>
      </c>
      <c r="AE196" s="280" t="str">
        <f t="shared" si="69"/>
        <v/>
      </c>
      <c r="AG196" s="280" t="str">
        <f t="shared" si="70"/>
        <v/>
      </c>
      <c r="AI196" s="280" t="str">
        <f t="shared" si="71"/>
        <v/>
      </c>
      <c r="AK196" s="280" t="str">
        <f t="shared" si="72"/>
        <v/>
      </c>
      <c r="AM196" s="280" t="str">
        <f t="shared" si="73"/>
        <v/>
      </c>
      <c r="AO196" s="280" t="str">
        <f t="shared" si="74"/>
        <v/>
      </c>
      <c r="AQ196" s="280" t="str">
        <f t="shared" si="75"/>
        <v/>
      </c>
    </row>
    <row r="197" spans="5:43" x14ac:dyDescent="0.25">
      <c r="E197" s="280" t="str">
        <f t="shared" si="57"/>
        <v/>
      </c>
      <c r="G197" s="280" t="str">
        <f t="shared" si="57"/>
        <v/>
      </c>
      <c r="I197" s="280" t="str">
        <f t="shared" si="58"/>
        <v/>
      </c>
      <c r="K197" s="280" t="str">
        <f t="shared" si="59"/>
        <v/>
      </c>
      <c r="M197" s="280" t="str">
        <f t="shared" si="60"/>
        <v/>
      </c>
      <c r="O197" s="280" t="str">
        <f t="shared" si="61"/>
        <v/>
      </c>
      <c r="Q197" s="280" t="str">
        <f t="shared" si="62"/>
        <v/>
      </c>
      <c r="S197" s="280" t="str">
        <f t="shared" si="63"/>
        <v/>
      </c>
      <c r="U197" s="280" t="str">
        <f t="shared" si="64"/>
        <v/>
      </c>
      <c r="W197" s="280" t="str">
        <f t="shared" si="65"/>
        <v/>
      </c>
      <c r="Y197" s="280" t="str">
        <f t="shared" si="66"/>
        <v/>
      </c>
      <c r="AA197" s="280" t="str">
        <f t="shared" si="67"/>
        <v/>
      </c>
      <c r="AC197" s="280" t="str">
        <f t="shared" si="68"/>
        <v/>
      </c>
      <c r="AE197" s="280" t="str">
        <f t="shared" si="69"/>
        <v/>
      </c>
      <c r="AG197" s="280" t="str">
        <f t="shared" si="70"/>
        <v/>
      </c>
      <c r="AI197" s="280" t="str">
        <f t="shared" si="71"/>
        <v/>
      </c>
      <c r="AK197" s="280" t="str">
        <f t="shared" si="72"/>
        <v/>
      </c>
      <c r="AM197" s="280" t="str">
        <f t="shared" si="73"/>
        <v/>
      </c>
      <c r="AO197" s="280" t="str">
        <f t="shared" si="74"/>
        <v/>
      </c>
      <c r="AQ197" s="280" t="str">
        <f t="shared" si="75"/>
        <v/>
      </c>
    </row>
    <row r="198" spans="5:43" x14ac:dyDescent="0.25">
      <c r="E198" s="280" t="str">
        <f t="shared" si="57"/>
        <v/>
      </c>
      <c r="G198" s="280" t="str">
        <f t="shared" si="57"/>
        <v/>
      </c>
      <c r="I198" s="280" t="str">
        <f t="shared" si="58"/>
        <v/>
      </c>
      <c r="K198" s="280" t="str">
        <f t="shared" si="59"/>
        <v/>
      </c>
      <c r="M198" s="280" t="str">
        <f t="shared" si="60"/>
        <v/>
      </c>
      <c r="O198" s="280" t="str">
        <f t="shared" si="61"/>
        <v/>
      </c>
      <c r="Q198" s="280" t="str">
        <f t="shared" si="62"/>
        <v/>
      </c>
      <c r="S198" s="280" t="str">
        <f t="shared" si="63"/>
        <v/>
      </c>
      <c r="U198" s="280" t="str">
        <f t="shared" si="64"/>
        <v/>
      </c>
      <c r="W198" s="280" t="str">
        <f t="shared" si="65"/>
        <v/>
      </c>
      <c r="Y198" s="280" t="str">
        <f t="shared" si="66"/>
        <v/>
      </c>
      <c r="AA198" s="280" t="str">
        <f t="shared" si="67"/>
        <v/>
      </c>
      <c r="AC198" s="280" t="str">
        <f t="shared" si="68"/>
        <v/>
      </c>
      <c r="AE198" s="280" t="str">
        <f t="shared" si="69"/>
        <v/>
      </c>
      <c r="AG198" s="280" t="str">
        <f t="shared" si="70"/>
        <v/>
      </c>
      <c r="AI198" s="280" t="str">
        <f t="shared" si="71"/>
        <v/>
      </c>
      <c r="AK198" s="280" t="str">
        <f t="shared" si="72"/>
        <v/>
      </c>
      <c r="AM198" s="280" t="str">
        <f t="shared" si="73"/>
        <v/>
      </c>
      <c r="AO198" s="280" t="str">
        <f t="shared" si="74"/>
        <v/>
      </c>
      <c r="AQ198" s="280" t="str">
        <f t="shared" si="75"/>
        <v/>
      </c>
    </row>
    <row r="199" spans="5:43" x14ac:dyDescent="0.25">
      <c r="E199" s="280" t="str">
        <f t="shared" si="57"/>
        <v/>
      </c>
      <c r="G199" s="280" t="str">
        <f t="shared" si="57"/>
        <v/>
      </c>
      <c r="I199" s="280" t="str">
        <f t="shared" si="58"/>
        <v/>
      </c>
      <c r="K199" s="280" t="str">
        <f t="shared" si="59"/>
        <v/>
      </c>
      <c r="M199" s="280" t="str">
        <f t="shared" si="60"/>
        <v/>
      </c>
      <c r="O199" s="280" t="str">
        <f t="shared" si="61"/>
        <v/>
      </c>
      <c r="Q199" s="280" t="str">
        <f t="shared" si="62"/>
        <v/>
      </c>
      <c r="S199" s="280" t="str">
        <f t="shared" si="63"/>
        <v/>
      </c>
      <c r="U199" s="280" t="str">
        <f t="shared" si="64"/>
        <v/>
      </c>
      <c r="W199" s="280" t="str">
        <f t="shared" si="65"/>
        <v/>
      </c>
      <c r="Y199" s="280" t="str">
        <f t="shared" si="66"/>
        <v/>
      </c>
      <c r="AA199" s="280" t="str">
        <f t="shared" si="67"/>
        <v/>
      </c>
      <c r="AC199" s="280" t="str">
        <f t="shared" si="68"/>
        <v/>
      </c>
      <c r="AE199" s="280" t="str">
        <f t="shared" si="69"/>
        <v/>
      </c>
      <c r="AG199" s="280" t="str">
        <f t="shared" si="70"/>
        <v/>
      </c>
      <c r="AI199" s="280" t="str">
        <f t="shared" si="71"/>
        <v/>
      </c>
      <c r="AK199" s="280" t="str">
        <f t="shared" si="72"/>
        <v/>
      </c>
      <c r="AM199" s="280" t="str">
        <f t="shared" si="73"/>
        <v/>
      </c>
      <c r="AO199" s="280" t="str">
        <f t="shared" si="74"/>
        <v/>
      </c>
      <c r="AQ199" s="280" t="str">
        <f t="shared" si="75"/>
        <v/>
      </c>
    </row>
    <row r="200" spans="5:43" x14ac:dyDescent="0.25">
      <c r="E200" s="280" t="str">
        <f t="shared" si="57"/>
        <v/>
      </c>
      <c r="G200" s="280" t="str">
        <f t="shared" si="57"/>
        <v/>
      </c>
      <c r="I200" s="280" t="str">
        <f t="shared" si="58"/>
        <v/>
      </c>
      <c r="K200" s="280" t="str">
        <f t="shared" si="59"/>
        <v/>
      </c>
      <c r="M200" s="280" t="str">
        <f t="shared" si="60"/>
        <v/>
      </c>
      <c r="O200" s="280" t="str">
        <f t="shared" si="61"/>
        <v/>
      </c>
      <c r="Q200" s="280" t="str">
        <f t="shared" si="62"/>
        <v/>
      </c>
      <c r="S200" s="280" t="str">
        <f t="shared" si="63"/>
        <v/>
      </c>
      <c r="U200" s="280" t="str">
        <f t="shared" si="64"/>
        <v/>
      </c>
      <c r="W200" s="280" t="str">
        <f t="shared" si="65"/>
        <v/>
      </c>
      <c r="Y200" s="280" t="str">
        <f t="shared" si="66"/>
        <v/>
      </c>
      <c r="AA200" s="280" t="str">
        <f t="shared" si="67"/>
        <v/>
      </c>
      <c r="AC200" s="280" t="str">
        <f t="shared" si="68"/>
        <v/>
      </c>
      <c r="AE200" s="280" t="str">
        <f t="shared" si="69"/>
        <v/>
      </c>
      <c r="AG200" s="280" t="str">
        <f t="shared" si="70"/>
        <v/>
      </c>
      <c r="AI200" s="280" t="str">
        <f t="shared" si="71"/>
        <v/>
      </c>
      <c r="AK200" s="280" t="str">
        <f t="shared" si="72"/>
        <v/>
      </c>
      <c r="AM200" s="280" t="str">
        <f t="shared" si="73"/>
        <v/>
      </c>
      <c r="AO200" s="280" t="str">
        <f t="shared" si="74"/>
        <v/>
      </c>
      <c r="AQ200" s="280" t="str">
        <f t="shared" si="75"/>
        <v/>
      </c>
    </row>
    <row r="201" spans="5:43" x14ac:dyDescent="0.25">
      <c r="E201" s="280" t="str">
        <f t="shared" si="57"/>
        <v/>
      </c>
      <c r="G201" s="280" t="str">
        <f t="shared" si="57"/>
        <v/>
      </c>
      <c r="I201" s="280" t="str">
        <f t="shared" si="58"/>
        <v/>
      </c>
      <c r="K201" s="280" t="str">
        <f t="shared" si="59"/>
        <v/>
      </c>
      <c r="M201" s="280" t="str">
        <f t="shared" si="60"/>
        <v/>
      </c>
      <c r="O201" s="280" t="str">
        <f t="shared" si="61"/>
        <v/>
      </c>
      <c r="Q201" s="280" t="str">
        <f t="shared" si="62"/>
        <v/>
      </c>
      <c r="S201" s="280" t="str">
        <f t="shared" si="63"/>
        <v/>
      </c>
      <c r="U201" s="280" t="str">
        <f t="shared" si="64"/>
        <v/>
      </c>
      <c r="W201" s="280" t="str">
        <f t="shared" si="65"/>
        <v/>
      </c>
      <c r="Y201" s="280" t="str">
        <f t="shared" si="66"/>
        <v/>
      </c>
      <c r="AA201" s="280" t="str">
        <f t="shared" si="67"/>
        <v/>
      </c>
      <c r="AC201" s="280" t="str">
        <f t="shared" si="68"/>
        <v/>
      </c>
      <c r="AE201" s="280" t="str">
        <f t="shared" si="69"/>
        <v/>
      </c>
      <c r="AG201" s="280" t="str">
        <f t="shared" si="70"/>
        <v/>
      </c>
      <c r="AI201" s="280" t="str">
        <f t="shared" si="71"/>
        <v/>
      </c>
      <c r="AK201" s="280" t="str">
        <f t="shared" si="72"/>
        <v/>
      </c>
      <c r="AM201" s="280" t="str">
        <f t="shared" si="73"/>
        <v/>
      </c>
      <c r="AO201" s="280" t="str">
        <f t="shared" si="74"/>
        <v/>
      </c>
      <c r="AQ201" s="280" t="str">
        <f t="shared" si="75"/>
        <v/>
      </c>
    </row>
    <row r="202" spans="5:43" x14ac:dyDescent="0.25">
      <c r="E202" s="280" t="str">
        <f t="shared" si="57"/>
        <v/>
      </c>
      <c r="G202" s="280" t="str">
        <f t="shared" si="57"/>
        <v/>
      </c>
      <c r="I202" s="280" t="str">
        <f t="shared" si="58"/>
        <v/>
      </c>
      <c r="K202" s="280" t="str">
        <f t="shared" si="59"/>
        <v/>
      </c>
      <c r="M202" s="280" t="str">
        <f t="shared" si="60"/>
        <v/>
      </c>
      <c r="O202" s="280" t="str">
        <f t="shared" si="61"/>
        <v/>
      </c>
      <c r="Q202" s="280" t="str">
        <f t="shared" si="62"/>
        <v/>
      </c>
      <c r="S202" s="280" t="str">
        <f t="shared" si="63"/>
        <v/>
      </c>
      <c r="U202" s="280" t="str">
        <f t="shared" si="64"/>
        <v/>
      </c>
      <c r="W202" s="280" t="str">
        <f t="shared" si="65"/>
        <v/>
      </c>
      <c r="Y202" s="280" t="str">
        <f t="shared" si="66"/>
        <v/>
      </c>
      <c r="AA202" s="280" t="str">
        <f t="shared" si="67"/>
        <v/>
      </c>
      <c r="AC202" s="280" t="str">
        <f t="shared" si="68"/>
        <v/>
      </c>
      <c r="AE202" s="280" t="str">
        <f t="shared" si="69"/>
        <v/>
      </c>
      <c r="AG202" s="280" t="str">
        <f t="shared" si="70"/>
        <v/>
      </c>
      <c r="AI202" s="280" t="str">
        <f t="shared" si="71"/>
        <v/>
      </c>
      <c r="AK202" s="280" t="str">
        <f t="shared" si="72"/>
        <v/>
      </c>
      <c r="AM202" s="280" t="str">
        <f t="shared" si="73"/>
        <v/>
      </c>
      <c r="AO202" s="280" t="str">
        <f t="shared" si="74"/>
        <v/>
      </c>
      <c r="AQ202" s="280" t="str">
        <f t="shared" si="75"/>
        <v/>
      </c>
    </row>
    <row r="203" spans="5:43" x14ac:dyDescent="0.25">
      <c r="E203" s="280" t="str">
        <f t="shared" si="57"/>
        <v/>
      </c>
      <c r="G203" s="280" t="str">
        <f t="shared" si="57"/>
        <v/>
      </c>
      <c r="I203" s="280" t="str">
        <f t="shared" si="58"/>
        <v/>
      </c>
      <c r="K203" s="280" t="str">
        <f t="shared" si="59"/>
        <v/>
      </c>
      <c r="M203" s="280" t="str">
        <f t="shared" si="60"/>
        <v/>
      </c>
      <c r="O203" s="280" t="str">
        <f t="shared" si="61"/>
        <v/>
      </c>
      <c r="Q203" s="280" t="str">
        <f t="shared" si="62"/>
        <v/>
      </c>
      <c r="S203" s="280" t="str">
        <f t="shared" si="63"/>
        <v/>
      </c>
      <c r="U203" s="280" t="str">
        <f t="shared" si="64"/>
        <v/>
      </c>
      <c r="W203" s="280" t="str">
        <f t="shared" si="65"/>
        <v/>
      </c>
      <c r="Y203" s="280" t="str">
        <f t="shared" si="66"/>
        <v/>
      </c>
      <c r="AA203" s="280" t="str">
        <f t="shared" si="67"/>
        <v/>
      </c>
      <c r="AC203" s="280" t="str">
        <f t="shared" si="68"/>
        <v/>
      </c>
      <c r="AE203" s="280" t="str">
        <f t="shared" si="69"/>
        <v/>
      </c>
      <c r="AG203" s="280" t="str">
        <f t="shared" si="70"/>
        <v/>
      </c>
      <c r="AI203" s="280" t="str">
        <f t="shared" si="71"/>
        <v/>
      </c>
      <c r="AK203" s="280" t="str">
        <f t="shared" si="72"/>
        <v/>
      </c>
      <c r="AM203" s="280" t="str">
        <f t="shared" si="73"/>
        <v/>
      </c>
      <c r="AO203" s="280" t="str">
        <f t="shared" si="74"/>
        <v/>
      </c>
      <c r="AQ203" s="280" t="str">
        <f t="shared" si="75"/>
        <v/>
      </c>
    </row>
    <row r="204" spans="5:43" x14ac:dyDescent="0.25">
      <c r="E204" s="280" t="str">
        <f t="shared" si="57"/>
        <v/>
      </c>
      <c r="G204" s="280" t="str">
        <f t="shared" si="57"/>
        <v/>
      </c>
      <c r="I204" s="280" t="str">
        <f t="shared" si="58"/>
        <v/>
      </c>
      <c r="K204" s="280" t="str">
        <f t="shared" si="59"/>
        <v/>
      </c>
      <c r="M204" s="280" t="str">
        <f t="shared" si="60"/>
        <v/>
      </c>
      <c r="O204" s="280" t="str">
        <f t="shared" si="61"/>
        <v/>
      </c>
      <c r="Q204" s="280" t="str">
        <f t="shared" si="62"/>
        <v/>
      </c>
      <c r="S204" s="280" t="str">
        <f t="shared" si="63"/>
        <v/>
      </c>
      <c r="U204" s="280" t="str">
        <f t="shared" si="64"/>
        <v/>
      </c>
      <c r="W204" s="280" t="str">
        <f t="shared" si="65"/>
        <v/>
      </c>
      <c r="Y204" s="280" t="str">
        <f t="shared" si="66"/>
        <v/>
      </c>
      <c r="AA204" s="280" t="str">
        <f t="shared" si="67"/>
        <v/>
      </c>
      <c r="AC204" s="280" t="str">
        <f t="shared" si="68"/>
        <v/>
      </c>
      <c r="AE204" s="280" t="str">
        <f t="shared" si="69"/>
        <v/>
      </c>
      <c r="AG204" s="280" t="str">
        <f t="shared" si="70"/>
        <v/>
      </c>
      <c r="AI204" s="280" t="str">
        <f t="shared" si="71"/>
        <v/>
      </c>
      <c r="AK204" s="280" t="str">
        <f t="shared" si="72"/>
        <v/>
      </c>
      <c r="AM204" s="280" t="str">
        <f t="shared" si="73"/>
        <v/>
      </c>
      <c r="AO204" s="280" t="str">
        <f t="shared" si="74"/>
        <v/>
      </c>
      <c r="AQ204" s="280" t="str">
        <f t="shared" si="75"/>
        <v/>
      </c>
    </row>
    <row r="205" spans="5:43" x14ac:dyDescent="0.25">
      <c r="E205" s="280" t="str">
        <f t="shared" ref="E205:G268" si="76">IF(OR($B205=0,D205=0),"",D205/$B205)</f>
        <v/>
      </c>
      <c r="G205" s="280" t="str">
        <f t="shared" si="76"/>
        <v/>
      </c>
      <c r="I205" s="280" t="str">
        <f t="shared" si="58"/>
        <v/>
      </c>
      <c r="K205" s="280" t="str">
        <f t="shared" si="59"/>
        <v/>
      </c>
      <c r="M205" s="280" t="str">
        <f t="shared" si="60"/>
        <v/>
      </c>
      <c r="O205" s="280" t="str">
        <f t="shared" si="61"/>
        <v/>
      </c>
      <c r="Q205" s="280" t="str">
        <f t="shared" si="62"/>
        <v/>
      </c>
      <c r="S205" s="280" t="str">
        <f t="shared" si="63"/>
        <v/>
      </c>
      <c r="U205" s="280" t="str">
        <f t="shared" si="64"/>
        <v/>
      </c>
      <c r="W205" s="280" t="str">
        <f t="shared" si="65"/>
        <v/>
      </c>
      <c r="Y205" s="280" t="str">
        <f t="shared" si="66"/>
        <v/>
      </c>
      <c r="AA205" s="280" t="str">
        <f t="shared" si="67"/>
        <v/>
      </c>
      <c r="AC205" s="280" t="str">
        <f t="shared" si="68"/>
        <v/>
      </c>
      <c r="AE205" s="280" t="str">
        <f t="shared" si="69"/>
        <v/>
      </c>
      <c r="AG205" s="280" t="str">
        <f t="shared" si="70"/>
        <v/>
      </c>
      <c r="AI205" s="280" t="str">
        <f t="shared" si="71"/>
        <v/>
      </c>
      <c r="AK205" s="280" t="str">
        <f t="shared" si="72"/>
        <v/>
      </c>
      <c r="AM205" s="280" t="str">
        <f t="shared" si="73"/>
        <v/>
      </c>
      <c r="AO205" s="280" t="str">
        <f t="shared" si="74"/>
        <v/>
      </c>
      <c r="AQ205" s="280" t="str">
        <f t="shared" si="75"/>
        <v/>
      </c>
    </row>
    <row r="206" spans="5:43" x14ac:dyDescent="0.25">
      <c r="E206" s="280" t="str">
        <f t="shared" si="76"/>
        <v/>
      </c>
      <c r="G206" s="280" t="str">
        <f t="shared" si="76"/>
        <v/>
      </c>
      <c r="I206" s="280" t="str">
        <f t="shared" si="58"/>
        <v/>
      </c>
      <c r="K206" s="280" t="str">
        <f t="shared" si="59"/>
        <v/>
      </c>
      <c r="M206" s="280" t="str">
        <f t="shared" si="60"/>
        <v/>
      </c>
      <c r="O206" s="280" t="str">
        <f t="shared" si="61"/>
        <v/>
      </c>
      <c r="Q206" s="280" t="str">
        <f t="shared" si="62"/>
        <v/>
      </c>
      <c r="S206" s="280" t="str">
        <f t="shared" si="63"/>
        <v/>
      </c>
      <c r="U206" s="280" t="str">
        <f t="shared" si="64"/>
        <v/>
      </c>
      <c r="W206" s="280" t="str">
        <f t="shared" si="65"/>
        <v/>
      </c>
      <c r="Y206" s="280" t="str">
        <f t="shared" si="66"/>
        <v/>
      </c>
      <c r="AA206" s="280" t="str">
        <f t="shared" si="67"/>
        <v/>
      </c>
      <c r="AC206" s="280" t="str">
        <f t="shared" si="68"/>
        <v/>
      </c>
      <c r="AE206" s="280" t="str">
        <f t="shared" si="69"/>
        <v/>
      </c>
      <c r="AG206" s="280" t="str">
        <f t="shared" si="70"/>
        <v/>
      </c>
      <c r="AI206" s="280" t="str">
        <f t="shared" si="71"/>
        <v/>
      </c>
      <c r="AK206" s="280" t="str">
        <f t="shared" si="72"/>
        <v/>
      </c>
      <c r="AM206" s="280" t="str">
        <f t="shared" si="73"/>
        <v/>
      </c>
      <c r="AO206" s="280" t="str">
        <f t="shared" si="74"/>
        <v/>
      </c>
      <c r="AQ206" s="280" t="str">
        <f t="shared" si="75"/>
        <v/>
      </c>
    </row>
    <row r="207" spans="5:43" x14ac:dyDescent="0.25">
      <c r="E207" s="280" t="str">
        <f t="shared" si="76"/>
        <v/>
      </c>
      <c r="G207" s="280" t="str">
        <f t="shared" si="76"/>
        <v/>
      </c>
      <c r="I207" s="280" t="str">
        <f t="shared" si="58"/>
        <v/>
      </c>
      <c r="K207" s="280" t="str">
        <f t="shared" si="59"/>
        <v/>
      </c>
      <c r="M207" s="280" t="str">
        <f t="shared" si="60"/>
        <v/>
      </c>
      <c r="O207" s="280" t="str">
        <f t="shared" si="61"/>
        <v/>
      </c>
      <c r="Q207" s="280" t="str">
        <f t="shared" si="62"/>
        <v/>
      </c>
      <c r="S207" s="280" t="str">
        <f t="shared" si="63"/>
        <v/>
      </c>
      <c r="U207" s="280" t="str">
        <f t="shared" si="64"/>
        <v/>
      </c>
      <c r="W207" s="280" t="str">
        <f t="shared" si="65"/>
        <v/>
      </c>
      <c r="Y207" s="280" t="str">
        <f t="shared" si="66"/>
        <v/>
      </c>
      <c r="AA207" s="280" t="str">
        <f t="shared" si="67"/>
        <v/>
      </c>
      <c r="AC207" s="280" t="str">
        <f t="shared" si="68"/>
        <v/>
      </c>
      <c r="AE207" s="280" t="str">
        <f t="shared" si="69"/>
        <v/>
      </c>
      <c r="AG207" s="280" t="str">
        <f t="shared" si="70"/>
        <v/>
      </c>
      <c r="AI207" s="280" t="str">
        <f t="shared" si="71"/>
        <v/>
      </c>
      <c r="AK207" s="280" t="str">
        <f t="shared" si="72"/>
        <v/>
      </c>
      <c r="AM207" s="280" t="str">
        <f t="shared" si="73"/>
        <v/>
      </c>
      <c r="AO207" s="280" t="str">
        <f t="shared" si="74"/>
        <v/>
      </c>
      <c r="AQ207" s="280" t="str">
        <f t="shared" si="75"/>
        <v/>
      </c>
    </row>
    <row r="208" spans="5:43" x14ac:dyDescent="0.25">
      <c r="E208" s="280" t="str">
        <f t="shared" si="76"/>
        <v/>
      </c>
      <c r="G208" s="280" t="str">
        <f t="shared" si="76"/>
        <v/>
      </c>
      <c r="I208" s="280" t="str">
        <f t="shared" si="58"/>
        <v/>
      </c>
      <c r="K208" s="280" t="str">
        <f t="shared" si="59"/>
        <v/>
      </c>
      <c r="M208" s="280" t="str">
        <f t="shared" si="60"/>
        <v/>
      </c>
      <c r="O208" s="280" t="str">
        <f t="shared" si="61"/>
        <v/>
      </c>
      <c r="Q208" s="280" t="str">
        <f t="shared" si="62"/>
        <v/>
      </c>
      <c r="S208" s="280" t="str">
        <f t="shared" si="63"/>
        <v/>
      </c>
      <c r="U208" s="280" t="str">
        <f t="shared" si="64"/>
        <v/>
      </c>
      <c r="W208" s="280" t="str">
        <f t="shared" si="65"/>
        <v/>
      </c>
      <c r="Y208" s="280" t="str">
        <f t="shared" si="66"/>
        <v/>
      </c>
      <c r="AA208" s="280" t="str">
        <f t="shared" si="67"/>
        <v/>
      </c>
      <c r="AC208" s="280" t="str">
        <f t="shared" si="68"/>
        <v/>
      </c>
      <c r="AE208" s="280" t="str">
        <f t="shared" si="69"/>
        <v/>
      </c>
      <c r="AG208" s="280" t="str">
        <f t="shared" si="70"/>
        <v/>
      </c>
      <c r="AI208" s="280" t="str">
        <f t="shared" si="71"/>
        <v/>
      </c>
      <c r="AK208" s="280" t="str">
        <f t="shared" si="72"/>
        <v/>
      </c>
      <c r="AM208" s="280" t="str">
        <f t="shared" si="73"/>
        <v/>
      </c>
      <c r="AO208" s="280" t="str">
        <f t="shared" si="74"/>
        <v/>
      </c>
      <c r="AQ208" s="280" t="str">
        <f t="shared" si="75"/>
        <v/>
      </c>
    </row>
    <row r="209" spans="5:43" x14ac:dyDescent="0.25">
      <c r="E209" s="280" t="str">
        <f t="shared" si="76"/>
        <v/>
      </c>
      <c r="G209" s="280" t="str">
        <f t="shared" si="76"/>
        <v/>
      </c>
      <c r="I209" s="280" t="str">
        <f t="shared" si="58"/>
        <v/>
      </c>
      <c r="K209" s="280" t="str">
        <f t="shared" si="59"/>
        <v/>
      </c>
      <c r="M209" s="280" t="str">
        <f t="shared" si="60"/>
        <v/>
      </c>
      <c r="O209" s="280" t="str">
        <f t="shared" si="61"/>
        <v/>
      </c>
      <c r="Q209" s="280" t="str">
        <f t="shared" si="62"/>
        <v/>
      </c>
      <c r="S209" s="280" t="str">
        <f t="shared" si="63"/>
        <v/>
      </c>
      <c r="U209" s="280" t="str">
        <f t="shared" si="64"/>
        <v/>
      </c>
      <c r="W209" s="280" t="str">
        <f t="shared" si="65"/>
        <v/>
      </c>
      <c r="Y209" s="280" t="str">
        <f t="shared" si="66"/>
        <v/>
      </c>
      <c r="AA209" s="280" t="str">
        <f t="shared" si="67"/>
        <v/>
      </c>
      <c r="AC209" s="280" t="str">
        <f t="shared" si="68"/>
        <v/>
      </c>
      <c r="AE209" s="280" t="str">
        <f t="shared" si="69"/>
        <v/>
      </c>
      <c r="AG209" s="280" t="str">
        <f t="shared" si="70"/>
        <v/>
      </c>
      <c r="AI209" s="280" t="str">
        <f t="shared" si="71"/>
        <v/>
      </c>
      <c r="AK209" s="280" t="str">
        <f t="shared" si="72"/>
        <v/>
      </c>
      <c r="AM209" s="280" t="str">
        <f t="shared" si="73"/>
        <v/>
      </c>
      <c r="AO209" s="280" t="str">
        <f t="shared" si="74"/>
        <v/>
      </c>
      <c r="AQ209" s="280" t="str">
        <f t="shared" si="75"/>
        <v/>
      </c>
    </row>
    <row r="210" spans="5:43" x14ac:dyDescent="0.25">
      <c r="E210" s="280" t="str">
        <f t="shared" si="76"/>
        <v/>
      </c>
      <c r="G210" s="280" t="str">
        <f t="shared" si="76"/>
        <v/>
      </c>
      <c r="I210" s="280" t="str">
        <f t="shared" si="58"/>
        <v/>
      </c>
      <c r="K210" s="280" t="str">
        <f t="shared" si="59"/>
        <v/>
      </c>
      <c r="M210" s="280" t="str">
        <f t="shared" si="60"/>
        <v/>
      </c>
      <c r="O210" s="280" t="str">
        <f t="shared" si="61"/>
        <v/>
      </c>
      <c r="Q210" s="280" t="str">
        <f t="shared" si="62"/>
        <v/>
      </c>
      <c r="S210" s="280" t="str">
        <f t="shared" si="63"/>
        <v/>
      </c>
      <c r="U210" s="280" t="str">
        <f t="shared" si="64"/>
        <v/>
      </c>
      <c r="W210" s="280" t="str">
        <f t="shared" si="65"/>
        <v/>
      </c>
      <c r="Y210" s="280" t="str">
        <f t="shared" si="66"/>
        <v/>
      </c>
      <c r="AA210" s="280" t="str">
        <f t="shared" si="67"/>
        <v/>
      </c>
      <c r="AC210" s="280" t="str">
        <f t="shared" si="68"/>
        <v/>
      </c>
      <c r="AE210" s="280" t="str">
        <f t="shared" si="69"/>
        <v/>
      </c>
      <c r="AG210" s="280" t="str">
        <f t="shared" si="70"/>
        <v/>
      </c>
      <c r="AI210" s="280" t="str">
        <f t="shared" si="71"/>
        <v/>
      </c>
      <c r="AK210" s="280" t="str">
        <f t="shared" si="72"/>
        <v/>
      </c>
      <c r="AM210" s="280" t="str">
        <f t="shared" si="73"/>
        <v/>
      </c>
      <c r="AO210" s="280" t="str">
        <f t="shared" si="74"/>
        <v/>
      </c>
      <c r="AQ210" s="280" t="str">
        <f t="shared" si="75"/>
        <v/>
      </c>
    </row>
    <row r="211" spans="5:43" x14ac:dyDescent="0.25">
      <c r="E211" s="280" t="str">
        <f t="shared" si="76"/>
        <v/>
      </c>
      <c r="G211" s="280" t="str">
        <f t="shared" si="76"/>
        <v/>
      </c>
      <c r="I211" s="280" t="str">
        <f t="shared" si="58"/>
        <v/>
      </c>
      <c r="K211" s="280" t="str">
        <f t="shared" si="59"/>
        <v/>
      </c>
      <c r="M211" s="280" t="str">
        <f t="shared" si="60"/>
        <v/>
      </c>
      <c r="O211" s="280" t="str">
        <f t="shared" si="61"/>
        <v/>
      </c>
      <c r="Q211" s="280" t="str">
        <f t="shared" si="62"/>
        <v/>
      </c>
      <c r="S211" s="280" t="str">
        <f t="shared" si="63"/>
        <v/>
      </c>
      <c r="U211" s="280" t="str">
        <f t="shared" si="64"/>
        <v/>
      </c>
      <c r="W211" s="280" t="str">
        <f t="shared" si="65"/>
        <v/>
      </c>
      <c r="Y211" s="280" t="str">
        <f t="shared" si="66"/>
        <v/>
      </c>
      <c r="AA211" s="280" t="str">
        <f t="shared" si="67"/>
        <v/>
      </c>
      <c r="AC211" s="280" t="str">
        <f t="shared" si="68"/>
        <v/>
      </c>
      <c r="AE211" s="280" t="str">
        <f t="shared" si="69"/>
        <v/>
      </c>
      <c r="AG211" s="280" t="str">
        <f t="shared" si="70"/>
        <v/>
      </c>
      <c r="AI211" s="280" t="str">
        <f t="shared" si="71"/>
        <v/>
      </c>
      <c r="AK211" s="280" t="str">
        <f t="shared" si="72"/>
        <v/>
      </c>
      <c r="AM211" s="280" t="str">
        <f t="shared" si="73"/>
        <v/>
      </c>
      <c r="AO211" s="280" t="str">
        <f t="shared" si="74"/>
        <v/>
      </c>
      <c r="AQ211" s="280" t="str">
        <f t="shared" si="75"/>
        <v/>
      </c>
    </row>
    <row r="212" spans="5:43" x14ac:dyDescent="0.25">
      <c r="E212" s="280" t="str">
        <f t="shared" si="76"/>
        <v/>
      </c>
      <c r="G212" s="280" t="str">
        <f t="shared" si="76"/>
        <v/>
      </c>
      <c r="I212" s="280" t="str">
        <f t="shared" si="58"/>
        <v/>
      </c>
      <c r="K212" s="280" t="str">
        <f t="shared" si="59"/>
        <v/>
      </c>
      <c r="M212" s="280" t="str">
        <f t="shared" si="60"/>
        <v/>
      </c>
      <c r="O212" s="280" t="str">
        <f t="shared" si="61"/>
        <v/>
      </c>
      <c r="Q212" s="280" t="str">
        <f t="shared" si="62"/>
        <v/>
      </c>
      <c r="S212" s="280" t="str">
        <f t="shared" si="63"/>
        <v/>
      </c>
      <c r="U212" s="280" t="str">
        <f t="shared" si="64"/>
        <v/>
      </c>
      <c r="W212" s="280" t="str">
        <f t="shared" si="65"/>
        <v/>
      </c>
      <c r="Y212" s="280" t="str">
        <f t="shared" si="66"/>
        <v/>
      </c>
      <c r="AA212" s="280" t="str">
        <f t="shared" si="67"/>
        <v/>
      </c>
      <c r="AC212" s="280" t="str">
        <f t="shared" si="68"/>
        <v/>
      </c>
      <c r="AE212" s="280" t="str">
        <f t="shared" si="69"/>
        <v/>
      </c>
      <c r="AG212" s="280" t="str">
        <f t="shared" si="70"/>
        <v/>
      </c>
      <c r="AI212" s="280" t="str">
        <f t="shared" si="71"/>
        <v/>
      </c>
      <c r="AK212" s="280" t="str">
        <f t="shared" si="72"/>
        <v/>
      </c>
      <c r="AM212" s="280" t="str">
        <f t="shared" si="73"/>
        <v/>
      </c>
      <c r="AO212" s="280" t="str">
        <f t="shared" si="74"/>
        <v/>
      </c>
      <c r="AQ212" s="280" t="str">
        <f t="shared" si="75"/>
        <v/>
      </c>
    </row>
    <row r="213" spans="5:43" x14ac:dyDescent="0.25">
      <c r="E213" s="280" t="str">
        <f t="shared" si="76"/>
        <v/>
      </c>
      <c r="G213" s="280" t="str">
        <f t="shared" si="76"/>
        <v/>
      </c>
      <c r="I213" s="280" t="str">
        <f t="shared" si="58"/>
        <v/>
      </c>
      <c r="K213" s="280" t="str">
        <f t="shared" si="59"/>
        <v/>
      </c>
      <c r="M213" s="280" t="str">
        <f t="shared" si="60"/>
        <v/>
      </c>
      <c r="O213" s="280" t="str">
        <f t="shared" si="61"/>
        <v/>
      </c>
      <c r="Q213" s="280" t="str">
        <f t="shared" si="62"/>
        <v/>
      </c>
      <c r="S213" s="280" t="str">
        <f t="shared" si="63"/>
        <v/>
      </c>
      <c r="U213" s="280" t="str">
        <f t="shared" si="64"/>
        <v/>
      </c>
      <c r="W213" s="280" t="str">
        <f t="shared" si="65"/>
        <v/>
      </c>
      <c r="Y213" s="280" t="str">
        <f t="shared" si="66"/>
        <v/>
      </c>
      <c r="AA213" s="280" t="str">
        <f t="shared" si="67"/>
        <v/>
      </c>
      <c r="AC213" s="280" t="str">
        <f t="shared" si="68"/>
        <v/>
      </c>
      <c r="AE213" s="280" t="str">
        <f t="shared" si="69"/>
        <v/>
      </c>
      <c r="AG213" s="280" t="str">
        <f t="shared" si="70"/>
        <v/>
      </c>
      <c r="AI213" s="280" t="str">
        <f t="shared" si="71"/>
        <v/>
      </c>
      <c r="AK213" s="280" t="str">
        <f t="shared" si="72"/>
        <v/>
      </c>
      <c r="AM213" s="280" t="str">
        <f t="shared" si="73"/>
        <v/>
      </c>
      <c r="AO213" s="280" t="str">
        <f t="shared" si="74"/>
        <v/>
      </c>
      <c r="AQ213" s="280" t="str">
        <f t="shared" si="75"/>
        <v/>
      </c>
    </row>
    <row r="214" spans="5:43" x14ac:dyDescent="0.25">
      <c r="E214" s="280" t="str">
        <f t="shared" si="76"/>
        <v/>
      </c>
      <c r="G214" s="280" t="str">
        <f t="shared" si="76"/>
        <v/>
      </c>
      <c r="I214" s="280" t="str">
        <f t="shared" si="58"/>
        <v/>
      </c>
      <c r="K214" s="280" t="str">
        <f t="shared" si="59"/>
        <v/>
      </c>
      <c r="M214" s="280" t="str">
        <f t="shared" si="60"/>
        <v/>
      </c>
      <c r="O214" s="280" t="str">
        <f t="shared" si="61"/>
        <v/>
      </c>
      <c r="Q214" s="280" t="str">
        <f t="shared" si="62"/>
        <v/>
      </c>
      <c r="S214" s="280" t="str">
        <f t="shared" si="63"/>
        <v/>
      </c>
      <c r="U214" s="280" t="str">
        <f t="shared" si="64"/>
        <v/>
      </c>
      <c r="W214" s="280" t="str">
        <f t="shared" si="65"/>
        <v/>
      </c>
      <c r="Y214" s="280" t="str">
        <f t="shared" si="66"/>
        <v/>
      </c>
      <c r="AA214" s="280" t="str">
        <f t="shared" si="67"/>
        <v/>
      </c>
      <c r="AC214" s="280" t="str">
        <f t="shared" si="68"/>
        <v/>
      </c>
      <c r="AE214" s="280" t="str">
        <f t="shared" si="69"/>
        <v/>
      </c>
      <c r="AG214" s="280" t="str">
        <f t="shared" si="70"/>
        <v/>
      </c>
      <c r="AI214" s="280" t="str">
        <f t="shared" si="71"/>
        <v/>
      </c>
      <c r="AK214" s="280" t="str">
        <f t="shared" si="72"/>
        <v/>
      </c>
      <c r="AM214" s="280" t="str">
        <f t="shared" si="73"/>
        <v/>
      </c>
      <c r="AO214" s="280" t="str">
        <f t="shared" si="74"/>
        <v/>
      </c>
      <c r="AQ214" s="280" t="str">
        <f t="shared" si="75"/>
        <v/>
      </c>
    </row>
    <row r="215" spans="5:43" x14ac:dyDescent="0.25">
      <c r="E215" s="280" t="str">
        <f t="shared" si="76"/>
        <v/>
      </c>
      <c r="G215" s="280" t="str">
        <f t="shared" si="76"/>
        <v/>
      </c>
      <c r="I215" s="280" t="str">
        <f t="shared" si="58"/>
        <v/>
      </c>
      <c r="K215" s="280" t="str">
        <f t="shared" si="59"/>
        <v/>
      </c>
      <c r="M215" s="280" t="str">
        <f t="shared" si="60"/>
        <v/>
      </c>
      <c r="O215" s="280" t="str">
        <f t="shared" si="61"/>
        <v/>
      </c>
      <c r="Q215" s="280" t="str">
        <f t="shared" si="62"/>
        <v/>
      </c>
      <c r="S215" s="280" t="str">
        <f t="shared" si="63"/>
        <v/>
      </c>
      <c r="U215" s="280" t="str">
        <f t="shared" si="64"/>
        <v/>
      </c>
      <c r="W215" s="280" t="str">
        <f t="shared" si="65"/>
        <v/>
      </c>
      <c r="Y215" s="280" t="str">
        <f t="shared" si="66"/>
        <v/>
      </c>
      <c r="AA215" s="280" t="str">
        <f t="shared" si="67"/>
        <v/>
      </c>
      <c r="AC215" s="280" t="str">
        <f t="shared" si="68"/>
        <v/>
      </c>
      <c r="AE215" s="280" t="str">
        <f t="shared" si="69"/>
        <v/>
      </c>
      <c r="AG215" s="280" t="str">
        <f t="shared" si="70"/>
        <v/>
      </c>
      <c r="AI215" s="280" t="str">
        <f t="shared" si="71"/>
        <v/>
      </c>
      <c r="AK215" s="280" t="str">
        <f t="shared" si="72"/>
        <v/>
      </c>
      <c r="AM215" s="280" t="str">
        <f t="shared" si="73"/>
        <v/>
      </c>
      <c r="AO215" s="280" t="str">
        <f t="shared" si="74"/>
        <v/>
      </c>
      <c r="AQ215" s="280" t="str">
        <f t="shared" si="75"/>
        <v/>
      </c>
    </row>
    <row r="216" spans="5:43" x14ac:dyDescent="0.25">
      <c r="E216" s="280" t="str">
        <f t="shared" si="76"/>
        <v/>
      </c>
      <c r="G216" s="280" t="str">
        <f t="shared" si="76"/>
        <v/>
      </c>
      <c r="I216" s="280" t="str">
        <f t="shared" si="58"/>
        <v/>
      </c>
      <c r="K216" s="280" t="str">
        <f t="shared" si="59"/>
        <v/>
      </c>
      <c r="M216" s="280" t="str">
        <f t="shared" si="60"/>
        <v/>
      </c>
      <c r="O216" s="280" t="str">
        <f t="shared" si="61"/>
        <v/>
      </c>
      <c r="Q216" s="280" t="str">
        <f t="shared" si="62"/>
        <v/>
      </c>
      <c r="S216" s="280" t="str">
        <f t="shared" si="63"/>
        <v/>
      </c>
      <c r="U216" s="280" t="str">
        <f t="shared" si="64"/>
        <v/>
      </c>
      <c r="W216" s="280" t="str">
        <f t="shared" si="65"/>
        <v/>
      </c>
      <c r="Y216" s="280" t="str">
        <f t="shared" si="66"/>
        <v/>
      </c>
      <c r="AA216" s="280" t="str">
        <f t="shared" si="67"/>
        <v/>
      </c>
      <c r="AC216" s="280" t="str">
        <f t="shared" si="68"/>
        <v/>
      </c>
      <c r="AE216" s="280" t="str">
        <f t="shared" si="69"/>
        <v/>
      </c>
      <c r="AG216" s="280" t="str">
        <f t="shared" si="70"/>
        <v/>
      </c>
      <c r="AI216" s="280" t="str">
        <f t="shared" si="71"/>
        <v/>
      </c>
      <c r="AK216" s="280" t="str">
        <f t="shared" si="72"/>
        <v/>
      </c>
      <c r="AM216" s="280" t="str">
        <f t="shared" si="73"/>
        <v/>
      </c>
      <c r="AO216" s="280" t="str">
        <f t="shared" si="74"/>
        <v/>
      </c>
      <c r="AQ216" s="280" t="str">
        <f t="shared" si="75"/>
        <v/>
      </c>
    </row>
    <row r="217" spans="5:43" x14ac:dyDescent="0.25">
      <c r="E217" s="280" t="str">
        <f t="shared" si="76"/>
        <v/>
      </c>
      <c r="G217" s="280" t="str">
        <f t="shared" si="76"/>
        <v/>
      </c>
      <c r="I217" s="280" t="str">
        <f t="shared" si="58"/>
        <v/>
      </c>
      <c r="K217" s="280" t="str">
        <f t="shared" si="59"/>
        <v/>
      </c>
      <c r="M217" s="280" t="str">
        <f t="shared" si="60"/>
        <v/>
      </c>
      <c r="O217" s="280" t="str">
        <f t="shared" si="61"/>
        <v/>
      </c>
      <c r="Q217" s="280" t="str">
        <f t="shared" si="62"/>
        <v/>
      </c>
      <c r="S217" s="280" t="str">
        <f t="shared" si="63"/>
        <v/>
      </c>
      <c r="U217" s="280" t="str">
        <f t="shared" si="64"/>
        <v/>
      </c>
      <c r="W217" s="280" t="str">
        <f t="shared" si="65"/>
        <v/>
      </c>
      <c r="Y217" s="280" t="str">
        <f t="shared" si="66"/>
        <v/>
      </c>
      <c r="AA217" s="280" t="str">
        <f t="shared" si="67"/>
        <v/>
      </c>
      <c r="AC217" s="280" t="str">
        <f t="shared" si="68"/>
        <v/>
      </c>
      <c r="AE217" s="280" t="str">
        <f t="shared" si="69"/>
        <v/>
      </c>
      <c r="AG217" s="280" t="str">
        <f t="shared" si="70"/>
        <v/>
      </c>
      <c r="AI217" s="280" t="str">
        <f t="shared" si="71"/>
        <v/>
      </c>
      <c r="AK217" s="280" t="str">
        <f t="shared" si="72"/>
        <v/>
      </c>
      <c r="AM217" s="280" t="str">
        <f t="shared" si="73"/>
        <v/>
      </c>
      <c r="AO217" s="280" t="str">
        <f t="shared" si="74"/>
        <v/>
      </c>
      <c r="AQ217" s="280" t="str">
        <f t="shared" si="75"/>
        <v/>
      </c>
    </row>
    <row r="218" spans="5:43" x14ac:dyDescent="0.25">
      <c r="E218" s="280" t="str">
        <f t="shared" si="76"/>
        <v/>
      </c>
      <c r="G218" s="280" t="str">
        <f t="shared" si="76"/>
        <v/>
      </c>
      <c r="I218" s="280" t="str">
        <f t="shared" si="58"/>
        <v/>
      </c>
      <c r="K218" s="280" t="str">
        <f t="shared" si="59"/>
        <v/>
      </c>
      <c r="M218" s="280" t="str">
        <f t="shared" si="60"/>
        <v/>
      </c>
      <c r="O218" s="280" t="str">
        <f t="shared" si="61"/>
        <v/>
      </c>
      <c r="Q218" s="280" t="str">
        <f t="shared" si="62"/>
        <v/>
      </c>
      <c r="S218" s="280" t="str">
        <f t="shared" si="63"/>
        <v/>
      </c>
      <c r="U218" s="280" t="str">
        <f t="shared" si="64"/>
        <v/>
      </c>
      <c r="W218" s="280" t="str">
        <f t="shared" si="65"/>
        <v/>
      </c>
      <c r="Y218" s="280" t="str">
        <f t="shared" si="66"/>
        <v/>
      </c>
      <c r="AA218" s="280" t="str">
        <f t="shared" si="67"/>
        <v/>
      </c>
      <c r="AC218" s="280" t="str">
        <f t="shared" si="68"/>
        <v/>
      </c>
      <c r="AE218" s="280" t="str">
        <f t="shared" si="69"/>
        <v/>
      </c>
      <c r="AG218" s="280" t="str">
        <f t="shared" si="70"/>
        <v/>
      </c>
      <c r="AI218" s="280" t="str">
        <f t="shared" si="71"/>
        <v/>
      </c>
      <c r="AK218" s="280" t="str">
        <f t="shared" si="72"/>
        <v/>
      </c>
      <c r="AM218" s="280" t="str">
        <f t="shared" si="73"/>
        <v/>
      </c>
      <c r="AO218" s="280" t="str">
        <f t="shared" si="74"/>
        <v/>
      </c>
      <c r="AQ218" s="280" t="str">
        <f t="shared" si="75"/>
        <v/>
      </c>
    </row>
    <row r="219" spans="5:43" x14ac:dyDescent="0.25">
      <c r="E219" s="280" t="str">
        <f t="shared" si="76"/>
        <v/>
      </c>
      <c r="G219" s="280" t="str">
        <f t="shared" si="76"/>
        <v/>
      </c>
      <c r="I219" s="280" t="str">
        <f t="shared" si="58"/>
        <v/>
      </c>
      <c r="K219" s="280" t="str">
        <f t="shared" si="59"/>
        <v/>
      </c>
      <c r="M219" s="280" t="str">
        <f t="shared" si="60"/>
        <v/>
      </c>
      <c r="O219" s="280" t="str">
        <f t="shared" si="61"/>
        <v/>
      </c>
      <c r="Q219" s="280" t="str">
        <f t="shared" si="62"/>
        <v/>
      </c>
      <c r="S219" s="280" t="str">
        <f t="shared" si="63"/>
        <v/>
      </c>
      <c r="U219" s="280" t="str">
        <f t="shared" si="64"/>
        <v/>
      </c>
      <c r="W219" s="280" t="str">
        <f t="shared" si="65"/>
        <v/>
      </c>
      <c r="Y219" s="280" t="str">
        <f t="shared" si="66"/>
        <v/>
      </c>
      <c r="AA219" s="280" t="str">
        <f t="shared" si="67"/>
        <v/>
      </c>
      <c r="AC219" s="280" t="str">
        <f t="shared" si="68"/>
        <v/>
      </c>
      <c r="AE219" s="280" t="str">
        <f t="shared" si="69"/>
        <v/>
      </c>
      <c r="AG219" s="280" t="str">
        <f t="shared" si="70"/>
        <v/>
      </c>
      <c r="AI219" s="280" t="str">
        <f t="shared" si="71"/>
        <v/>
      </c>
      <c r="AK219" s="280" t="str">
        <f t="shared" si="72"/>
        <v/>
      </c>
      <c r="AM219" s="280" t="str">
        <f t="shared" si="73"/>
        <v/>
      </c>
      <c r="AO219" s="280" t="str">
        <f t="shared" si="74"/>
        <v/>
      </c>
      <c r="AQ219" s="280" t="str">
        <f t="shared" si="75"/>
        <v/>
      </c>
    </row>
    <row r="220" spans="5:43" x14ac:dyDescent="0.25">
      <c r="E220" s="280" t="str">
        <f t="shared" si="76"/>
        <v/>
      </c>
      <c r="G220" s="280" t="str">
        <f t="shared" si="76"/>
        <v/>
      </c>
      <c r="I220" s="280" t="str">
        <f t="shared" si="58"/>
        <v/>
      </c>
      <c r="K220" s="280" t="str">
        <f t="shared" si="59"/>
        <v/>
      </c>
      <c r="M220" s="280" t="str">
        <f t="shared" si="60"/>
        <v/>
      </c>
      <c r="O220" s="280" t="str">
        <f t="shared" si="61"/>
        <v/>
      </c>
      <c r="Q220" s="280" t="str">
        <f t="shared" si="62"/>
        <v/>
      </c>
      <c r="S220" s="280" t="str">
        <f t="shared" si="63"/>
        <v/>
      </c>
      <c r="U220" s="280" t="str">
        <f t="shared" si="64"/>
        <v/>
      </c>
      <c r="W220" s="280" t="str">
        <f t="shared" si="65"/>
        <v/>
      </c>
      <c r="Y220" s="280" t="str">
        <f t="shared" si="66"/>
        <v/>
      </c>
      <c r="AA220" s="280" t="str">
        <f t="shared" si="67"/>
        <v/>
      </c>
      <c r="AC220" s="280" t="str">
        <f t="shared" si="68"/>
        <v/>
      </c>
      <c r="AE220" s="280" t="str">
        <f t="shared" si="69"/>
        <v/>
      </c>
      <c r="AG220" s="280" t="str">
        <f t="shared" si="70"/>
        <v/>
      </c>
      <c r="AI220" s="280" t="str">
        <f t="shared" si="71"/>
        <v/>
      </c>
      <c r="AK220" s="280" t="str">
        <f t="shared" si="72"/>
        <v/>
      </c>
      <c r="AM220" s="280" t="str">
        <f t="shared" si="73"/>
        <v/>
      </c>
      <c r="AO220" s="280" t="str">
        <f t="shared" si="74"/>
        <v/>
      </c>
      <c r="AQ220" s="280" t="str">
        <f t="shared" si="75"/>
        <v/>
      </c>
    </row>
    <row r="221" spans="5:43" x14ac:dyDescent="0.25">
      <c r="E221" s="280" t="str">
        <f t="shared" si="76"/>
        <v/>
      </c>
      <c r="G221" s="280" t="str">
        <f t="shared" si="76"/>
        <v/>
      </c>
      <c r="I221" s="280" t="str">
        <f t="shared" ref="I221:I284" si="77">IF(OR($B221=0,H221=0),"",H221/$B221)</f>
        <v/>
      </c>
      <c r="K221" s="280" t="str">
        <f t="shared" ref="K221:K284" si="78">IF(OR($B221=0,J221=0),"",J221/$B221)</f>
        <v/>
      </c>
      <c r="M221" s="280" t="str">
        <f t="shared" ref="M221:M284" si="79">IF(OR($B221=0,L221=0),"",L221/$B221)</f>
        <v/>
      </c>
      <c r="O221" s="280" t="str">
        <f t="shared" ref="O221:O284" si="80">IF(OR($B221=0,N221=0),"",N221/$B221)</f>
        <v/>
      </c>
      <c r="Q221" s="280" t="str">
        <f t="shared" ref="Q221:Q284" si="81">IF(OR($B221=0,P221=0),"",P221/$B221)</f>
        <v/>
      </c>
      <c r="S221" s="280" t="str">
        <f t="shared" ref="S221:S284" si="82">IF(OR($B221=0,R221=0),"",R221/$B221)</f>
        <v/>
      </c>
      <c r="U221" s="280" t="str">
        <f t="shared" ref="U221:U284" si="83">IF(OR($B221=0,T221=0),"",T221/$B221)</f>
        <v/>
      </c>
      <c r="W221" s="280" t="str">
        <f t="shared" ref="W221:W284" si="84">IF(OR($B221=0,V221=0),"",V221/$B221)</f>
        <v/>
      </c>
      <c r="Y221" s="280" t="str">
        <f t="shared" ref="Y221:Y284" si="85">IF(OR($B221=0,X221=0),"",X221/$B221)</f>
        <v/>
      </c>
      <c r="AA221" s="280" t="str">
        <f t="shared" ref="AA221:AA284" si="86">IF(OR($B221=0,Z221=0),"",Z221/$B221)</f>
        <v/>
      </c>
      <c r="AC221" s="280" t="str">
        <f t="shared" ref="AC221:AC284" si="87">IF(OR($B221=0,AB221=0),"",AB221/$B221)</f>
        <v/>
      </c>
      <c r="AE221" s="280" t="str">
        <f t="shared" ref="AE221:AE284" si="88">IF(OR($B221=0,AD221=0),"",AD221/$B221)</f>
        <v/>
      </c>
      <c r="AG221" s="280" t="str">
        <f t="shared" ref="AG221:AG284" si="89">IF(OR($B221=0,AF221=0),"",AF221/$B221)</f>
        <v/>
      </c>
      <c r="AI221" s="280" t="str">
        <f t="shared" ref="AI221:AI284" si="90">IF(OR($B221=0,AH221=0),"",AH221/$B221)</f>
        <v/>
      </c>
      <c r="AK221" s="280" t="str">
        <f t="shared" ref="AK221:AK284" si="91">IF(OR($B221=0,AJ221=0),"",AJ221/$B221)</f>
        <v/>
      </c>
      <c r="AM221" s="280" t="str">
        <f t="shared" ref="AM221:AM284" si="92">IF(OR($B221=0,AL221=0),"",AL221/$B221)</f>
        <v/>
      </c>
      <c r="AO221" s="280" t="str">
        <f t="shared" ref="AO221:AO284" si="93">IF(OR($B221=0,AN221=0),"",AN221/$B221)</f>
        <v/>
      </c>
      <c r="AQ221" s="280" t="str">
        <f t="shared" ref="AQ221:AQ284" si="94">IF(OR($B221=0,AP221=0),"",AP221/$B221)</f>
        <v/>
      </c>
    </row>
    <row r="222" spans="5:43" x14ac:dyDescent="0.25">
      <c r="E222" s="280" t="str">
        <f t="shared" si="76"/>
        <v/>
      </c>
      <c r="G222" s="280" t="str">
        <f t="shared" si="76"/>
        <v/>
      </c>
      <c r="I222" s="280" t="str">
        <f t="shared" si="77"/>
        <v/>
      </c>
      <c r="K222" s="280" t="str">
        <f t="shared" si="78"/>
        <v/>
      </c>
      <c r="M222" s="280" t="str">
        <f t="shared" si="79"/>
        <v/>
      </c>
      <c r="O222" s="280" t="str">
        <f t="shared" si="80"/>
        <v/>
      </c>
      <c r="Q222" s="280" t="str">
        <f t="shared" si="81"/>
        <v/>
      </c>
      <c r="S222" s="280" t="str">
        <f t="shared" si="82"/>
        <v/>
      </c>
      <c r="U222" s="280" t="str">
        <f t="shared" si="83"/>
        <v/>
      </c>
      <c r="W222" s="280" t="str">
        <f t="shared" si="84"/>
        <v/>
      </c>
      <c r="Y222" s="280" t="str">
        <f t="shared" si="85"/>
        <v/>
      </c>
      <c r="AA222" s="280" t="str">
        <f t="shared" si="86"/>
        <v/>
      </c>
      <c r="AC222" s="280" t="str">
        <f t="shared" si="87"/>
        <v/>
      </c>
      <c r="AE222" s="280" t="str">
        <f t="shared" si="88"/>
        <v/>
      </c>
      <c r="AG222" s="280" t="str">
        <f t="shared" si="89"/>
        <v/>
      </c>
      <c r="AI222" s="280" t="str">
        <f t="shared" si="90"/>
        <v/>
      </c>
      <c r="AK222" s="280" t="str">
        <f t="shared" si="91"/>
        <v/>
      </c>
      <c r="AM222" s="280" t="str">
        <f t="shared" si="92"/>
        <v/>
      </c>
      <c r="AO222" s="280" t="str">
        <f t="shared" si="93"/>
        <v/>
      </c>
      <c r="AQ222" s="280" t="str">
        <f t="shared" si="94"/>
        <v/>
      </c>
    </row>
    <row r="223" spans="5:43" x14ac:dyDescent="0.25">
      <c r="E223" s="280" t="str">
        <f t="shared" si="76"/>
        <v/>
      </c>
      <c r="G223" s="280" t="str">
        <f t="shared" si="76"/>
        <v/>
      </c>
      <c r="I223" s="280" t="str">
        <f t="shared" si="77"/>
        <v/>
      </c>
      <c r="K223" s="280" t="str">
        <f t="shared" si="78"/>
        <v/>
      </c>
      <c r="M223" s="280" t="str">
        <f t="shared" si="79"/>
        <v/>
      </c>
      <c r="O223" s="280" t="str">
        <f t="shared" si="80"/>
        <v/>
      </c>
      <c r="Q223" s="280" t="str">
        <f t="shared" si="81"/>
        <v/>
      </c>
      <c r="S223" s="280" t="str">
        <f t="shared" si="82"/>
        <v/>
      </c>
      <c r="U223" s="280" t="str">
        <f t="shared" si="83"/>
        <v/>
      </c>
      <c r="W223" s="280" t="str">
        <f t="shared" si="84"/>
        <v/>
      </c>
      <c r="Y223" s="280" t="str">
        <f t="shared" si="85"/>
        <v/>
      </c>
      <c r="AA223" s="280" t="str">
        <f t="shared" si="86"/>
        <v/>
      </c>
      <c r="AC223" s="280" t="str">
        <f t="shared" si="87"/>
        <v/>
      </c>
      <c r="AE223" s="280" t="str">
        <f t="shared" si="88"/>
        <v/>
      </c>
      <c r="AG223" s="280" t="str">
        <f t="shared" si="89"/>
        <v/>
      </c>
      <c r="AI223" s="280" t="str">
        <f t="shared" si="90"/>
        <v/>
      </c>
      <c r="AK223" s="280" t="str">
        <f t="shared" si="91"/>
        <v/>
      </c>
      <c r="AM223" s="280" t="str">
        <f t="shared" si="92"/>
        <v/>
      </c>
      <c r="AO223" s="280" t="str">
        <f t="shared" si="93"/>
        <v/>
      </c>
      <c r="AQ223" s="280" t="str">
        <f t="shared" si="94"/>
        <v/>
      </c>
    </row>
    <row r="224" spans="5:43" x14ac:dyDescent="0.25">
      <c r="E224" s="280" t="str">
        <f t="shared" si="76"/>
        <v/>
      </c>
      <c r="G224" s="280" t="str">
        <f t="shared" si="76"/>
        <v/>
      </c>
      <c r="I224" s="280" t="str">
        <f t="shared" si="77"/>
        <v/>
      </c>
      <c r="K224" s="280" t="str">
        <f t="shared" si="78"/>
        <v/>
      </c>
      <c r="M224" s="280" t="str">
        <f t="shared" si="79"/>
        <v/>
      </c>
      <c r="O224" s="280" t="str">
        <f t="shared" si="80"/>
        <v/>
      </c>
      <c r="Q224" s="280" t="str">
        <f t="shared" si="81"/>
        <v/>
      </c>
      <c r="S224" s="280" t="str">
        <f t="shared" si="82"/>
        <v/>
      </c>
      <c r="U224" s="280" t="str">
        <f t="shared" si="83"/>
        <v/>
      </c>
      <c r="W224" s="280" t="str">
        <f t="shared" si="84"/>
        <v/>
      </c>
      <c r="Y224" s="280" t="str">
        <f t="shared" si="85"/>
        <v/>
      </c>
      <c r="AA224" s="280" t="str">
        <f t="shared" si="86"/>
        <v/>
      </c>
      <c r="AC224" s="280" t="str">
        <f t="shared" si="87"/>
        <v/>
      </c>
      <c r="AE224" s="280" t="str">
        <f t="shared" si="88"/>
        <v/>
      </c>
      <c r="AG224" s="280" t="str">
        <f t="shared" si="89"/>
        <v/>
      </c>
      <c r="AI224" s="280" t="str">
        <f t="shared" si="90"/>
        <v/>
      </c>
      <c r="AK224" s="280" t="str">
        <f t="shared" si="91"/>
        <v/>
      </c>
      <c r="AM224" s="280" t="str">
        <f t="shared" si="92"/>
        <v/>
      </c>
      <c r="AO224" s="280" t="str">
        <f t="shared" si="93"/>
        <v/>
      </c>
      <c r="AQ224" s="280" t="str">
        <f t="shared" si="94"/>
        <v/>
      </c>
    </row>
    <row r="225" spans="5:43" x14ac:dyDescent="0.25">
      <c r="E225" s="280" t="str">
        <f t="shared" si="76"/>
        <v/>
      </c>
      <c r="G225" s="280" t="str">
        <f t="shared" si="76"/>
        <v/>
      </c>
      <c r="I225" s="280" t="str">
        <f t="shared" si="77"/>
        <v/>
      </c>
      <c r="K225" s="280" t="str">
        <f t="shared" si="78"/>
        <v/>
      </c>
      <c r="M225" s="280" t="str">
        <f t="shared" si="79"/>
        <v/>
      </c>
      <c r="O225" s="280" t="str">
        <f t="shared" si="80"/>
        <v/>
      </c>
      <c r="Q225" s="280" t="str">
        <f t="shared" si="81"/>
        <v/>
      </c>
      <c r="S225" s="280" t="str">
        <f t="shared" si="82"/>
        <v/>
      </c>
      <c r="U225" s="280" t="str">
        <f t="shared" si="83"/>
        <v/>
      </c>
      <c r="W225" s="280" t="str">
        <f t="shared" si="84"/>
        <v/>
      </c>
      <c r="Y225" s="280" t="str">
        <f t="shared" si="85"/>
        <v/>
      </c>
      <c r="AA225" s="280" t="str">
        <f t="shared" si="86"/>
        <v/>
      </c>
      <c r="AC225" s="280" t="str">
        <f t="shared" si="87"/>
        <v/>
      </c>
      <c r="AE225" s="280" t="str">
        <f t="shared" si="88"/>
        <v/>
      </c>
      <c r="AG225" s="280" t="str">
        <f t="shared" si="89"/>
        <v/>
      </c>
      <c r="AI225" s="280" t="str">
        <f t="shared" si="90"/>
        <v/>
      </c>
      <c r="AK225" s="280" t="str">
        <f t="shared" si="91"/>
        <v/>
      </c>
      <c r="AM225" s="280" t="str">
        <f t="shared" si="92"/>
        <v/>
      </c>
      <c r="AO225" s="280" t="str">
        <f t="shared" si="93"/>
        <v/>
      </c>
      <c r="AQ225" s="280" t="str">
        <f t="shared" si="94"/>
        <v/>
      </c>
    </row>
    <row r="226" spans="5:43" x14ac:dyDescent="0.25">
      <c r="E226" s="280" t="str">
        <f t="shared" si="76"/>
        <v/>
      </c>
      <c r="G226" s="280" t="str">
        <f t="shared" si="76"/>
        <v/>
      </c>
      <c r="I226" s="280" t="str">
        <f t="shared" si="77"/>
        <v/>
      </c>
      <c r="K226" s="280" t="str">
        <f t="shared" si="78"/>
        <v/>
      </c>
      <c r="M226" s="280" t="str">
        <f t="shared" si="79"/>
        <v/>
      </c>
      <c r="O226" s="280" t="str">
        <f t="shared" si="80"/>
        <v/>
      </c>
      <c r="Q226" s="280" t="str">
        <f t="shared" si="81"/>
        <v/>
      </c>
      <c r="S226" s="280" t="str">
        <f t="shared" si="82"/>
        <v/>
      </c>
      <c r="U226" s="280" t="str">
        <f t="shared" si="83"/>
        <v/>
      </c>
      <c r="W226" s="280" t="str">
        <f t="shared" si="84"/>
        <v/>
      </c>
      <c r="Y226" s="280" t="str">
        <f t="shared" si="85"/>
        <v/>
      </c>
      <c r="AA226" s="280" t="str">
        <f t="shared" si="86"/>
        <v/>
      </c>
      <c r="AC226" s="280" t="str">
        <f t="shared" si="87"/>
        <v/>
      </c>
      <c r="AE226" s="280" t="str">
        <f t="shared" si="88"/>
        <v/>
      </c>
      <c r="AG226" s="280" t="str">
        <f t="shared" si="89"/>
        <v/>
      </c>
      <c r="AI226" s="280" t="str">
        <f t="shared" si="90"/>
        <v/>
      </c>
      <c r="AK226" s="280" t="str">
        <f t="shared" si="91"/>
        <v/>
      </c>
      <c r="AM226" s="280" t="str">
        <f t="shared" si="92"/>
        <v/>
      </c>
      <c r="AO226" s="280" t="str">
        <f t="shared" si="93"/>
        <v/>
      </c>
      <c r="AQ226" s="280" t="str">
        <f t="shared" si="94"/>
        <v/>
      </c>
    </row>
    <row r="227" spans="5:43" x14ac:dyDescent="0.25">
      <c r="E227" s="280" t="str">
        <f t="shared" si="76"/>
        <v/>
      </c>
      <c r="G227" s="280" t="str">
        <f t="shared" si="76"/>
        <v/>
      </c>
      <c r="I227" s="280" t="str">
        <f t="shared" si="77"/>
        <v/>
      </c>
      <c r="K227" s="280" t="str">
        <f t="shared" si="78"/>
        <v/>
      </c>
      <c r="M227" s="280" t="str">
        <f t="shared" si="79"/>
        <v/>
      </c>
      <c r="O227" s="280" t="str">
        <f t="shared" si="80"/>
        <v/>
      </c>
      <c r="Q227" s="280" t="str">
        <f t="shared" si="81"/>
        <v/>
      </c>
      <c r="S227" s="280" t="str">
        <f t="shared" si="82"/>
        <v/>
      </c>
      <c r="U227" s="280" t="str">
        <f t="shared" si="83"/>
        <v/>
      </c>
      <c r="W227" s="280" t="str">
        <f t="shared" si="84"/>
        <v/>
      </c>
      <c r="Y227" s="280" t="str">
        <f t="shared" si="85"/>
        <v/>
      </c>
      <c r="AA227" s="280" t="str">
        <f t="shared" si="86"/>
        <v/>
      </c>
      <c r="AC227" s="280" t="str">
        <f t="shared" si="87"/>
        <v/>
      </c>
      <c r="AE227" s="280" t="str">
        <f t="shared" si="88"/>
        <v/>
      </c>
      <c r="AG227" s="280" t="str">
        <f t="shared" si="89"/>
        <v/>
      </c>
      <c r="AI227" s="280" t="str">
        <f t="shared" si="90"/>
        <v/>
      </c>
      <c r="AK227" s="280" t="str">
        <f t="shared" si="91"/>
        <v/>
      </c>
      <c r="AM227" s="280" t="str">
        <f t="shared" si="92"/>
        <v/>
      </c>
      <c r="AO227" s="280" t="str">
        <f t="shared" si="93"/>
        <v/>
      </c>
      <c r="AQ227" s="280" t="str">
        <f t="shared" si="94"/>
        <v/>
      </c>
    </row>
    <row r="228" spans="5:43" x14ac:dyDescent="0.25">
      <c r="E228" s="280" t="str">
        <f t="shared" si="76"/>
        <v/>
      </c>
      <c r="G228" s="280" t="str">
        <f t="shared" si="76"/>
        <v/>
      </c>
      <c r="I228" s="280" t="str">
        <f t="shared" si="77"/>
        <v/>
      </c>
      <c r="K228" s="280" t="str">
        <f t="shared" si="78"/>
        <v/>
      </c>
      <c r="M228" s="280" t="str">
        <f t="shared" si="79"/>
        <v/>
      </c>
      <c r="O228" s="280" t="str">
        <f t="shared" si="80"/>
        <v/>
      </c>
      <c r="Q228" s="280" t="str">
        <f t="shared" si="81"/>
        <v/>
      </c>
      <c r="S228" s="280" t="str">
        <f t="shared" si="82"/>
        <v/>
      </c>
      <c r="U228" s="280" t="str">
        <f t="shared" si="83"/>
        <v/>
      </c>
      <c r="W228" s="280" t="str">
        <f t="shared" si="84"/>
        <v/>
      </c>
      <c r="Y228" s="280" t="str">
        <f t="shared" si="85"/>
        <v/>
      </c>
      <c r="AA228" s="280" t="str">
        <f t="shared" si="86"/>
        <v/>
      </c>
      <c r="AC228" s="280" t="str">
        <f t="shared" si="87"/>
        <v/>
      </c>
      <c r="AE228" s="280" t="str">
        <f t="shared" si="88"/>
        <v/>
      </c>
      <c r="AG228" s="280" t="str">
        <f t="shared" si="89"/>
        <v/>
      </c>
      <c r="AI228" s="280" t="str">
        <f t="shared" si="90"/>
        <v/>
      </c>
      <c r="AK228" s="280" t="str">
        <f t="shared" si="91"/>
        <v/>
      </c>
      <c r="AM228" s="280" t="str">
        <f t="shared" si="92"/>
        <v/>
      </c>
      <c r="AO228" s="280" t="str">
        <f t="shared" si="93"/>
        <v/>
      </c>
      <c r="AQ228" s="280" t="str">
        <f t="shared" si="94"/>
        <v/>
      </c>
    </row>
    <row r="229" spans="5:43" x14ac:dyDescent="0.25">
      <c r="E229" s="280" t="str">
        <f t="shared" si="76"/>
        <v/>
      </c>
      <c r="G229" s="280" t="str">
        <f t="shared" si="76"/>
        <v/>
      </c>
      <c r="I229" s="280" t="str">
        <f t="shared" si="77"/>
        <v/>
      </c>
      <c r="K229" s="280" t="str">
        <f t="shared" si="78"/>
        <v/>
      </c>
      <c r="M229" s="280" t="str">
        <f t="shared" si="79"/>
        <v/>
      </c>
      <c r="O229" s="280" t="str">
        <f t="shared" si="80"/>
        <v/>
      </c>
      <c r="Q229" s="280" t="str">
        <f t="shared" si="81"/>
        <v/>
      </c>
      <c r="S229" s="280" t="str">
        <f t="shared" si="82"/>
        <v/>
      </c>
      <c r="U229" s="280" t="str">
        <f t="shared" si="83"/>
        <v/>
      </c>
      <c r="W229" s="280" t="str">
        <f t="shared" si="84"/>
        <v/>
      </c>
      <c r="Y229" s="280" t="str">
        <f t="shared" si="85"/>
        <v/>
      </c>
      <c r="AA229" s="280" t="str">
        <f t="shared" si="86"/>
        <v/>
      </c>
      <c r="AC229" s="280" t="str">
        <f t="shared" si="87"/>
        <v/>
      </c>
      <c r="AE229" s="280" t="str">
        <f t="shared" si="88"/>
        <v/>
      </c>
      <c r="AG229" s="280" t="str">
        <f t="shared" si="89"/>
        <v/>
      </c>
      <c r="AI229" s="280" t="str">
        <f t="shared" si="90"/>
        <v/>
      </c>
      <c r="AK229" s="280" t="str">
        <f t="shared" si="91"/>
        <v/>
      </c>
      <c r="AM229" s="280" t="str">
        <f t="shared" si="92"/>
        <v/>
      </c>
      <c r="AO229" s="280" t="str">
        <f t="shared" si="93"/>
        <v/>
      </c>
      <c r="AQ229" s="280" t="str">
        <f t="shared" si="94"/>
        <v/>
      </c>
    </row>
    <row r="230" spans="5:43" x14ac:dyDescent="0.25">
      <c r="E230" s="280" t="str">
        <f t="shared" si="76"/>
        <v/>
      </c>
      <c r="G230" s="280" t="str">
        <f t="shared" si="76"/>
        <v/>
      </c>
      <c r="I230" s="280" t="str">
        <f t="shared" si="77"/>
        <v/>
      </c>
      <c r="K230" s="280" t="str">
        <f t="shared" si="78"/>
        <v/>
      </c>
      <c r="M230" s="280" t="str">
        <f t="shared" si="79"/>
        <v/>
      </c>
      <c r="O230" s="280" t="str">
        <f t="shared" si="80"/>
        <v/>
      </c>
      <c r="Q230" s="280" t="str">
        <f t="shared" si="81"/>
        <v/>
      </c>
      <c r="S230" s="280" t="str">
        <f t="shared" si="82"/>
        <v/>
      </c>
      <c r="U230" s="280" t="str">
        <f t="shared" si="83"/>
        <v/>
      </c>
      <c r="W230" s="280" t="str">
        <f t="shared" si="84"/>
        <v/>
      </c>
      <c r="Y230" s="280" t="str">
        <f t="shared" si="85"/>
        <v/>
      </c>
      <c r="AA230" s="280" t="str">
        <f t="shared" si="86"/>
        <v/>
      </c>
      <c r="AC230" s="280" t="str">
        <f t="shared" si="87"/>
        <v/>
      </c>
      <c r="AE230" s="280" t="str">
        <f t="shared" si="88"/>
        <v/>
      </c>
      <c r="AG230" s="280" t="str">
        <f t="shared" si="89"/>
        <v/>
      </c>
      <c r="AI230" s="280" t="str">
        <f t="shared" si="90"/>
        <v/>
      </c>
      <c r="AK230" s="280" t="str">
        <f t="shared" si="91"/>
        <v/>
      </c>
      <c r="AM230" s="280" t="str">
        <f t="shared" si="92"/>
        <v/>
      </c>
      <c r="AO230" s="280" t="str">
        <f t="shared" si="93"/>
        <v/>
      </c>
      <c r="AQ230" s="280" t="str">
        <f t="shared" si="94"/>
        <v/>
      </c>
    </row>
    <row r="231" spans="5:43" x14ac:dyDescent="0.25">
      <c r="E231" s="280" t="str">
        <f t="shared" si="76"/>
        <v/>
      </c>
      <c r="G231" s="280" t="str">
        <f t="shared" si="76"/>
        <v/>
      </c>
      <c r="I231" s="280" t="str">
        <f t="shared" si="77"/>
        <v/>
      </c>
      <c r="K231" s="280" t="str">
        <f t="shared" si="78"/>
        <v/>
      </c>
      <c r="M231" s="280" t="str">
        <f t="shared" si="79"/>
        <v/>
      </c>
      <c r="O231" s="280" t="str">
        <f t="shared" si="80"/>
        <v/>
      </c>
      <c r="Q231" s="280" t="str">
        <f t="shared" si="81"/>
        <v/>
      </c>
      <c r="S231" s="280" t="str">
        <f t="shared" si="82"/>
        <v/>
      </c>
      <c r="U231" s="280" t="str">
        <f t="shared" si="83"/>
        <v/>
      </c>
      <c r="W231" s="280" t="str">
        <f t="shared" si="84"/>
        <v/>
      </c>
      <c r="Y231" s="280" t="str">
        <f t="shared" si="85"/>
        <v/>
      </c>
      <c r="AA231" s="280" t="str">
        <f t="shared" si="86"/>
        <v/>
      </c>
      <c r="AC231" s="280" t="str">
        <f t="shared" si="87"/>
        <v/>
      </c>
      <c r="AE231" s="280" t="str">
        <f t="shared" si="88"/>
        <v/>
      </c>
      <c r="AG231" s="280" t="str">
        <f t="shared" si="89"/>
        <v/>
      </c>
      <c r="AI231" s="280" t="str">
        <f t="shared" si="90"/>
        <v/>
      </c>
      <c r="AK231" s="280" t="str">
        <f t="shared" si="91"/>
        <v/>
      </c>
      <c r="AM231" s="280" t="str">
        <f t="shared" si="92"/>
        <v/>
      </c>
      <c r="AO231" s="280" t="str">
        <f t="shared" si="93"/>
        <v/>
      </c>
      <c r="AQ231" s="280" t="str">
        <f t="shared" si="94"/>
        <v/>
      </c>
    </row>
    <row r="232" spans="5:43" x14ac:dyDescent="0.25">
      <c r="E232" s="280" t="str">
        <f t="shared" si="76"/>
        <v/>
      </c>
      <c r="G232" s="280" t="str">
        <f t="shared" si="76"/>
        <v/>
      </c>
      <c r="I232" s="280" t="str">
        <f t="shared" si="77"/>
        <v/>
      </c>
      <c r="K232" s="280" t="str">
        <f t="shared" si="78"/>
        <v/>
      </c>
      <c r="M232" s="280" t="str">
        <f t="shared" si="79"/>
        <v/>
      </c>
      <c r="O232" s="280" t="str">
        <f t="shared" si="80"/>
        <v/>
      </c>
      <c r="Q232" s="280" t="str">
        <f t="shared" si="81"/>
        <v/>
      </c>
      <c r="S232" s="280" t="str">
        <f t="shared" si="82"/>
        <v/>
      </c>
      <c r="U232" s="280" t="str">
        <f t="shared" si="83"/>
        <v/>
      </c>
      <c r="W232" s="280" t="str">
        <f t="shared" si="84"/>
        <v/>
      </c>
      <c r="Y232" s="280" t="str">
        <f t="shared" si="85"/>
        <v/>
      </c>
      <c r="AA232" s="280" t="str">
        <f t="shared" si="86"/>
        <v/>
      </c>
      <c r="AC232" s="280" t="str">
        <f t="shared" si="87"/>
        <v/>
      </c>
      <c r="AE232" s="280" t="str">
        <f t="shared" si="88"/>
        <v/>
      </c>
      <c r="AG232" s="280" t="str">
        <f t="shared" si="89"/>
        <v/>
      </c>
      <c r="AI232" s="280" t="str">
        <f t="shared" si="90"/>
        <v/>
      </c>
      <c r="AK232" s="280" t="str">
        <f t="shared" si="91"/>
        <v/>
      </c>
      <c r="AM232" s="280" t="str">
        <f t="shared" si="92"/>
        <v/>
      </c>
      <c r="AO232" s="280" t="str">
        <f t="shared" si="93"/>
        <v/>
      </c>
      <c r="AQ232" s="280" t="str">
        <f t="shared" si="94"/>
        <v/>
      </c>
    </row>
    <row r="233" spans="5:43" x14ac:dyDescent="0.25">
      <c r="E233" s="280" t="str">
        <f t="shared" si="76"/>
        <v/>
      </c>
      <c r="G233" s="280" t="str">
        <f t="shared" si="76"/>
        <v/>
      </c>
      <c r="I233" s="280" t="str">
        <f t="shared" si="77"/>
        <v/>
      </c>
      <c r="K233" s="280" t="str">
        <f t="shared" si="78"/>
        <v/>
      </c>
      <c r="M233" s="280" t="str">
        <f t="shared" si="79"/>
        <v/>
      </c>
      <c r="O233" s="280" t="str">
        <f t="shared" si="80"/>
        <v/>
      </c>
      <c r="Q233" s="280" t="str">
        <f t="shared" si="81"/>
        <v/>
      </c>
      <c r="S233" s="280" t="str">
        <f t="shared" si="82"/>
        <v/>
      </c>
      <c r="U233" s="280" t="str">
        <f t="shared" si="83"/>
        <v/>
      </c>
      <c r="W233" s="280" t="str">
        <f t="shared" si="84"/>
        <v/>
      </c>
      <c r="Y233" s="280" t="str">
        <f t="shared" si="85"/>
        <v/>
      </c>
      <c r="AA233" s="280" t="str">
        <f t="shared" si="86"/>
        <v/>
      </c>
      <c r="AC233" s="280" t="str">
        <f t="shared" si="87"/>
        <v/>
      </c>
      <c r="AE233" s="280" t="str">
        <f t="shared" si="88"/>
        <v/>
      </c>
      <c r="AG233" s="280" t="str">
        <f t="shared" si="89"/>
        <v/>
      </c>
      <c r="AI233" s="280" t="str">
        <f t="shared" si="90"/>
        <v/>
      </c>
      <c r="AK233" s="280" t="str">
        <f t="shared" si="91"/>
        <v/>
      </c>
      <c r="AM233" s="280" t="str">
        <f t="shared" si="92"/>
        <v/>
      </c>
      <c r="AO233" s="280" t="str">
        <f t="shared" si="93"/>
        <v/>
      </c>
      <c r="AQ233" s="280" t="str">
        <f t="shared" si="94"/>
        <v/>
      </c>
    </row>
    <row r="234" spans="5:43" x14ac:dyDescent="0.25">
      <c r="E234" s="280" t="str">
        <f t="shared" si="76"/>
        <v/>
      </c>
      <c r="G234" s="280" t="str">
        <f t="shared" si="76"/>
        <v/>
      </c>
      <c r="I234" s="280" t="str">
        <f t="shared" si="77"/>
        <v/>
      </c>
      <c r="K234" s="280" t="str">
        <f t="shared" si="78"/>
        <v/>
      </c>
      <c r="M234" s="280" t="str">
        <f t="shared" si="79"/>
        <v/>
      </c>
      <c r="O234" s="280" t="str">
        <f t="shared" si="80"/>
        <v/>
      </c>
      <c r="Q234" s="280" t="str">
        <f t="shared" si="81"/>
        <v/>
      </c>
      <c r="S234" s="280" t="str">
        <f t="shared" si="82"/>
        <v/>
      </c>
      <c r="U234" s="280" t="str">
        <f t="shared" si="83"/>
        <v/>
      </c>
      <c r="W234" s="280" t="str">
        <f t="shared" si="84"/>
        <v/>
      </c>
      <c r="Y234" s="280" t="str">
        <f t="shared" si="85"/>
        <v/>
      </c>
      <c r="AA234" s="280" t="str">
        <f t="shared" si="86"/>
        <v/>
      </c>
      <c r="AC234" s="280" t="str">
        <f t="shared" si="87"/>
        <v/>
      </c>
      <c r="AE234" s="280" t="str">
        <f t="shared" si="88"/>
        <v/>
      </c>
      <c r="AG234" s="280" t="str">
        <f t="shared" si="89"/>
        <v/>
      </c>
      <c r="AI234" s="280" t="str">
        <f t="shared" si="90"/>
        <v/>
      </c>
      <c r="AK234" s="280" t="str">
        <f t="shared" si="91"/>
        <v/>
      </c>
      <c r="AM234" s="280" t="str">
        <f t="shared" si="92"/>
        <v/>
      </c>
      <c r="AO234" s="280" t="str">
        <f t="shared" si="93"/>
        <v/>
      </c>
      <c r="AQ234" s="280" t="str">
        <f t="shared" si="94"/>
        <v/>
      </c>
    </row>
    <row r="235" spans="5:43" x14ac:dyDescent="0.25">
      <c r="E235" s="280" t="str">
        <f t="shared" si="76"/>
        <v/>
      </c>
      <c r="G235" s="280" t="str">
        <f t="shared" si="76"/>
        <v/>
      </c>
      <c r="I235" s="280" t="str">
        <f t="shared" si="77"/>
        <v/>
      </c>
      <c r="K235" s="280" t="str">
        <f t="shared" si="78"/>
        <v/>
      </c>
      <c r="M235" s="280" t="str">
        <f t="shared" si="79"/>
        <v/>
      </c>
      <c r="O235" s="280" t="str">
        <f t="shared" si="80"/>
        <v/>
      </c>
      <c r="Q235" s="280" t="str">
        <f t="shared" si="81"/>
        <v/>
      </c>
      <c r="S235" s="280" t="str">
        <f t="shared" si="82"/>
        <v/>
      </c>
      <c r="U235" s="280" t="str">
        <f t="shared" si="83"/>
        <v/>
      </c>
      <c r="W235" s="280" t="str">
        <f t="shared" si="84"/>
        <v/>
      </c>
      <c r="Y235" s="280" t="str">
        <f t="shared" si="85"/>
        <v/>
      </c>
      <c r="AA235" s="280" t="str">
        <f t="shared" si="86"/>
        <v/>
      </c>
      <c r="AC235" s="280" t="str">
        <f t="shared" si="87"/>
        <v/>
      </c>
      <c r="AE235" s="280" t="str">
        <f t="shared" si="88"/>
        <v/>
      </c>
      <c r="AG235" s="280" t="str">
        <f t="shared" si="89"/>
        <v/>
      </c>
      <c r="AI235" s="280" t="str">
        <f t="shared" si="90"/>
        <v/>
      </c>
      <c r="AK235" s="280" t="str">
        <f t="shared" si="91"/>
        <v/>
      </c>
      <c r="AM235" s="280" t="str">
        <f t="shared" si="92"/>
        <v/>
      </c>
      <c r="AO235" s="280" t="str">
        <f t="shared" si="93"/>
        <v/>
      </c>
      <c r="AQ235" s="280" t="str">
        <f t="shared" si="94"/>
        <v/>
      </c>
    </row>
    <row r="236" spans="5:43" x14ac:dyDescent="0.25">
      <c r="E236" s="280" t="str">
        <f t="shared" si="76"/>
        <v/>
      </c>
      <c r="G236" s="280" t="str">
        <f t="shared" si="76"/>
        <v/>
      </c>
      <c r="I236" s="280" t="str">
        <f t="shared" si="77"/>
        <v/>
      </c>
      <c r="K236" s="280" t="str">
        <f t="shared" si="78"/>
        <v/>
      </c>
      <c r="M236" s="280" t="str">
        <f t="shared" si="79"/>
        <v/>
      </c>
      <c r="O236" s="280" t="str">
        <f t="shared" si="80"/>
        <v/>
      </c>
      <c r="Q236" s="280" t="str">
        <f t="shared" si="81"/>
        <v/>
      </c>
      <c r="S236" s="280" t="str">
        <f t="shared" si="82"/>
        <v/>
      </c>
      <c r="U236" s="280" t="str">
        <f t="shared" si="83"/>
        <v/>
      </c>
      <c r="W236" s="280" t="str">
        <f t="shared" si="84"/>
        <v/>
      </c>
      <c r="Y236" s="280" t="str">
        <f t="shared" si="85"/>
        <v/>
      </c>
      <c r="AA236" s="280" t="str">
        <f t="shared" si="86"/>
        <v/>
      </c>
      <c r="AC236" s="280" t="str">
        <f t="shared" si="87"/>
        <v/>
      </c>
      <c r="AE236" s="280" t="str">
        <f t="shared" si="88"/>
        <v/>
      </c>
      <c r="AG236" s="280" t="str">
        <f t="shared" si="89"/>
        <v/>
      </c>
      <c r="AI236" s="280" t="str">
        <f t="shared" si="90"/>
        <v/>
      </c>
      <c r="AK236" s="280" t="str">
        <f t="shared" si="91"/>
        <v/>
      </c>
      <c r="AM236" s="280" t="str">
        <f t="shared" si="92"/>
        <v/>
      </c>
      <c r="AO236" s="280" t="str">
        <f t="shared" si="93"/>
        <v/>
      </c>
      <c r="AQ236" s="280" t="str">
        <f t="shared" si="94"/>
        <v/>
      </c>
    </row>
    <row r="237" spans="5:43" x14ac:dyDescent="0.25">
      <c r="E237" s="280" t="str">
        <f t="shared" si="76"/>
        <v/>
      </c>
      <c r="G237" s="280" t="str">
        <f t="shared" si="76"/>
        <v/>
      </c>
      <c r="I237" s="280" t="str">
        <f t="shared" si="77"/>
        <v/>
      </c>
      <c r="K237" s="280" t="str">
        <f t="shared" si="78"/>
        <v/>
      </c>
      <c r="M237" s="280" t="str">
        <f t="shared" si="79"/>
        <v/>
      </c>
      <c r="O237" s="280" t="str">
        <f t="shared" si="80"/>
        <v/>
      </c>
      <c r="Q237" s="280" t="str">
        <f t="shared" si="81"/>
        <v/>
      </c>
      <c r="S237" s="280" t="str">
        <f t="shared" si="82"/>
        <v/>
      </c>
      <c r="U237" s="280" t="str">
        <f t="shared" si="83"/>
        <v/>
      </c>
      <c r="W237" s="280" t="str">
        <f t="shared" si="84"/>
        <v/>
      </c>
      <c r="Y237" s="280" t="str">
        <f t="shared" si="85"/>
        <v/>
      </c>
      <c r="AA237" s="280" t="str">
        <f t="shared" si="86"/>
        <v/>
      </c>
      <c r="AC237" s="280" t="str">
        <f t="shared" si="87"/>
        <v/>
      </c>
      <c r="AE237" s="280" t="str">
        <f t="shared" si="88"/>
        <v/>
      </c>
      <c r="AG237" s="280" t="str">
        <f t="shared" si="89"/>
        <v/>
      </c>
      <c r="AI237" s="280" t="str">
        <f t="shared" si="90"/>
        <v/>
      </c>
      <c r="AK237" s="280" t="str">
        <f t="shared" si="91"/>
        <v/>
      </c>
      <c r="AM237" s="280" t="str">
        <f t="shared" si="92"/>
        <v/>
      </c>
      <c r="AO237" s="280" t="str">
        <f t="shared" si="93"/>
        <v/>
      </c>
      <c r="AQ237" s="280" t="str">
        <f t="shared" si="94"/>
        <v/>
      </c>
    </row>
    <row r="238" spans="5:43" x14ac:dyDescent="0.25">
      <c r="E238" s="280" t="str">
        <f t="shared" si="76"/>
        <v/>
      </c>
      <c r="G238" s="280" t="str">
        <f t="shared" si="76"/>
        <v/>
      </c>
      <c r="I238" s="280" t="str">
        <f t="shared" si="77"/>
        <v/>
      </c>
      <c r="K238" s="280" t="str">
        <f t="shared" si="78"/>
        <v/>
      </c>
      <c r="M238" s="280" t="str">
        <f t="shared" si="79"/>
        <v/>
      </c>
      <c r="O238" s="280" t="str">
        <f t="shared" si="80"/>
        <v/>
      </c>
      <c r="Q238" s="280" t="str">
        <f t="shared" si="81"/>
        <v/>
      </c>
      <c r="S238" s="280" t="str">
        <f t="shared" si="82"/>
        <v/>
      </c>
      <c r="U238" s="280" t="str">
        <f t="shared" si="83"/>
        <v/>
      </c>
      <c r="W238" s="280" t="str">
        <f t="shared" si="84"/>
        <v/>
      </c>
      <c r="Y238" s="280" t="str">
        <f t="shared" si="85"/>
        <v/>
      </c>
      <c r="AA238" s="280" t="str">
        <f t="shared" si="86"/>
        <v/>
      </c>
      <c r="AC238" s="280" t="str">
        <f t="shared" si="87"/>
        <v/>
      </c>
      <c r="AE238" s="280" t="str">
        <f t="shared" si="88"/>
        <v/>
      </c>
      <c r="AG238" s="280" t="str">
        <f t="shared" si="89"/>
        <v/>
      </c>
      <c r="AI238" s="280" t="str">
        <f t="shared" si="90"/>
        <v/>
      </c>
      <c r="AK238" s="280" t="str">
        <f t="shared" si="91"/>
        <v/>
      </c>
      <c r="AM238" s="280" t="str">
        <f t="shared" si="92"/>
        <v/>
      </c>
      <c r="AO238" s="280" t="str">
        <f t="shared" si="93"/>
        <v/>
      </c>
      <c r="AQ238" s="280" t="str">
        <f t="shared" si="94"/>
        <v/>
      </c>
    </row>
    <row r="239" spans="5:43" x14ac:dyDescent="0.25">
      <c r="E239" s="280" t="str">
        <f t="shared" si="76"/>
        <v/>
      </c>
      <c r="G239" s="280" t="str">
        <f t="shared" si="76"/>
        <v/>
      </c>
      <c r="I239" s="280" t="str">
        <f t="shared" si="77"/>
        <v/>
      </c>
      <c r="K239" s="280" t="str">
        <f t="shared" si="78"/>
        <v/>
      </c>
      <c r="M239" s="280" t="str">
        <f t="shared" si="79"/>
        <v/>
      </c>
      <c r="O239" s="280" t="str">
        <f t="shared" si="80"/>
        <v/>
      </c>
      <c r="Q239" s="280" t="str">
        <f t="shared" si="81"/>
        <v/>
      </c>
      <c r="S239" s="280" t="str">
        <f t="shared" si="82"/>
        <v/>
      </c>
      <c r="U239" s="280" t="str">
        <f t="shared" si="83"/>
        <v/>
      </c>
      <c r="W239" s="280" t="str">
        <f t="shared" si="84"/>
        <v/>
      </c>
      <c r="Y239" s="280" t="str">
        <f t="shared" si="85"/>
        <v/>
      </c>
      <c r="AA239" s="280" t="str">
        <f t="shared" si="86"/>
        <v/>
      </c>
      <c r="AC239" s="280" t="str">
        <f t="shared" si="87"/>
        <v/>
      </c>
      <c r="AE239" s="280" t="str">
        <f t="shared" si="88"/>
        <v/>
      </c>
      <c r="AG239" s="280" t="str">
        <f t="shared" si="89"/>
        <v/>
      </c>
      <c r="AI239" s="280" t="str">
        <f t="shared" si="90"/>
        <v/>
      </c>
      <c r="AK239" s="280" t="str">
        <f t="shared" si="91"/>
        <v/>
      </c>
      <c r="AM239" s="280" t="str">
        <f t="shared" si="92"/>
        <v/>
      </c>
      <c r="AO239" s="280" t="str">
        <f t="shared" si="93"/>
        <v/>
      </c>
      <c r="AQ239" s="280" t="str">
        <f t="shared" si="94"/>
        <v/>
      </c>
    </row>
    <row r="240" spans="5:43" x14ac:dyDescent="0.25">
      <c r="E240" s="280" t="str">
        <f t="shared" si="76"/>
        <v/>
      </c>
      <c r="G240" s="280" t="str">
        <f t="shared" si="76"/>
        <v/>
      </c>
      <c r="I240" s="280" t="str">
        <f t="shared" si="77"/>
        <v/>
      </c>
      <c r="K240" s="280" t="str">
        <f t="shared" si="78"/>
        <v/>
      </c>
      <c r="M240" s="280" t="str">
        <f t="shared" si="79"/>
        <v/>
      </c>
      <c r="O240" s="280" t="str">
        <f t="shared" si="80"/>
        <v/>
      </c>
      <c r="Q240" s="280" t="str">
        <f t="shared" si="81"/>
        <v/>
      </c>
      <c r="S240" s="280" t="str">
        <f t="shared" si="82"/>
        <v/>
      </c>
      <c r="U240" s="280" t="str">
        <f t="shared" si="83"/>
        <v/>
      </c>
      <c r="W240" s="280" t="str">
        <f t="shared" si="84"/>
        <v/>
      </c>
      <c r="Y240" s="280" t="str">
        <f t="shared" si="85"/>
        <v/>
      </c>
      <c r="AA240" s="280" t="str">
        <f t="shared" si="86"/>
        <v/>
      </c>
      <c r="AC240" s="280" t="str">
        <f t="shared" si="87"/>
        <v/>
      </c>
      <c r="AE240" s="280" t="str">
        <f t="shared" si="88"/>
        <v/>
      </c>
      <c r="AG240" s="280" t="str">
        <f t="shared" si="89"/>
        <v/>
      </c>
      <c r="AI240" s="280" t="str">
        <f t="shared" si="90"/>
        <v/>
      </c>
      <c r="AK240" s="280" t="str">
        <f t="shared" si="91"/>
        <v/>
      </c>
      <c r="AM240" s="280" t="str">
        <f t="shared" si="92"/>
        <v/>
      </c>
      <c r="AO240" s="280" t="str">
        <f t="shared" si="93"/>
        <v/>
      </c>
      <c r="AQ240" s="280" t="str">
        <f t="shared" si="94"/>
        <v/>
      </c>
    </row>
    <row r="241" spans="5:43" x14ac:dyDescent="0.25">
      <c r="E241" s="280" t="str">
        <f t="shared" si="76"/>
        <v/>
      </c>
      <c r="G241" s="280" t="str">
        <f t="shared" si="76"/>
        <v/>
      </c>
      <c r="I241" s="280" t="str">
        <f t="shared" si="77"/>
        <v/>
      </c>
      <c r="K241" s="280" t="str">
        <f t="shared" si="78"/>
        <v/>
      </c>
      <c r="M241" s="280" t="str">
        <f t="shared" si="79"/>
        <v/>
      </c>
      <c r="O241" s="280" t="str">
        <f t="shared" si="80"/>
        <v/>
      </c>
      <c r="Q241" s="280" t="str">
        <f t="shared" si="81"/>
        <v/>
      </c>
      <c r="S241" s="280" t="str">
        <f t="shared" si="82"/>
        <v/>
      </c>
      <c r="U241" s="280" t="str">
        <f t="shared" si="83"/>
        <v/>
      </c>
      <c r="W241" s="280" t="str">
        <f t="shared" si="84"/>
        <v/>
      </c>
      <c r="Y241" s="280" t="str">
        <f t="shared" si="85"/>
        <v/>
      </c>
      <c r="AA241" s="280" t="str">
        <f t="shared" si="86"/>
        <v/>
      </c>
      <c r="AC241" s="280" t="str">
        <f t="shared" si="87"/>
        <v/>
      </c>
      <c r="AE241" s="280" t="str">
        <f t="shared" si="88"/>
        <v/>
      </c>
      <c r="AG241" s="280" t="str">
        <f t="shared" si="89"/>
        <v/>
      </c>
      <c r="AI241" s="280" t="str">
        <f t="shared" si="90"/>
        <v/>
      </c>
      <c r="AK241" s="280" t="str">
        <f t="shared" si="91"/>
        <v/>
      </c>
      <c r="AM241" s="280" t="str">
        <f t="shared" si="92"/>
        <v/>
      </c>
      <c r="AO241" s="280" t="str">
        <f t="shared" si="93"/>
        <v/>
      </c>
      <c r="AQ241" s="280" t="str">
        <f t="shared" si="94"/>
        <v/>
      </c>
    </row>
    <row r="242" spans="5:43" x14ac:dyDescent="0.25">
      <c r="E242" s="280" t="str">
        <f t="shared" si="76"/>
        <v/>
      </c>
      <c r="G242" s="280" t="str">
        <f t="shared" si="76"/>
        <v/>
      </c>
      <c r="I242" s="280" t="str">
        <f t="shared" si="77"/>
        <v/>
      </c>
      <c r="K242" s="280" t="str">
        <f t="shared" si="78"/>
        <v/>
      </c>
      <c r="M242" s="280" t="str">
        <f t="shared" si="79"/>
        <v/>
      </c>
      <c r="O242" s="280" t="str">
        <f t="shared" si="80"/>
        <v/>
      </c>
      <c r="Q242" s="280" t="str">
        <f t="shared" si="81"/>
        <v/>
      </c>
      <c r="S242" s="280" t="str">
        <f t="shared" si="82"/>
        <v/>
      </c>
      <c r="U242" s="280" t="str">
        <f t="shared" si="83"/>
        <v/>
      </c>
      <c r="W242" s="280" t="str">
        <f t="shared" si="84"/>
        <v/>
      </c>
      <c r="Y242" s="280" t="str">
        <f t="shared" si="85"/>
        <v/>
      </c>
      <c r="AA242" s="280" t="str">
        <f t="shared" si="86"/>
        <v/>
      </c>
      <c r="AC242" s="280" t="str">
        <f t="shared" si="87"/>
        <v/>
      </c>
      <c r="AE242" s="280" t="str">
        <f t="shared" si="88"/>
        <v/>
      </c>
      <c r="AG242" s="280" t="str">
        <f t="shared" si="89"/>
        <v/>
      </c>
      <c r="AI242" s="280" t="str">
        <f t="shared" si="90"/>
        <v/>
      </c>
      <c r="AK242" s="280" t="str">
        <f t="shared" si="91"/>
        <v/>
      </c>
      <c r="AM242" s="280" t="str">
        <f t="shared" si="92"/>
        <v/>
      </c>
      <c r="AO242" s="280" t="str">
        <f t="shared" si="93"/>
        <v/>
      </c>
      <c r="AQ242" s="280" t="str">
        <f t="shared" si="94"/>
        <v/>
      </c>
    </row>
    <row r="243" spans="5:43" x14ac:dyDescent="0.25">
      <c r="E243" s="280" t="str">
        <f t="shared" si="76"/>
        <v/>
      </c>
      <c r="G243" s="280" t="str">
        <f t="shared" si="76"/>
        <v/>
      </c>
      <c r="I243" s="280" t="str">
        <f t="shared" si="77"/>
        <v/>
      </c>
      <c r="K243" s="280" t="str">
        <f t="shared" si="78"/>
        <v/>
      </c>
      <c r="M243" s="280" t="str">
        <f t="shared" si="79"/>
        <v/>
      </c>
      <c r="O243" s="280" t="str">
        <f t="shared" si="80"/>
        <v/>
      </c>
      <c r="Q243" s="280" t="str">
        <f t="shared" si="81"/>
        <v/>
      </c>
      <c r="S243" s="280" t="str">
        <f t="shared" si="82"/>
        <v/>
      </c>
      <c r="U243" s="280" t="str">
        <f t="shared" si="83"/>
        <v/>
      </c>
      <c r="W243" s="280" t="str">
        <f t="shared" si="84"/>
        <v/>
      </c>
      <c r="Y243" s="280" t="str">
        <f t="shared" si="85"/>
        <v/>
      </c>
      <c r="AA243" s="280" t="str">
        <f t="shared" si="86"/>
        <v/>
      </c>
      <c r="AC243" s="280" t="str">
        <f t="shared" si="87"/>
        <v/>
      </c>
      <c r="AE243" s="280" t="str">
        <f t="shared" si="88"/>
        <v/>
      </c>
      <c r="AG243" s="280" t="str">
        <f t="shared" si="89"/>
        <v/>
      </c>
      <c r="AI243" s="280" t="str">
        <f t="shared" si="90"/>
        <v/>
      </c>
      <c r="AK243" s="280" t="str">
        <f t="shared" si="91"/>
        <v/>
      </c>
      <c r="AM243" s="280" t="str">
        <f t="shared" si="92"/>
        <v/>
      </c>
      <c r="AO243" s="280" t="str">
        <f t="shared" si="93"/>
        <v/>
      </c>
      <c r="AQ243" s="280" t="str">
        <f t="shared" si="94"/>
        <v/>
      </c>
    </row>
    <row r="244" spans="5:43" x14ac:dyDescent="0.25">
      <c r="E244" s="280" t="str">
        <f t="shared" si="76"/>
        <v/>
      </c>
      <c r="G244" s="280" t="str">
        <f t="shared" si="76"/>
        <v/>
      </c>
      <c r="I244" s="280" t="str">
        <f t="shared" si="77"/>
        <v/>
      </c>
      <c r="K244" s="280" t="str">
        <f t="shared" si="78"/>
        <v/>
      </c>
      <c r="M244" s="280" t="str">
        <f t="shared" si="79"/>
        <v/>
      </c>
      <c r="O244" s="280" t="str">
        <f t="shared" si="80"/>
        <v/>
      </c>
      <c r="Q244" s="280" t="str">
        <f t="shared" si="81"/>
        <v/>
      </c>
      <c r="S244" s="280" t="str">
        <f t="shared" si="82"/>
        <v/>
      </c>
      <c r="U244" s="280" t="str">
        <f t="shared" si="83"/>
        <v/>
      </c>
      <c r="W244" s="280" t="str">
        <f t="shared" si="84"/>
        <v/>
      </c>
      <c r="Y244" s="280" t="str">
        <f t="shared" si="85"/>
        <v/>
      </c>
      <c r="AA244" s="280" t="str">
        <f t="shared" si="86"/>
        <v/>
      </c>
      <c r="AC244" s="280" t="str">
        <f t="shared" si="87"/>
        <v/>
      </c>
      <c r="AE244" s="280" t="str">
        <f t="shared" si="88"/>
        <v/>
      </c>
      <c r="AG244" s="280" t="str">
        <f t="shared" si="89"/>
        <v/>
      </c>
      <c r="AI244" s="280" t="str">
        <f t="shared" si="90"/>
        <v/>
      </c>
      <c r="AK244" s="280" t="str">
        <f t="shared" si="91"/>
        <v/>
      </c>
      <c r="AM244" s="280" t="str">
        <f t="shared" si="92"/>
        <v/>
      </c>
      <c r="AO244" s="280" t="str">
        <f t="shared" si="93"/>
        <v/>
      </c>
      <c r="AQ244" s="280" t="str">
        <f t="shared" si="94"/>
        <v/>
      </c>
    </row>
    <row r="245" spans="5:43" x14ac:dyDescent="0.25">
      <c r="E245" s="280" t="str">
        <f t="shared" si="76"/>
        <v/>
      </c>
      <c r="G245" s="280" t="str">
        <f t="shared" si="76"/>
        <v/>
      </c>
      <c r="I245" s="280" t="str">
        <f t="shared" si="77"/>
        <v/>
      </c>
      <c r="K245" s="280" t="str">
        <f t="shared" si="78"/>
        <v/>
      </c>
      <c r="M245" s="280" t="str">
        <f t="shared" si="79"/>
        <v/>
      </c>
      <c r="O245" s="280" t="str">
        <f t="shared" si="80"/>
        <v/>
      </c>
      <c r="Q245" s="280" t="str">
        <f t="shared" si="81"/>
        <v/>
      </c>
      <c r="S245" s="280" t="str">
        <f t="shared" si="82"/>
        <v/>
      </c>
      <c r="U245" s="280" t="str">
        <f t="shared" si="83"/>
        <v/>
      </c>
      <c r="W245" s="280" t="str">
        <f t="shared" si="84"/>
        <v/>
      </c>
      <c r="Y245" s="280" t="str">
        <f t="shared" si="85"/>
        <v/>
      </c>
      <c r="AA245" s="280" t="str">
        <f t="shared" si="86"/>
        <v/>
      </c>
      <c r="AC245" s="280" t="str">
        <f t="shared" si="87"/>
        <v/>
      </c>
      <c r="AE245" s="280" t="str">
        <f t="shared" si="88"/>
        <v/>
      </c>
      <c r="AG245" s="280" t="str">
        <f t="shared" si="89"/>
        <v/>
      </c>
      <c r="AI245" s="280" t="str">
        <f t="shared" si="90"/>
        <v/>
      </c>
      <c r="AK245" s="280" t="str">
        <f t="shared" si="91"/>
        <v/>
      </c>
      <c r="AM245" s="280" t="str">
        <f t="shared" si="92"/>
        <v/>
      </c>
      <c r="AO245" s="280" t="str">
        <f t="shared" si="93"/>
        <v/>
      </c>
      <c r="AQ245" s="280" t="str">
        <f t="shared" si="94"/>
        <v/>
      </c>
    </row>
    <row r="246" spans="5:43" x14ac:dyDescent="0.25">
      <c r="E246" s="280" t="str">
        <f t="shared" si="76"/>
        <v/>
      </c>
      <c r="G246" s="280" t="str">
        <f t="shared" si="76"/>
        <v/>
      </c>
      <c r="I246" s="280" t="str">
        <f t="shared" si="77"/>
        <v/>
      </c>
      <c r="K246" s="280" t="str">
        <f t="shared" si="78"/>
        <v/>
      </c>
      <c r="M246" s="280" t="str">
        <f t="shared" si="79"/>
        <v/>
      </c>
      <c r="O246" s="280" t="str">
        <f t="shared" si="80"/>
        <v/>
      </c>
      <c r="Q246" s="280" t="str">
        <f t="shared" si="81"/>
        <v/>
      </c>
      <c r="S246" s="280" t="str">
        <f t="shared" si="82"/>
        <v/>
      </c>
      <c r="U246" s="280" t="str">
        <f t="shared" si="83"/>
        <v/>
      </c>
      <c r="W246" s="280" t="str">
        <f t="shared" si="84"/>
        <v/>
      </c>
      <c r="Y246" s="280" t="str">
        <f t="shared" si="85"/>
        <v/>
      </c>
      <c r="AA246" s="280" t="str">
        <f t="shared" si="86"/>
        <v/>
      </c>
      <c r="AC246" s="280" t="str">
        <f t="shared" si="87"/>
        <v/>
      </c>
      <c r="AE246" s="280" t="str">
        <f t="shared" si="88"/>
        <v/>
      </c>
      <c r="AG246" s="280" t="str">
        <f t="shared" si="89"/>
        <v/>
      </c>
      <c r="AI246" s="280" t="str">
        <f t="shared" si="90"/>
        <v/>
      </c>
      <c r="AK246" s="280" t="str">
        <f t="shared" si="91"/>
        <v/>
      </c>
      <c r="AM246" s="280" t="str">
        <f t="shared" si="92"/>
        <v/>
      </c>
      <c r="AO246" s="280" t="str">
        <f t="shared" si="93"/>
        <v/>
      </c>
      <c r="AQ246" s="280" t="str">
        <f t="shared" si="94"/>
        <v/>
      </c>
    </row>
    <row r="247" spans="5:43" x14ac:dyDescent="0.25">
      <c r="E247" s="280" t="str">
        <f t="shared" si="76"/>
        <v/>
      </c>
      <c r="G247" s="280" t="str">
        <f t="shared" si="76"/>
        <v/>
      </c>
      <c r="I247" s="280" t="str">
        <f t="shared" si="77"/>
        <v/>
      </c>
      <c r="K247" s="280" t="str">
        <f t="shared" si="78"/>
        <v/>
      </c>
      <c r="M247" s="280" t="str">
        <f t="shared" si="79"/>
        <v/>
      </c>
      <c r="O247" s="280" t="str">
        <f t="shared" si="80"/>
        <v/>
      </c>
      <c r="Q247" s="280" t="str">
        <f t="shared" si="81"/>
        <v/>
      </c>
      <c r="S247" s="280" t="str">
        <f t="shared" si="82"/>
        <v/>
      </c>
      <c r="U247" s="280" t="str">
        <f t="shared" si="83"/>
        <v/>
      </c>
      <c r="W247" s="280" t="str">
        <f t="shared" si="84"/>
        <v/>
      </c>
      <c r="Y247" s="280" t="str">
        <f t="shared" si="85"/>
        <v/>
      </c>
      <c r="AA247" s="280" t="str">
        <f t="shared" si="86"/>
        <v/>
      </c>
      <c r="AC247" s="280" t="str">
        <f t="shared" si="87"/>
        <v/>
      </c>
      <c r="AE247" s="280" t="str">
        <f t="shared" si="88"/>
        <v/>
      </c>
      <c r="AG247" s="280" t="str">
        <f t="shared" si="89"/>
        <v/>
      </c>
      <c r="AI247" s="280" t="str">
        <f t="shared" si="90"/>
        <v/>
      </c>
      <c r="AK247" s="280" t="str">
        <f t="shared" si="91"/>
        <v/>
      </c>
      <c r="AM247" s="280" t="str">
        <f t="shared" si="92"/>
        <v/>
      </c>
      <c r="AO247" s="280" t="str">
        <f t="shared" si="93"/>
        <v/>
      </c>
      <c r="AQ247" s="280" t="str">
        <f t="shared" si="94"/>
        <v/>
      </c>
    </row>
    <row r="248" spans="5:43" x14ac:dyDescent="0.25">
      <c r="E248" s="280" t="str">
        <f t="shared" si="76"/>
        <v/>
      </c>
      <c r="G248" s="280" t="str">
        <f t="shared" si="76"/>
        <v/>
      </c>
      <c r="I248" s="280" t="str">
        <f t="shared" si="77"/>
        <v/>
      </c>
      <c r="K248" s="280" t="str">
        <f t="shared" si="78"/>
        <v/>
      </c>
      <c r="M248" s="280" t="str">
        <f t="shared" si="79"/>
        <v/>
      </c>
      <c r="O248" s="280" t="str">
        <f t="shared" si="80"/>
        <v/>
      </c>
      <c r="Q248" s="280" t="str">
        <f t="shared" si="81"/>
        <v/>
      </c>
      <c r="S248" s="280" t="str">
        <f t="shared" si="82"/>
        <v/>
      </c>
      <c r="U248" s="280" t="str">
        <f t="shared" si="83"/>
        <v/>
      </c>
      <c r="W248" s="280" t="str">
        <f t="shared" si="84"/>
        <v/>
      </c>
      <c r="Y248" s="280" t="str">
        <f t="shared" si="85"/>
        <v/>
      </c>
      <c r="AA248" s="280" t="str">
        <f t="shared" si="86"/>
        <v/>
      </c>
      <c r="AC248" s="280" t="str">
        <f t="shared" si="87"/>
        <v/>
      </c>
      <c r="AE248" s="280" t="str">
        <f t="shared" si="88"/>
        <v/>
      </c>
      <c r="AG248" s="280" t="str">
        <f t="shared" si="89"/>
        <v/>
      </c>
      <c r="AI248" s="280" t="str">
        <f t="shared" si="90"/>
        <v/>
      </c>
      <c r="AK248" s="280" t="str">
        <f t="shared" si="91"/>
        <v/>
      </c>
      <c r="AM248" s="280" t="str">
        <f t="shared" si="92"/>
        <v/>
      </c>
      <c r="AO248" s="280" t="str">
        <f t="shared" si="93"/>
        <v/>
      </c>
      <c r="AQ248" s="280" t="str">
        <f t="shared" si="94"/>
        <v/>
      </c>
    </row>
    <row r="249" spans="5:43" x14ac:dyDescent="0.25">
      <c r="E249" s="280" t="str">
        <f t="shared" si="76"/>
        <v/>
      </c>
      <c r="G249" s="280" t="str">
        <f t="shared" si="76"/>
        <v/>
      </c>
      <c r="I249" s="280" t="str">
        <f t="shared" si="77"/>
        <v/>
      </c>
      <c r="K249" s="280" t="str">
        <f t="shared" si="78"/>
        <v/>
      </c>
      <c r="M249" s="280" t="str">
        <f t="shared" si="79"/>
        <v/>
      </c>
      <c r="O249" s="280" t="str">
        <f t="shared" si="80"/>
        <v/>
      </c>
      <c r="Q249" s="280" t="str">
        <f t="shared" si="81"/>
        <v/>
      </c>
      <c r="S249" s="280" t="str">
        <f t="shared" si="82"/>
        <v/>
      </c>
      <c r="U249" s="280" t="str">
        <f t="shared" si="83"/>
        <v/>
      </c>
      <c r="W249" s="280" t="str">
        <f t="shared" si="84"/>
        <v/>
      </c>
      <c r="Y249" s="280" t="str">
        <f t="shared" si="85"/>
        <v/>
      </c>
      <c r="AA249" s="280" t="str">
        <f t="shared" si="86"/>
        <v/>
      </c>
      <c r="AC249" s="280" t="str">
        <f t="shared" si="87"/>
        <v/>
      </c>
      <c r="AE249" s="280" t="str">
        <f t="shared" si="88"/>
        <v/>
      </c>
      <c r="AG249" s="280" t="str">
        <f t="shared" si="89"/>
        <v/>
      </c>
      <c r="AI249" s="280" t="str">
        <f t="shared" si="90"/>
        <v/>
      </c>
      <c r="AK249" s="280" t="str">
        <f t="shared" si="91"/>
        <v/>
      </c>
      <c r="AM249" s="280" t="str">
        <f t="shared" si="92"/>
        <v/>
      </c>
      <c r="AO249" s="280" t="str">
        <f t="shared" si="93"/>
        <v/>
      </c>
      <c r="AQ249" s="280" t="str">
        <f t="shared" si="94"/>
        <v/>
      </c>
    </row>
    <row r="250" spans="5:43" x14ac:dyDescent="0.25">
      <c r="E250" s="280" t="str">
        <f t="shared" si="76"/>
        <v/>
      </c>
      <c r="G250" s="280" t="str">
        <f t="shared" si="76"/>
        <v/>
      </c>
      <c r="I250" s="280" t="str">
        <f t="shared" si="77"/>
        <v/>
      </c>
      <c r="K250" s="280" t="str">
        <f t="shared" si="78"/>
        <v/>
      </c>
      <c r="M250" s="280" t="str">
        <f t="shared" si="79"/>
        <v/>
      </c>
      <c r="O250" s="280" t="str">
        <f t="shared" si="80"/>
        <v/>
      </c>
      <c r="Q250" s="280" t="str">
        <f t="shared" si="81"/>
        <v/>
      </c>
      <c r="S250" s="280" t="str">
        <f t="shared" si="82"/>
        <v/>
      </c>
      <c r="U250" s="280" t="str">
        <f t="shared" si="83"/>
        <v/>
      </c>
      <c r="W250" s="280" t="str">
        <f t="shared" si="84"/>
        <v/>
      </c>
      <c r="Y250" s="280" t="str">
        <f t="shared" si="85"/>
        <v/>
      </c>
      <c r="AA250" s="280" t="str">
        <f t="shared" si="86"/>
        <v/>
      </c>
      <c r="AC250" s="280" t="str">
        <f t="shared" si="87"/>
        <v/>
      </c>
      <c r="AE250" s="280" t="str">
        <f t="shared" si="88"/>
        <v/>
      </c>
      <c r="AG250" s="280" t="str">
        <f t="shared" si="89"/>
        <v/>
      </c>
      <c r="AI250" s="280" t="str">
        <f t="shared" si="90"/>
        <v/>
      </c>
      <c r="AK250" s="280" t="str">
        <f t="shared" si="91"/>
        <v/>
      </c>
      <c r="AM250" s="280" t="str">
        <f t="shared" si="92"/>
        <v/>
      </c>
      <c r="AO250" s="280" t="str">
        <f t="shared" si="93"/>
        <v/>
      </c>
      <c r="AQ250" s="280" t="str">
        <f t="shared" si="94"/>
        <v/>
      </c>
    </row>
    <row r="251" spans="5:43" x14ac:dyDescent="0.25">
      <c r="E251" s="280" t="str">
        <f t="shared" si="76"/>
        <v/>
      </c>
      <c r="G251" s="280" t="str">
        <f t="shared" si="76"/>
        <v/>
      </c>
      <c r="I251" s="280" t="str">
        <f t="shared" si="77"/>
        <v/>
      </c>
      <c r="K251" s="280" t="str">
        <f t="shared" si="78"/>
        <v/>
      </c>
      <c r="M251" s="280" t="str">
        <f t="shared" si="79"/>
        <v/>
      </c>
      <c r="O251" s="280" t="str">
        <f t="shared" si="80"/>
        <v/>
      </c>
      <c r="Q251" s="280" t="str">
        <f t="shared" si="81"/>
        <v/>
      </c>
      <c r="S251" s="280" t="str">
        <f t="shared" si="82"/>
        <v/>
      </c>
      <c r="U251" s="280" t="str">
        <f t="shared" si="83"/>
        <v/>
      </c>
      <c r="W251" s="280" t="str">
        <f t="shared" si="84"/>
        <v/>
      </c>
      <c r="Y251" s="280" t="str">
        <f t="shared" si="85"/>
        <v/>
      </c>
      <c r="AA251" s="280" t="str">
        <f t="shared" si="86"/>
        <v/>
      </c>
      <c r="AC251" s="280" t="str">
        <f t="shared" si="87"/>
        <v/>
      </c>
      <c r="AE251" s="280" t="str">
        <f t="shared" si="88"/>
        <v/>
      </c>
      <c r="AG251" s="280" t="str">
        <f t="shared" si="89"/>
        <v/>
      </c>
      <c r="AI251" s="280" t="str">
        <f t="shared" si="90"/>
        <v/>
      </c>
      <c r="AK251" s="280" t="str">
        <f t="shared" si="91"/>
        <v/>
      </c>
      <c r="AM251" s="280" t="str">
        <f t="shared" si="92"/>
        <v/>
      </c>
      <c r="AO251" s="280" t="str">
        <f t="shared" si="93"/>
        <v/>
      </c>
      <c r="AQ251" s="280" t="str">
        <f t="shared" si="94"/>
        <v/>
      </c>
    </row>
    <row r="252" spans="5:43" x14ac:dyDescent="0.25">
      <c r="E252" s="280" t="str">
        <f t="shared" si="76"/>
        <v/>
      </c>
      <c r="G252" s="280" t="str">
        <f t="shared" si="76"/>
        <v/>
      </c>
      <c r="I252" s="280" t="str">
        <f t="shared" si="77"/>
        <v/>
      </c>
      <c r="K252" s="280" t="str">
        <f t="shared" si="78"/>
        <v/>
      </c>
      <c r="M252" s="280" t="str">
        <f t="shared" si="79"/>
        <v/>
      </c>
      <c r="O252" s="280" t="str">
        <f t="shared" si="80"/>
        <v/>
      </c>
      <c r="Q252" s="280" t="str">
        <f t="shared" si="81"/>
        <v/>
      </c>
      <c r="S252" s="280" t="str">
        <f t="shared" si="82"/>
        <v/>
      </c>
      <c r="U252" s="280" t="str">
        <f t="shared" si="83"/>
        <v/>
      </c>
      <c r="W252" s="280" t="str">
        <f t="shared" si="84"/>
        <v/>
      </c>
      <c r="Y252" s="280" t="str">
        <f t="shared" si="85"/>
        <v/>
      </c>
      <c r="AA252" s="280" t="str">
        <f t="shared" si="86"/>
        <v/>
      </c>
      <c r="AC252" s="280" t="str">
        <f t="shared" si="87"/>
        <v/>
      </c>
      <c r="AE252" s="280" t="str">
        <f t="shared" si="88"/>
        <v/>
      </c>
      <c r="AG252" s="280" t="str">
        <f t="shared" si="89"/>
        <v/>
      </c>
      <c r="AI252" s="280" t="str">
        <f t="shared" si="90"/>
        <v/>
      </c>
      <c r="AK252" s="280" t="str">
        <f t="shared" si="91"/>
        <v/>
      </c>
      <c r="AM252" s="280" t="str">
        <f t="shared" si="92"/>
        <v/>
      </c>
      <c r="AO252" s="280" t="str">
        <f t="shared" si="93"/>
        <v/>
      </c>
      <c r="AQ252" s="280" t="str">
        <f t="shared" si="94"/>
        <v/>
      </c>
    </row>
    <row r="253" spans="5:43" x14ac:dyDescent="0.25">
      <c r="E253" s="280" t="str">
        <f t="shared" si="76"/>
        <v/>
      </c>
      <c r="G253" s="280" t="str">
        <f t="shared" si="76"/>
        <v/>
      </c>
      <c r="I253" s="280" t="str">
        <f t="shared" si="77"/>
        <v/>
      </c>
      <c r="K253" s="280" t="str">
        <f t="shared" si="78"/>
        <v/>
      </c>
      <c r="M253" s="280" t="str">
        <f t="shared" si="79"/>
        <v/>
      </c>
      <c r="O253" s="280" t="str">
        <f t="shared" si="80"/>
        <v/>
      </c>
      <c r="Q253" s="280" t="str">
        <f t="shared" si="81"/>
        <v/>
      </c>
      <c r="S253" s="280" t="str">
        <f t="shared" si="82"/>
        <v/>
      </c>
      <c r="U253" s="280" t="str">
        <f t="shared" si="83"/>
        <v/>
      </c>
      <c r="W253" s="280" t="str">
        <f t="shared" si="84"/>
        <v/>
      </c>
      <c r="Y253" s="280" t="str">
        <f t="shared" si="85"/>
        <v/>
      </c>
      <c r="AA253" s="280" t="str">
        <f t="shared" si="86"/>
        <v/>
      </c>
      <c r="AC253" s="280" t="str">
        <f t="shared" si="87"/>
        <v/>
      </c>
      <c r="AE253" s="280" t="str">
        <f t="shared" si="88"/>
        <v/>
      </c>
      <c r="AG253" s="280" t="str">
        <f t="shared" si="89"/>
        <v/>
      </c>
      <c r="AI253" s="280" t="str">
        <f t="shared" si="90"/>
        <v/>
      </c>
      <c r="AK253" s="280" t="str">
        <f t="shared" si="91"/>
        <v/>
      </c>
      <c r="AM253" s="280" t="str">
        <f t="shared" si="92"/>
        <v/>
      </c>
      <c r="AO253" s="280" t="str">
        <f t="shared" si="93"/>
        <v/>
      </c>
      <c r="AQ253" s="280" t="str">
        <f t="shared" si="94"/>
        <v/>
      </c>
    </row>
    <row r="254" spans="5:43" x14ac:dyDescent="0.25">
      <c r="E254" s="280" t="str">
        <f t="shared" si="76"/>
        <v/>
      </c>
      <c r="G254" s="280" t="str">
        <f t="shared" si="76"/>
        <v/>
      </c>
      <c r="I254" s="280" t="str">
        <f t="shared" si="77"/>
        <v/>
      </c>
      <c r="K254" s="280" t="str">
        <f t="shared" si="78"/>
        <v/>
      </c>
      <c r="M254" s="280" t="str">
        <f t="shared" si="79"/>
        <v/>
      </c>
      <c r="O254" s="280" t="str">
        <f t="shared" si="80"/>
        <v/>
      </c>
      <c r="Q254" s="280" t="str">
        <f t="shared" si="81"/>
        <v/>
      </c>
      <c r="S254" s="280" t="str">
        <f t="shared" si="82"/>
        <v/>
      </c>
      <c r="U254" s="280" t="str">
        <f t="shared" si="83"/>
        <v/>
      </c>
      <c r="W254" s="280" t="str">
        <f t="shared" si="84"/>
        <v/>
      </c>
      <c r="Y254" s="280" t="str">
        <f t="shared" si="85"/>
        <v/>
      </c>
      <c r="AA254" s="280" t="str">
        <f t="shared" si="86"/>
        <v/>
      </c>
      <c r="AC254" s="280" t="str">
        <f t="shared" si="87"/>
        <v/>
      </c>
      <c r="AE254" s="280" t="str">
        <f t="shared" si="88"/>
        <v/>
      </c>
      <c r="AG254" s="280" t="str">
        <f t="shared" si="89"/>
        <v/>
      </c>
      <c r="AI254" s="280" t="str">
        <f t="shared" si="90"/>
        <v/>
      </c>
      <c r="AK254" s="280" t="str">
        <f t="shared" si="91"/>
        <v/>
      </c>
      <c r="AM254" s="280" t="str">
        <f t="shared" si="92"/>
        <v/>
      </c>
      <c r="AO254" s="280" t="str">
        <f t="shared" si="93"/>
        <v/>
      </c>
      <c r="AQ254" s="280" t="str">
        <f t="shared" si="94"/>
        <v/>
      </c>
    </row>
    <row r="255" spans="5:43" x14ac:dyDescent="0.25">
      <c r="E255" s="280" t="str">
        <f t="shared" si="76"/>
        <v/>
      </c>
      <c r="G255" s="280" t="str">
        <f t="shared" si="76"/>
        <v/>
      </c>
      <c r="I255" s="280" t="str">
        <f t="shared" si="77"/>
        <v/>
      </c>
      <c r="K255" s="280" t="str">
        <f t="shared" si="78"/>
        <v/>
      </c>
      <c r="M255" s="280" t="str">
        <f t="shared" si="79"/>
        <v/>
      </c>
      <c r="O255" s="280" t="str">
        <f t="shared" si="80"/>
        <v/>
      </c>
      <c r="Q255" s="280" t="str">
        <f t="shared" si="81"/>
        <v/>
      </c>
      <c r="S255" s="280" t="str">
        <f t="shared" si="82"/>
        <v/>
      </c>
      <c r="U255" s="280" t="str">
        <f t="shared" si="83"/>
        <v/>
      </c>
      <c r="W255" s="280" t="str">
        <f t="shared" si="84"/>
        <v/>
      </c>
      <c r="Y255" s="280" t="str">
        <f t="shared" si="85"/>
        <v/>
      </c>
      <c r="AA255" s="280" t="str">
        <f t="shared" si="86"/>
        <v/>
      </c>
      <c r="AC255" s="280" t="str">
        <f t="shared" si="87"/>
        <v/>
      </c>
      <c r="AE255" s="280" t="str">
        <f t="shared" si="88"/>
        <v/>
      </c>
      <c r="AG255" s="280" t="str">
        <f t="shared" si="89"/>
        <v/>
      </c>
      <c r="AI255" s="280" t="str">
        <f t="shared" si="90"/>
        <v/>
      </c>
      <c r="AK255" s="280" t="str">
        <f t="shared" si="91"/>
        <v/>
      </c>
      <c r="AM255" s="280" t="str">
        <f t="shared" si="92"/>
        <v/>
      </c>
      <c r="AO255" s="280" t="str">
        <f t="shared" si="93"/>
        <v/>
      </c>
      <c r="AQ255" s="280" t="str">
        <f t="shared" si="94"/>
        <v/>
      </c>
    </row>
    <row r="256" spans="5:43" x14ac:dyDescent="0.25">
      <c r="E256" s="280" t="str">
        <f t="shared" si="76"/>
        <v/>
      </c>
      <c r="G256" s="280" t="str">
        <f t="shared" si="76"/>
        <v/>
      </c>
      <c r="I256" s="280" t="str">
        <f t="shared" si="77"/>
        <v/>
      </c>
      <c r="K256" s="280" t="str">
        <f t="shared" si="78"/>
        <v/>
      </c>
      <c r="M256" s="280" t="str">
        <f t="shared" si="79"/>
        <v/>
      </c>
      <c r="O256" s="280" t="str">
        <f t="shared" si="80"/>
        <v/>
      </c>
      <c r="Q256" s="280" t="str">
        <f t="shared" si="81"/>
        <v/>
      </c>
      <c r="S256" s="280" t="str">
        <f t="shared" si="82"/>
        <v/>
      </c>
      <c r="U256" s="280" t="str">
        <f t="shared" si="83"/>
        <v/>
      </c>
      <c r="W256" s="280" t="str">
        <f t="shared" si="84"/>
        <v/>
      </c>
      <c r="Y256" s="280" t="str">
        <f t="shared" si="85"/>
        <v/>
      </c>
      <c r="AA256" s="280" t="str">
        <f t="shared" si="86"/>
        <v/>
      </c>
      <c r="AC256" s="280" t="str">
        <f t="shared" si="87"/>
        <v/>
      </c>
      <c r="AE256" s="280" t="str">
        <f t="shared" si="88"/>
        <v/>
      </c>
      <c r="AG256" s="280" t="str">
        <f t="shared" si="89"/>
        <v/>
      </c>
      <c r="AI256" s="280" t="str">
        <f t="shared" si="90"/>
        <v/>
      </c>
      <c r="AK256" s="280" t="str">
        <f t="shared" si="91"/>
        <v/>
      </c>
      <c r="AM256" s="280" t="str">
        <f t="shared" si="92"/>
        <v/>
      </c>
      <c r="AO256" s="280" t="str">
        <f t="shared" si="93"/>
        <v/>
      </c>
      <c r="AQ256" s="280" t="str">
        <f t="shared" si="94"/>
        <v/>
      </c>
    </row>
    <row r="257" spans="5:43" x14ac:dyDescent="0.25">
      <c r="E257" s="280" t="str">
        <f t="shared" si="76"/>
        <v/>
      </c>
      <c r="G257" s="280" t="str">
        <f t="shared" si="76"/>
        <v/>
      </c>
      <c r="I257" s="280" t="str">
        <f t="shared" si="77"/>
        <v/>
      </c>
      <c r="K257" s="280" t="str">
        <f t="shared" si="78"/>
        <v/>
      </c>
      <c r="M257" s="280" t="str">
        <f t="shared" si="79"/>
        <v/>
      </c>
      <c r="O257" s="280" t="str">
        <f t="shared" si="80"/>
        <v/>
      </c>
      <c r="Q257" s="280" t="str">
        <f t="shared" si="81"/>
        <v/>
      </c>
      <c r="S257" s="280" t="str">
        <f t="shared" si="82"/>
        <v/>
      </c>
      <c r="U257" s="280" t="str">
        <f t="shared" si="83"/>
        <v/>
      </c>
      <c r="W257" s="280" t="str">
        <f t="shared" si="84"/>
        <v/>
      </c>
      <c r="Y257" s="280" t="str">
        <f t="shared" si="85"/>
        <v/>
      </c>
      <c r="AA257" s="280" t="str">
        <f t="shared" si="86"/>
        <v/>
      </c>
      <c r="AC257" s="280" t="str">
        <f t="shared" si="87"/>
        <v/>
      </c>
      <c r="AE257" s="280" t="str">
        <f t="shared" si="88"/>
        <v/>
      </c>
      <c r="AG257" s="280" t="str">
        <f t="shared" si="89"/>
        <v/>
      </c>
      <c r="AI257" s="280" t="str">
        <f t="shared" si="90"/>
        <v/>
      </c>
      <c r="AK257" s="280" t="str">
        <f t="shared" si="91"/>
        <v/>
      </c>
      <c r="AM257" s="280" t="str">
        <f t="shared" si="92"/>
        <v/>
      </c>
      <c r="AO257" s="280" t="str">
        <f t="shared" si="93"/>
        <v/>
      </c>
      <c r="AQ257" s="280" t="str">
        <f t="shared" si="94"/>
        <v/>
      </c>
    </row>
    <row r="258" spans="5:43" x14ac:dyDescent="0.25">
      <c r="E258" s="280" t="str">
        <f t="shared" si="76"/>
        <v/>
      </c>
      <c r="G258" s="280" t="str">
        <f t="shared" si="76"/>
        <v/>
      </c>
      <c r="I258" s="280" t="str">
        <f t="shared" si="77"/>
        <v/>
      </c>
      <c r="K258" s="280" t="str">
        <f t="shared" si="78"/>
        <v/>
      </c>
      <c r="M258" s="280" t="str">
        <f t="shared" si="79"/>
        <v/>
      </c>
      <c r="O258" s="280" t="str">
        <f t="shared" si="80"/>
        <v/>
      </c>
      <c r="Q258" s="280" t="str">
        <f t="shared" si="81"/>
        <v/>
      </c>
      <c r="S258" s="280" t="str">
        <f t="shared" si="82"/>
        <v/>
      </c>
      <c r="U258" s="280" t="str">
        <f t="shared" si="83"/>
        <v/>
      </c>
      <c r="W258" s="280" t="str">
        <f t="shared" si="84"/>
        <v/>
      </c>
      <c r="Y258" s="280" t="str">
        <f t="shared" si="85"/>
        <v/>
      </c>
      <c r="AA258" s="280" t="str">
        <f t="shared" si="86"/>
        <v/>
      </c>
      <c r="AC258" s="280" t="str">
        <f t="shared" si="87"/>
        <v/>
      </c>
      <c r="AE258" s="280" t="str">
        <f t="shared" si="88"/>
        <v/>
      </c>
      <c r="AG258" s="280" t="str">
        <f t="shared" si="89"/>
        <v/>
      </c>
      <c r="AI258" s="280" t="str">
        <f t="shared" si="90"/>
        <v/>
      </c>
      <c r="AK258" s="280" t="str">
        <f t="shared" si="91"/>
        <v/>
      </c>
      <c r="AM258" s="280" t="str">
        <f t="shared" si="92"/>
        <v/>
      </c>
      <c r="AO258" s="280" t="str">
        <f t="shared" si="93"/>
        <v/>
      </c>
      <c r="AQ258" s="280" t="str">
        <f t="shared" si="94"/>
        <v/>
      </c>
    </row>
    <row r="259" spans="5:43" x14ac:dyDescent="0.25">
      <c r="E259" s="280" t="str">
        <f t="shared" si="76"/>
        <v/>
      </c>
      <c r="G259" s="280" t="str">
        <f t="shared" si="76"/>
        <v/>
      </c>
      <c r="I259" s="280" t="str">
        <f t="shared" si="77"/>
        <v/>
      </c>
      <c r="K259" s="280" t="str">
        <f t="shared" si="78"/>
        <v/>
      </c>
      <c r="M259" s="280" t="str">
        <f t="shared" si="79"/>
        <v/>
      </c>
      <c r="O259" s="280" t="str">
        <f t="shared" si="80"/>
        <v/>
      </c>
      <c r="Q259" s="280" t="str">
        <f t="shared" si="81"/>
        <v/>
      </c>
      <c r="S259" s="280" t="str">
        <f t="shared" si="82"/>
        <v/>
      </c>
      <c r="U259" s="280" t="str">
        <f t="shared" si="83"/>
        <v/>
      </c>
      <c r="W259" s="280" t="str">
        <f t="shared" si="84"/>
        <v/>
      </c>
      <c r="Y259" s="280" t="str">
        <f t="shared" si="85"/>
        <v/>
      </c>
      <c r="AA259" s="280" t="str">
        <f t="shared" si="86"/>
        <v/>
      </c>
      <c r="AC259" s="280" t="str">
        <f t="shared" si="87"/>
        <v/>
      </c>
      <c r="AE259" s="280" t="str">
        <f t="shared" si="88"/>
        <v/>
      </c>
      <c r="AG259" s="280" t="str">
        <f t="shared" si="89"/>
        <v/>
      </c>
      <c r="AI259" s="280" t="str">
        <f t="shared" si="90"/>
        <v/>
      </c>
      <c r="AK259" s="280" t="str">
        <f t="shared" si="91"/>
        <v/>
      </c>
      <c r="AM259" s="280" t="str">
        <f t="shared" si="92"/>
        <v/>
      </c>
      <c r="AO259" s="280" t="str">
        <f t="shared" si="93"/>
        <v/>
      </c>
      <c r="AQ259" s="280" t="str">
        <f t="shared" si="94"/>
        <v/>
      </c>
    </row>
    <row r="260" spans="5:43" x14ac:dyDescent="0.25">
      <c r="E260" s="280" t="str">
        <f t="shared" si="76"/>
        <v/>
      </c>
      <c r="G260" s="280" t="str">
        <f t="shared" si="76"/>
        <v/>
      </c>
      <c r="I260" s="280" t="str">
        <f t="shared" si="77"/>
        <v/>
      </c>
      <c r="K260" s="280" t="str">
        <f t="shared" si="78"/>
        <v/>
      </c>
      <c r="M260" s="280" t="str">
        <f t="shared" si="79"/>
        <v/>
      </c>
      <c r="O260" s="280" t="str">
        <f t="shared" si="80"/>
        <v/>
      </c>
      <c r="Q260" s="280" t="str">
        <f t="shared" si="81"/>
        <v/>
      </c>
      <c r="S260" s="280" t="str">
        <f t="shared" si="82"/>
        <v/>
      </c>
      <c r="U260" s="280" t="str">
        <f t="shared" si="83"/>
        <v/>
      </c>
      <c r="W260" s="280" t="str">
        <f t="shared" si="84"/>
        <v/>
      </c>
      <c r="Y260" s="280" t="str">
        <f t="shared" si="85"/>
        <v/>
      </c>
      <c r="AA260" s="280" t="str">
        <f t="shared" si="86"/>
        <v/>
      </c>
      <c r="AC260" s="280" t="str">
        <f t="shared" si="87"/>
        <v/>
      </c>
      <c r="AE260" s="280" t="str">
        <f t="shared" si="88"/>
        <v/>
      </c>
      <c r="AG260" s="280" t="str">
        <f t="shared" si="89"/>
        <v/>
      </c>
      <c r="AI260" s="280" t="str">
        <f t="shared" si="90"/>
        <v/>
      </c>
      <c r="AK260" s="280" t="str">
        <f t="shared" si="91"/>
        <v/>
      </c>
      <c r="AM260" s="280" t="str">
        <f t="shared" si="92"/>
        <v/>
      </c>
      <c r="AO260" s="280" t="str">
        <f t="shared" si="93"/>
        <v/>
      </c>
      <c r="AQ260" s="280" t="str">
        <f t="shared" si="94"/>
        <v/>
      </c>
    </row>
    <row r="261" spans="5:43" x14ac:dyDescent="0.25">
      <c r="E261" s="280" t="str">
        <f t="shared" si="76"/>
        <v/>
      </c>
      <c r="G261" s="280" t="str">
        <f t="shared" si="76"/>
        <v/>
      </c>
      <c r="I261" s="280" t="str">
        <f t="shared" si="77"/>
        <v/>
      </c>
      <c r="K261" s="280" t="str">
        <f t="shared" si="78"/>
        <v/>
      </c>
      <c r="M261" s="280" t="str">
        <f t="shared" si="79"/>
        <v/>
      </c>
      <c r="O261" s="280" t="str">
        <f t="shared" si="80"/>
        <v/>
      </c>
      <c r="Q261" s="280" t="str">
        <f t="shared" si="81"/>
        <v/>
      </c>
      <c r="S261" s="280" t="str">
        <f t="shared" si="82"/>
        <v/>
      </c>
      <c r="U261" s="280" t="str">
        <f t="shared" si="83"/>
        <v/>
      </c>
      <c r="W261" s="280" t="str">
        <f t="shared" si="84"/>
        <v/>
      </c>
      <c r="Y261" s="280" t="str">
        <f t="shared" si="85"/>
        <v/>
      </c>
      <c r="AA261" s="280" t="str">
        <f t="shared" si="86"/>
        <v/>
      </c>
      <c r="AC261" s="280" t="str">
        <f t="shared" si="87"/>
        <v/>
      </c>
      <c r="AE261" s="280" t="str">
        <f t="shared" si="88"/>
        <v/>
      </c>
      <c r="AG261" s="280" t="str">
        <f t="shared" si="89"/>
        <v/>
      </c>
      <c r="AI261" s="280" t="str">
        <f t="shared" si="90"/>
        <v/>
      </c>
      <c r="AK261" s="280" t="str">
        <f t="shared" si="91"/>
        <v/>
      </c>
      <c r="AM261" s="280" t="str">
        <f t="shared" si="92"/>
        <v/>
      </c>
      <c r="AO261" s="280" t="str">
        <f t="shared" si="93"/>
        <v/>
      </c>
      <c r="AQ261" s="280" t="str">
        <f t="shared" si="94"/>
        <v/>
      </c>
    </row>
    <row r="262" spans="5:43" x14ac:dyDescent="0.25">
      <c r="E262" s="280" t="str">
        <f t="shared" si="76"/>
        <v/>
      </c>
      <c r="G262" s="280" t="str">
        <f t="shared" si="76"/>
        <v/>
      </c>
      <c r="I262" s="280" t="str">
        <f t="shared" si="77"/>
        <v/>
      </c>
      <c r="K262" s="280" t="str">
        <f t="shared" si="78"/>
        <v/>
      </c>
      <c r="M262" s="280" t="str">
        <f t="shared" si="79"/>
        <v/>
      </c>
      <c r="O262" s="280" t="str">
        <f t="shared" si="80"/>
        <v/>
      </c>
      <c r="Q262" s="280" t="str">
        <f t="shared" si="81"/>
        <v/>
      </c>
      <c r="S262" s="280" t="str">
        <f t="shared" si="82"/>
        <v/>
      </c>
      <c r="U262" s="280" t="str">
        <f t="shared" si="83"/>
        <v/>
      </c>
      <c r="W262" s="280" t="str">
        <f t="shared" si="84"/>
        <v/>
      </c>
      <c r="Y262" s="280" t="str">
        <f t="shared" si="85"/>
        <v/>
      </c>
      <c r="AA262" s="280" t="str">
        <f t="shared" si="86"/>
        <v/>
      </c>
      <c r="AC262" s="280" t="str">
        <f t="shared" si="87"/>
        <v/>
      </c>
      <c r="AE262" s="280" t="str">
        <f t="shared" si="88"/>
        <v/>
      </c>
      <c r="AG262" s="280" t="str">
        <f t="shared" si="89"/>
        <v/>
      </c>
      <c r="AI262" s="280" t="str">
        <f t="shared" si="90"/>
        <v/>
      </c>
      <c r="AK262" s="280" t="str">
        <f t="shared" si="91"/>
        <v/>
      </c>
      <c r="AM262" s="280" t="str">
        <f t="shared" si="92"/>
        <v/>
      </c>
      <c r="AO262" s="280" t="str">
        <f t="shared" si="93"/>
        <v/>
      </c>
      <c r="AQ262" s="280" t="str">
        <f t="shared" si="94"/>
        <v/>
      </c>
    </row>
    <row r="263" spans="5:43" x14ac:dyDescent="0.25">
      <c r="E263" s="280" t="str">
        <f t="shared" si="76"/>
        <v/>
      </c>
      <c r="G263" s="280" t="str">
        <f t="shared" si="76"/>
        <v/>
      </c>
      <c r="I263" s="280" t="str">
        <f t="shared" si="77"/>
        <v/>
      </c>
      <c r="K263" s="280" t="str">
        <f t="shared" si="78"/>
        <v/>
      </c>
      <c r="M263" s="280" t="str">
        <f t="shared" si="79"/>
        <v/>
      </c>
      <c r="O263" s="280" t="str">
        <f t="shared" si="80"/>
        <v/>
      </c>
      <c r="Q263" s="280" t="str">
        <f t="shared" si="81"/>
        <v/>
      </c>
      <c r="S263" s="280" t="str">
        <f t="shared" si="82"/>
        <v/>
      </c>
      <c r="U263" s="280" t="str">
        <f t="shared" si="83"/>
        <v/>
      </c>
      <c r="W263" s="280" t="str">
        <f t="shared" si="84"/>
        <v/>
      </c>
      <c r="Y263" s="280" t="str">
        <f t="shared" si="85"/>
        <v/>
      </c>
      <c r="AA263" s="280" t="str">
        <f t="shared" si="86"/>
        <v/>
      </c>
      <c r="AC263" s="280" t="str">
        <f t="shared" si="87"/>
        <v/>
      </c>
      <c r="AE263" s="280" t="str">
        <f t="shared" si="88"/>
        <v/>
      </c>
      <c r="AG263" s="280" t="str">
        <f t="shared" si="89"/>
        <v/>
      </c>
      <c r="AI263" s="280" t="str">
        <f t="shared" si="90"/>
        <v/>
      </c>
      <c r="AK263" s="280" t="str">
        <f t="shared" si="91"/>
        <v/>
      </c>
      <c r="AM263" s="280" t="str">
        <f t="shared" si="92"/>
        <v/>
      </c>
      <c r="AO263" s="280" t="str">
        <f t="shared" si="93"/>
        <v/>
      </c>
      <c r="AQ263" s="280" t="str">
        <f t="shared" si="94"/>
        <v/>
      </c>
    </row>
    <row r="264" spans="5:43" x14ac:dyDescent="0.25">
      <c r="E264" s="280" t="str">
        <f t="shared" si="76"/>
        <v/>
      </c>
      <c r="G264" s="280" t="str">
        <f t="shared" si="76"/>
        <v/>
      </c>
      <c r="I264" s="280" t="str">
        <f t="shared" si="77"/>
        <v/>
      </c>
      <c r="K264" s="280" t="str">
        <f t="shared" si="78"/>
        <v/>
      </c>
      <c r="M264" s="280" t="str">
        <f t="shared" si="79"/>
        <v/>
      </c>
      <c r="O264" s="280" t="str">
        <f t="shared" si="80"/>
        <v/>
      </c>
      <c r="Q264" s="280" t="str">
        <f t="shared" si="81"/>
        <v/>
      </c>
      <c r="S264" s="280" t="str">
        <f t="shared" si="82"/>
        <v/>
      </c>
      <c r="U264" s="280" t="str">
        <f t="shared" si="83"/>
        <v/>
      </c>
      <c r="W264" s="280" t="str">
        <f t="shared" si="84"/>
        <v/>
      </c>
      <c r="Y264" s="280" t="str">
        <f t="shared" si="85"/>
        <v/>
      </c>
      <c r="AA264" s="280" t="str">
        <f t="shared" si="86"/>
        <v/>
      </c>
      <c r="AC264" s="280" t="str">
        <f t="shared" si="87"/>
        <v/>
      </c>
      <c r="AE264" s="280" t="str">
        <f t="shared" si="88"/>
        <v/>
      </c>
      <c r="AG264" s="280" t="str">
        <f t="shared" si="89"/>
        <v/>
      </c>
      <c r="AI264" s="280" t="str">
        <f t="shared" si="90"/>
        <v/>
      </c>
      <c r="AK264" s="280" t="str">
        <f t="shared" si="91"/>
        <v/>
      </c>
      <c r="AM264" s="280" t="str">
        <f t="shared" si="92"/>
        <v/>
      </c>
      <c r="AO264" s="280" t="str">
        <f t="shared" si="93"/>
        <v/>
      </c>
      <c r="AQ264" s="280" t="str">
        <f t="shared" si="94"/>
        <v/>
      </c>
    </row>
    <row r="265" spans="5:43" x14ac:dyDescent="0.25">
      <c r="E265" s="280" t="str">
        <f t="shared" si="76"/>
        <v/>
      </c>
      <c r="G265" s="280" t="str">
        <f t="shared" si="76"/>
        <v/>
      </c>
      <c r="I265" s="280" t="str">
        <f t="shared" si="77"/>
        <v/>
      </c>
      <c r="K265" s="280" t="str">
        <f t="shared" si="78"/>
        <v/>
      </c>
      <c r="M265" s="280" t="str">
        <f t="shared" si="79"/>
        <v/>
      </c>
      <c r="O265" s="280" t="str">
        <f t="shared" si="80"/>
        <v/>
      </c>
      <c r="Q265" s="280" t="str">
        <f t="shared" si="81"/>
        <v/>
      </c>
      <c r="S265" s="280" t="str">
        <f t="shared" si="82"/>
        <v/>
      </c>
      <c r="U265" s="280" t="str">
        <f t="shared" si="83"/>
        <v/>
      </c>
      <c r="W265" s="280" t="str">
        <f t="shared" si="84"/>
        <v/>
      </c>
      <c r="Y265" s="280" t="str">
        <f t="shared" si="85"/>
        <v/>
      </c>
      <c r="AA265" s="280" t="str">
        <f t="shared" si="86"/>
        <v/>
      </c>
      <c r="AC265" s="280" t="str">
        <f t="shared" si="87"/>
        <v/>
      </c>
      <c r="AE265" s="280" t="str">
        <f t="shared" si="88"/>
        <v/>
      </c>
      <c r="AG265" s="280" t="str">
        <f t="shared" si="89"/>
        <v/>
      </c>
      <c r="AI265" s="280" t="str">
        <f t="shared" si="90"/>
        <v/>
      </c>
      <c r="AK265" s="280" t="str">
        <f t="shared" si="91"/>
        <v/>
      </c>
      <c r="AM265" s="280" t="str">
        <f t="shared" si="92"/>
        <v/>
      </c>
      <c r="AO265" s="280" t="str">
        <f t="shared" si="93"/>
        <v/>
      </c>
      <c r="AQ265" s="280" t="str">
        <f t="shared" si="94"/>
        <v/>
      </c>
    </row>
    <row r="266" spans="5:43" x14ac:dyDescent="0.25">
      <c r="E266" s="280" t="str">
        <f t="shared" si="76"/>
        <v/>
      </c>
      <c r="G266" s="280" t="str">
        <f t="shared" si="76"/>
        <v/>
      </c>
      <c r="I266" s="280" t="str">
        <f t="shared" si="77"/>
        <v/>
      </c>
      <c r="K266" s="280" t="str">
        <f t="shared" si="78"/>
        <v/>
      </c>
      <c r="M266" s="280" t="str">
        <f t="shared" si="79"/>
        <v/>
      </c>
      <c r="O266" s="280" t="str">
        <f t="shared" si="80"/>
        <v/>
      </c>
      <c r="Q266" s="280" t="str">
        <f t="shared" si="81"/>
        <v/>
      </c>
      <c r="S266" s="280" t="str">
        <f t="shared" si="82"/>
        <v/>
      </c>
      <c r="U266" s="280" t="str">
        <f t="shared" si="83"/>
        <v/>
      </c>
      <c r="W266" s="280" t="str">
        <f t="shared" si="84"/>
        <v/>
      </c>
      <c r="Y266" s="280" t="str">
        <f t="shared" si="85"/>
        <v/>
      </c>
      <c r="AA266" s="280" t="str">
        <f t="shared" si="86"/>
        <v/>
      </c>
      <c r="AC266" s="280" t="str">
        <f t="shared" si="87"/>
        <v/>
      </c>
      <c r="AE266" s="280" t="str">
        <f t="shared" si="88"/>
        <v/>
      </c>
      <c r="AG266" s="280" t="str">
        <f t="shared" si="89"/>
        <v/>
      </c>
      <c r="AI266" s="280" t="str">
        <f t="shared" si="90"/>
        <v/>
      </c>
      <c r="AK266" s="280" t="str">
        <f t="shared" si="91"/>
        <v/>
      </c>
      <c r="AM266" s="280" t="str">
        <f t="shared" si="92"/>
        <v/>
      </c>
      <c r="AO266" s="280" t="str">
        <f t="shared" si="93"/>
        <v/>
      </c>
      <c r="AQ266" s="280" t="str">
        <f t="shared" si="94"/>
        <v/>
      </c>
    </row>
    <row r="267" spans="5:43" x14ac:dyDescent="0.25">
      <c r="E267" s="280" t="str">
        <f t="shared" si="76"/>
        <v/>
      </c>
      <c r="G267" s="280" t="str">
        <f t="shared" si="76"/>
        <v/>
      </c>
      <c r="I267" s="280" t="str">
        <f t="shared" si="77"/>
        <v/>
      </c>
      <c r="K267" s="280" t="str">
        <f t="shared" si="78"/>
        <v/>
      </c>
      <c r="M267" s="280" t="str">
        <f t="shared" si="79"/>
        <v/>
      </c>
      <c r="O267" s="280" t="str">
        <f t="shared" si="80"/>
        <v/>
      </c>
      <c r="Q267" s="280" t="str">
        <f t="shared" si="81"/>
        <v/>
      </c>
      <c r="S267" s="280" t="str">
        <f t="shared" si="82"/>
        <v/>
      </c>
      <c r="U267" s="280" t="str">
        <f t="shared" si="83"/>
        <v/>
      </c>
      <c r="W267" s="280" t="str">
        <f t="shared" si="84"/>
        <v/>
      </c>
      <c r="Y267" s="280" t="str">
        <f t="shared" si="85"/>
        <v/>
      </c>
      <c r="AA267" s="280" t="str">
        <f t="shared" si="86"/>
        <v/>
      </c>
      <c r="AC267" s="280" t="str">
        <f t="shared" si="87"/>
        <v/>
      </c>
      <c r="AE267" s="280" t="str">
        <f t="shared" si="88"/>
        <v/>
      </c>
      <c r="AG267" s="280" t="str">
        <f t="shared" si="89"/>
        <v/>
      </c>
      <c r="AI267" s="280" t="str">
        <f t="shared" si="90"/>
        <v/>
      </c>
      <c r="AK267" s="280" t="str">
        <f t="shared" si="91"/>
        <v/>
      </c>
      <c r="AM267" s="280" t="str">
        <f t="shared" si="92"/>
        <v/>
      </c>
      <c r="AO267" s="280" t="str">
        <f t="shared" si="93"/>
        <v/>
      </c>
      <c r="AQ267" s="280" t="str">
        <f t="shared" si="94"/>
        <v/>
      </c>
    </row>
    <row r="268" spans="5:43" x14ac:dyDescent="0.25">
      <c r="E268" s="280" t="str">
        <f t="shared" si="76"/>
        <v/>
      </c>
      <c r="G268" s="280" t="str">
        <f t="shared" si="76"/>
        <v/>
      </c>
      <c r="I268" s="280" t="str">
        <f t="shared" si="77"/>
        <v/>
      </c>
      <c r="K268" s="280" t="str">
        <f t="shared" si="78"/>
        <v/>
      </c>
      <c r="M268" s="280" t="str">
        <f t="shared" si="79"/>
        <v/>
      </c>
      <c r="O268" s="280" t="str">
        <f t="shared" si="80"/>
        <v/>
      </c>
      <c r="Q268" s="280" t="str">
        <f t="shared" si="81"/>
        <v/>
      </c>
      <c r="S268" s="280" t="str">
        <f t="shared" si="82"/>
        <v/>
      </c>
      <c r="U268" s="280" t="str">
        <f t="shared" si="83"/>
        <v/>
      </c>
      <c r="W268" s="280" t="str">
        <f t="shared" si="84"/>
        <v/>
      </c>
      <c r="Y268" s="280" t="str">
        <f t="shared" si="85"/>
        <v/>
      </c>
      <c r="AA268" s="280" t="str">
        <f t="shared" si="86"/>
        <v/>
      </c>
      <c r="AC268" s="280" t="str">
        <f t="shared" si="87"/>
        <v/>
      </c>
      <c r="AE268" s="280" t="str">
        <f t="shared" si="88"/>
        <v/>
      </c>
      <c r="AG268" s="280" t="str">
        <f t="shared" si="89"/>
        <v/>
      </c>
      <c r="AI268" s="280" t="str">
        <f t="shared" si="90"/>
        <v/>
      </c>
      <c r="AK268" s="280" t="str">
        <f t="shared" si="91"/>
        <v/>
      </c>
      <c r="AM268" s="280" t="str">
        <f t="shared" si="92"/>
        <v/>
      </c>
      <c r="AO268" s="280" t="str">
        <f t="shared" si="93"/>
        <v/>
      </c>
      <c r="AQ268" s="280" t="str">
        <f t="shared" si="94"/>
        <v/>
      </c>
    </row>
    <row r="269" spans="5:43" x14ac:dyDescent="0.25">
      <c r="E269" s="280" t="str">
        <f t="shared" ref="E269:G300" si="95">IF(OR($B269=0,D269=0),"",D269/$B269)</f>
        <v/>
      </c>
      <c r="G269" s="280" t="str">
        <f t="shared" si="95"/>
        <v/>
      </c>
      <c r="I269" s="280" t="str">
        <f t="shared" si="77"/>
        <v/>
      </c>
      <c r="K269" s="280" t="str">
        <f t="shared" si="78"/>
        <v/>
      </c>
      <c r="M269" s="280" t="str">
        <f t="shared" si="79"/>
        <v/>
      </c>
      <c r="O269" s="280" t="str">
        <f t="shared" si="80"/>
        <v/>
      </c>
      <c r="Q269" s="280" t="str">
        <f t="shared" si="81"/>
        <v/>
      </c>
      <c r="S269" s="280" t="str">
        <f t="shared" si="82"/>
        <v/>
      </c>
      <c r="U269" s="280" t="str">
        <f t="shared" si="83"/>
        <v/>
      </c>
      <c r="W269" s="280" t="str">
        <f t="shared" si="84"/>
        <v/>
      </c>
      <c r="Y269" s="280" t="str">
        <f t="shared" si="85"/>
        <v/>
      </c>
      <c r="AA269" s="280" t="str">
        <f t="shared" si="86"/>
        <v/>
      </c>
      <c r="AC269" s="280" t="str">
        <f t="shared" si="87"/>
        <v/>
      </c>
      <c r="AE269" s="280" t="str">
        <f t="shared" si="88"/>
        <v/>
      </c>
      <c r="AG269" s="280" t="str">
        <f t="shared" si="89"/>
        <v/>
      </c>
      <c r="AI269" s="280" t="str">
        <f t="shared" si="90"/>
        <v/>
      </c>
      <c r="AK269" s="280" t="str">
        <f t="shared" si="91"/>
        <v/>
      </c>
      <c r="AM269" s="280" t="str">
        <f t="shared" si="92"/>
        <v/>
      </c>
      <c r="AO269" s="280" t="str">
        <f t="shared" si="93"/>
        <v/>
      </c>
      <c r="AQ269" s="280" t="str">
        <f t="shared" si="94"/>
        <v/>
      </c>
    </row>
    <row r="270" spans="5:43" x14ac:dyDescent="0.25">
      <c r="E270" s="280" t="str">
        <f t="shared" si="95"/>
        <v/>
      </c>
      <c r="G270" s="280" t="str">
        <f t="shared" si="95"/>
        <v/>
      </c>
      <c r="I270" s="280" t="str">
        <f t="shared" si="77"/>
        <v/>
      </c>
      <c r="K270" s="280" t="str">
        <f t="shared" si="78"/>
        <v/>
      </c>
      <c r="M270" s="280" t="str">
        <f t="shared" si="79"/>
        <v/>
      </c>
      <c r="O270" s="280" t="str">
        <f t="shared" si="80"/>
        <v/>
      </c>
      <c r="Q270" s="280" t="str">
        <f t="shared" si="81"/>
        <v/>
      </c>
      <c r="S270" s="280" t="str">
        <f t="shared" si="82"/>
        <v/>
      </c>
      <c r="U270" s="280" t="str">
        <f t="shared" si="83"/>
        <v/>
      </c>
      <c r="W270" s="280" t="str">
        <f t="shared" si="84"/>
        <v/>
      </c>
      <c r="Y270" s="280" t="str">
        <f t="shared" si="85"/>
        <v/>
      </c>
      <c r="AA270" s="280" t="str">
        <f t="shared" si="86"/>
        <v/>
      </c>
      <c r="AC270" s="280" t="str">
        <f t="shared" si="87"/>
        <v/>
      </c>
      <c r="AE270" s="280" t="str">
        <f t="shared" si="88"/>
        <v/>
      </c>
      <c r="AG270" s="280" t="str">
        <f t="shared" si="89"/>
        <v/>
      </c>
      <c r="AI270" s="280" t="str">
        <f t="shared" si="90"/>
        <v/>
      </c>
      <c r="AK270" s="280" t="str">
        <f t="shared" si="91"/>
        <v/>
      </c>
      <c r="AM270" s="280" t="str">
        <f t="shared" si="92"/>
        <v/>
      </c>
      <c r="AO270" s="280" t="str">
        <f t="shared" si="93"/>
        <v/>
      </c>
      <c r="AQ270" s="280" t="str">
        <f t="shared" si="94"/>
        <v/>
      </c>
    </row>
    <row r="271" spans="5:43" x14ac:dyDescent="0.25">
      <c r="E271" s="280" t="str">
        <f t="shared" si="95"/>
        <v/>
      </c>
      <c r="G271" s="280" t="str">
        <f t="shared" si="95"/>
        <v/>
      </c>
      <c r="I271" s="280" t="str">
        <f t="shared" si="77"/>
        <v/>
      </c>
      <c r="K271" s="280" t="str">
        <f t="shared" si="78"/>
        <v/>
      </c>
      <c r="M271" s="280" t="str">
        <f t="shared" si="79"/>
        <v/>
      </c>
      <c r="O271" s="280" t="str">
        <f t="shared" si="80"/>
        <v/>
      </c>
      <c r="Q271" s="280" t="str">
        <f t="shared" si="81"/>
        <v/>
      </c>
      <c r="S271" s="280" t="str">
        <f t="shared" si="82"/>
        <v/>
      </c>
      <c r="U271" s="280" t="str">
        <f t="shared" si="83"/>
        <v/>
      </c>
      <c r="W271" s="280" t="str">
        <f t="shared" si="84"/>
        <v/>
      </c>
      <c r="Y271" s="280" t="str">
        <f t="shared" si="85"/>
        <v/>
      </c>
      <c r="AA271" s="280" t="str">
        <f t="shared" si="86"/>
        <v/>
      </c>
      <c r="AC271" s="280" t="str">
        <f t="shared" si="87"/>
        <v/>
      </c>
      <c r="AE271" s="280" t="str">
        <f t="shared" si="88"/>
        <v/>
      </c>
      <c r="AG271" s="280" t="str">
        <f t="shared" si="89"/>
        <v/>
      </c>
      <c r="AI271" s="280" t="str">
        <f t="shared" si="90"/>
        <v/>
      </c>
      <c r="AK271" s="280" t="str">
        <f t="shared" si="91"/>
        <v/>
      </c>
      <c r="AM271" s="280" t="str">
        <f t="shared" si="92"/>
        <v/>
      </c>
      <c r="AO271" s="280" t="str">
        <f t="shared" si="93"/>
        <v/>
      </c>
      <c r="AQ271" s="280" t="str">
        <f t="shared" si="94"/>
        <v/>
      </c>
    </row>
    <row r="272" spans="5:43" x14ac:dyDescent="0.25">
      <c r="E272" s="280" t="str">
        <f t="shared" si="95"/>
        <v/>
      </c>
      <c r="G272" s="280" t="str">
        <f t="shared" si="95"/>
        <v/>
      </c>
      <c r="I272" s="280" t="str">
        <f t="shared" si="77"/>
        <v/>
      </c>
      <c r="K272" s="280" t="str">
        <f t="shared" si="78"/>
        <v/>
      </c>
      <c r="M272" s="280" t="str">
        <f t="shared" si="79"/>
        <v/>
      </c>
      <c r="O272" s="280" t="str">
        <f t="shared" si="80"/>
        <v/>
      </c>
      <c r="Q272" s="280" t="str">
        <f t="shared" si="81"/>
        <v/>
      </c>
      <c r="S272" s="280" t="str">
        <f t="shared" si="82"/>
        <v/>
      </c>
      <c r="U272" s="280" t="str">
        <f t="shared" si="83"/>
        <v/>
      </c>
      <c r="W272" s="280" t="str">
        <f t="shared" si="84"/>
        <v/>
      </c>
      <c r="Y272" s="280" t="str">
        <f t="shared" si="85"/>
        <v/>
      </c>
      <c r="AA272" s="280" t="str">
        <f t="shared" si="86"/>
        <v/>
      </c>
      <c r="AC272" s="280" t="str">
        <f t="shared" si="87"/>
        <v/>
      </c>
      <c r="AE272" s="280" t="str">
        <f t="shared" si="88"/>
        <v/>
      </c>
      <c r="AG272" s="280" t="str">
        <f t="shared" si="89"/>
        <v/>
      </c>
      <c r="AI272" s="280" t="str">
        <f t="shared" si="90"/>
        <v/>
      </c>
      <c r="AK272" s="280" t="str">
        <f t="shared" si="91"/>
        <v/>
      </c>
      <c r="AM272" s="280" t="str">
        <f t="shared" si="92"/>
        <v/>
      </c>
      <c r="AO272" s="280" t="str">
        <f t="shared" si="93"/>
        <v/>
      </c>
      <c r="AQ272" s="280" t="str">
        <f t="shared" si="94"/>
        <v/>
      </c>
    </row>
    <row r="273" spans="5:43" x14ac:dyDescent="0.25">
      <c r="E273" s="280" t="str">
        <f t="shared" si="95"/>
        <v/>
      </c>
      <c r="G273" s="280" t="str">
        <f t="shared" si="95"/>
        <v/>
      </c>
      <c r="I273" s="280" t="str">
        <f t="shared" si="77"/>
        <v/>
      </c>
      <c r="K273" s="280" t="str">
        <f t="shared" si="78"/>
        <v/>
      </c>
      <c r="M273" s="280" t="str">
        <f t="shared" si="79"/>
        <v/>
      </c>
      <c r="O273" s="280" t="str">
        <f t="shared" si="80"/>
        <v/>
      </c>
      <c r="Q273" s="280" t="str">
        <f t="shared" si="81"/>
        <v/>
      </c>
      <c r="S273" s="280" t="str">
        <f t="shared" si="82"/>
        <v/>
      </c>
      <c r="U273" s="280" t="str">
        <f t="shared" si="83"/>
        <v/>
      </c>
      <c r="W273" s="280" t="str">
        <f t="shared" si="84"/>
        <v/>
      </c>
      <c r="Y273" s="280" t="str">
        <f t="shared" si="85"/>
        <v/>
      </c>
      <c r="AA273" s="280" t="str">
        <f t="shared" si="86"/>
        <v/>
      </c>
      <c r="AC273" s="280" t="str">
        <f t="shared" si="87"/>
        <v/>
      </c>
      <c r="AE273" s="280" t="str">
        <f t="shared" si="88"/>
        <v/>
      </c>
      <c r="AG273" s="280" t="str">
        <f t="shared" si="89"/>
        <v/>
      </c>
      <c r="AI273" s="280" t="str">
        <f t="shared" si="90"/>
        <v/>
      </c>
      <c r="AK273" s="280" t="str">
        <f t="shared" si="91"/>
        <v/>
      </c>
      <c r="AM273" s="280" t="str">
        <f t="shared" si="92"/>
        <v/>
      </c>
      <c r="AO273" s="280" t="str">
        <f t="shared" si="93"/>
        <v/>
      </c>
      <c r="AQ273" s="280" t="str">
        <f t="shared" si="94"/>
        <v/>
      </c>
    </row>
    <row r="274" spans="5:43" x14ac:dyDescent="0.25">
      <c r="E274" s="280" t="str">
        <f t="shared" si="95"/>
        <v/>
      </c>
      <c r="G274" s="280" t="str">
        <f t="shared" si="95"/>
        <v/>
      </c>
      <c r="I274" s="280" t="str">
        <f t="shared" si="77"/>
        <v/>
      </c>
      <c r="K274" s="280" t="str">
        <f t="shared" si="78"/>
        <v/>
      </c>
      <c r="M274" s="280" t="str">
        <f t="shared" si="79"/>
        <v/>
      </c>
      <c r="O274" s="280" t="str">
        <f t="shared" si="80"/>
        <v/>
      </c>
      <c r="Q274" s="280" t="str">
        <f t="shared" si="81"/>
        <v/>
      </c>
      <c r="S274" s="280" t="str">
        <f t="shared" si="82"/>
        <v/>
      </c>
      <c r="U274" s="280" t="str">
        <f t="shared" si="83"/>
        <v/>
      </c>
      <c r="W274" s="280" t="str">
        <f t="shared" si="84"/>
        <v/>
      </c>
      <c r="Y274" s="280" t="str">
        <f t="shared" si="85"/>
        <v/>
      </c>
      <c r="AA274" s="280" t="str">
        <f t="shared" si="86"/>
        <v/>
      </c>
      <c r="AC274" s="280" t="str">
        <f t="shared" si="87"/>
        <v/>
      </c>
      <c r="AE274" s="280" t="str">
        <f t="shared" si="88"/>
        <v/>
      </c>
      <c r="AG274" s="280" t="str">
        <f t="shared" si="89"/>
        <v/>
      </c>
      <c r="AI274" s="280" t="str">
        <f t="shared" si="90"/>
        <v/>
      </c>
      <c r="AK274" s="280" t="str">
        <f t="shared" si="91"/>
        <v/>
      </c>
      <c r="AM274" s="280" t="str">
        <f t="shared" si="92"/>
        <v/>
      </c>
      <c r="AO274" s="280" t="str">
        <f t="shared" si="93"/>
        <v/>
      </c>
      <c r="AQ274" s="280" t="str">
        <f t="shared" si="94"/>
        <v/>
      </c>
    </row>
    <row r="275" spans="5:43" x14ac:dyDescent="0.25">
      <c r="E275" s="280" t="str">
        <f t="shared" si="95"/>
        <v/>
      </c>
      <c r="G275" s="280" t="str">
        <f t="shared" si="95"/>
        <v/>
      </c>
      <c r="I275" s="280" t="str">
        <f t="shared" si="77"/>
        <v/>
      </c>
      <c r="K275" s="280" t="str">
        <f t="shared" si="78"/>
        <v/>
      </c>
      <c r="M275" s="280" t="str">
        <f t="shared" si="79"/>
        <v/>
      </c>
      <c r="O275" s="280" t="str">
        <f t="shared" si="80"/>
        <v/>
      </c>
      <c r="Q275" s="280" t="str">
        <f t="shared" si="81"/>
        <v/>
      </c>
      <c r="S275" s="280" t="str">
        <f t="shared" si="82"/>
        <v/>
      </c>
      <c r="U275" s="280" t="str">
        <f t="shared" si="83"/>
        <v/>
      </c>
      <c r="W275" s="280" t="str">
        <f t="shared" si="84"/>
        <v/>
      </c>
      <c r="Y275" s="280" t="str">
        <f t="shared" si="85"/>
        <v/>
      </c>
      <c r="AA275" s="280" t="str">
        <f t="shared" si="86"/>
        <v/>
      </c>
      <c r="AC275" s="280" t="str">
        <f t="shared" si="87"/>
        <v/>
      </c>
      <c r="AE275" s="280" t="str">
        <f t="shared" si="88"/>
        <v/>
      </c>
      <c r="AG275" s="280" t="str">
        <f t="shared" si="89"/>
        <v/>
      </c>
      <c r="AI275" s="280" t="str">
        <f t="shared" si="90"/>
        <v/>
      </c>
      <c r="AK275" s="280" t="str">
        <f t="shared" si="91"/>
        <v/>
      </c>
      <c r="AM275" s="280" t="str">
        <f t="shared" si="92"/>
        <v/>
      </c>
      <c r="AO275" s="280" t="str">
        <f t="shared" si="93"/>
        <v/>
      </c>
      <c r="AQ275" s="280" t="str">
        <f t="shared" si="94"/>
        <v/>
      </c>
    </row>
    <row r="276" spans="5:43" x14ac:dyDescent="0.25">
      <c r="E276" s="280" t="str">
        <f t="shared" si="95"/>
        <v/>
      </c>
      <c r="G276" s="280" t="str">
        <f t="shared" si="95"/>
        <v/>
      </c>
      <c r="I276" s="280" t="str">
        <f t="shared" si="77"/>
        <v/>
      </c>
      <c r="K276" s="280" t="str">
        <f t="shared" si="78"/>
        <v/>
      </c>
      <c r="M276" s="280" t="str">
        <f t="shared" si="79"/>
        <v/>
      </c>
      <c r="O276" s="280" t="str">
        <f t="shared" si="80"/>
        <v/>
      </c>
      <c r="Q276" s="280" t="str">
        <f t="shared" si="81"/>
        <v/>
      </c>
      <c r="S276" s="280" t="str">
        <f t="shared" si="82"/>
        <v/>
      </c>
      <c r="U276" s="280" t="str">
        <f t="shared" si="83"/>
        <v/>
      </c>
      <c r="W276" s="280" t="str">
        <f t="shared" si="84"/>
        <v/>
      </c>
      <c r="Y276" s="280" t="str">
        <f t="shared" si="85"/>
        <v/>
      </c>
      <c r="AA276" s="280" t="str">
        <f t="shared" si="86"/>
        <v/>
      </c>
      <c r="AC276" s="280" t="str">
        <f t="shared" si="87"/>
        <v/>
      </c>
      <c r="AE276" s="280" t="str">
        <f t="shared" si="88"/>
        <v/>
      </c>
      <c r="AG276" s="280" t="str">
        <f t="shared" si="89"/>
        <v/>
      </c>
      <c r="AI276" s="280" t="str">
        <f t="shared" si="90"/>
        <v/>
      </c>
      <c r="AK276" s="280" t="str">
        <f t="shared" si="91"/>
        <v/>
      </c>
      <c r="AM276" s="280" t="str">
        <f t="shared" si="92"/>
        <v/>
      </c>
      <c r="AO276" s="280" t="str">
        <f t="shared" si="93"/>
        <v/>
      </c>
      <c r="AQ276" s="280" t="str">
        <f t="shared" si="94"/>
        <v/>
      </c>
    </row>
    <row r="277" spans="5:43" x14ac:dyDescent="0.25">
      <c r="E277" s="280" t="str">
        <f t="shared" si="95"/>
        <v/>
      </c>
      <c r="G277" s="280" t="str">
        <f t="shared" si="95"/>
        <v/>
      </c>
      <c r="I277" s="280" t="str">
        <f t="shared" si="77"/>
        <v/>
      </c>
      <c r="K277" s="280" t="str">
        <f t="shared" si="78"/>
        <v/>
      </c>
      <c r="M277" s="280" t="str">
        <f t="shared" si="79"/>
        <v/>
      </c>
      <c r="O277" s="280" t="str">
        <f t="shared" si="80"/>
        <v/>
      </c>
      <c r="Q277" s="280" t="str">
        <f t="shared" si="81"/>
        <v/>
      </c>
      <c r="S277" s="280" t="str">
        <f t="shared" si="82"/>
        <v/>
      </c>
      <c r="U277" s="280" t="str">
        <f t="shared" si="83"/>
        <v/>
      </c>
      <c r="W277" s="280" t="str">
        <f t="shared" si="84"/>
        <v/>
      </c>
      <c r="Y277" s="280" t="str">
        <f t="shared" si="85"/>
        <v/>
      </c>
      <c r="AA277" s="280" t="str">
        <f t="shared" si="86"/>
        <v/>
      </c>
      <c r="AC277" s="280" t="str">
        <f t="shared" si="87"/>
        <v/>
      </c>
      <c r="AE277" s="280" t="str">
        <f t="shared" si="88"/>
        <v/>
      </c>
      <c r="AG277" s="280" t="str">
        <f t="shared" si="89"/>
        <v/>
      </c>
      <c r="AI277" s="280" t="str">
        <f t="shared" si="90"/>
        <v/>
      </c>
      <c r="AK277" s="280" t="str">
        <f t="shared" si="91"/>
        <v/>
      </c>
      <c r="AM277" s="280" t="str">
        <f t="shared" si="92"/>
        <v/>
      </c>
      <c r="AO277" s="280" t="str">
        <f t="shared" si="93"/>
        <v/>
      </c>
      <c r="AQ277" s="280" t="str">
        <f t="shared" si="94"/>
        <v/>
      </c>
    </row>
    <row r="278" spans="5:43" x14ac:dyDescent="0.25">
      <c r="E278" s="280" t="str">
        <f t="shared" si="95"/>
        <v/>
      </c>
      <c r="G278" s="280" t="str">
        <f t="shared" si="95"/>
        <v/>
      </c>
      <c r="I278" s="280" t="str">
        <f t="shared" si="77"/>
        <v/>
      </c>
      <c r="K278" s="280" t="str">
        <f t="shared" si="78"/>
        <v/>
      </c>
      <c r="M278" s="280" t="str">
        <f t="shared" si="79"/>
        <v/>
      </c>
      <c r="O278" s="280" t="str">
        <f t="shared" si="80"/>
        <v/>
      </c>
      <c r="Q278" s="280" t="str">
        <f t="shared" si="81"/>
        <v/>
      </c>
      <c r="S278" s="280" t="str">
        <f t="shared" si="82"/>
        <v/>
      </c>
      <c r="U278" s="280" t="str">
        <f t="shared" si="83"/>
        <v/>
      </c>
      <c r="W278" s="280" t="str">
        <f t="shared" si="84"/>
        <v/>
      </c>
      <c r="Y278" s="280" t="str">
        <f t="shared" si="85"/>
        <v/>
      </c>
      <c r="AA278" s="280" t="str">
        <f t="shared" si="86"/>
        <v/>
      </c>
      <c r="AC278" s="280" t="str">
        <f t="shared" si="87"/>
        <v/>
      </c>
      <c r="AE278" s="280" t="str">
        <f t="shared" si="88"/>
        <v/>
      </c>
      <c r="AG278" s="280" t="str">
        <f t="shared" si="89"/>
        <v/>
      </c>
      <c r="AI278" s="280" t="str">
        <f t="shared" si="90"/>
        <v/>
      </c>
      <c r="AK278" s="280" t="str">
        <f t="shared" si="91"/>
        <v/>
      </c>
      <c r="AM278" s="280" t="str">
        <f t="shared" si="92"/>
        <v/>
      </c>
      <c r="AO278" s="280" t="str">
        <f t="shared" si="93"/>
        <v/>
      </c>
      <c r="AQ278" s="280" t="str">
        <f t="shared" si="94"/>
        <v/>
      </c>
    </row>
    <row r="279" spans="5:43" x14ac:dyDescent="0.25">
      <c r="E279" s="280" t="str">
        <f t="shared" si="95"/>
        <v/>
      </c>
      <c r="G279" s="280" t="str">
        <f t="shared" si="95"/>
        <v/>
      </c>
      <c r="I279" s="280" t="str">
        <f t="shared" si="77"/>
        <v/>
      </c>
      <c r="K279" s="280" t="str">
        <f t="shared" si="78"/>
        <v/>
      </c>
      <c r="M279" s="280" t="str">
        <f t="shared" si="79"/>
        <v/>
      </c>
      <c r="O279" s="280" t="str">
        <f t="shared" si="80"/>
        <v/>
      </c>
      <c r="Q279" s="280" t="str">
        <f t="shared" si="81"/>
        <v/>
      </c>
      <c r="S279" s="280" t="str">
        <f t="shared" si="82"/>
        <v/>
      </c>
      <c r="U279" s="280" t="str">
        <f t="shared" si="83"/>
        <v/>
      </c>
      <c r="W279" s="280" t="str">
        <f t="shared" si="84"/>
        <v/>
      </c>
      <c r="Y279" s="280" t="str">
        <f t="shared" si="85"/>
        <v/>
      </c>
      <c r="AA279" s="280" t="str">
        <f t="shared" si="86"/>
        <v/>
      </c>
      <c r="AC279" s="280" t="str">
        <f t="shared" si="87"/>
        <v/>
      </c>
      <c r="AE279" s="280" t="str">
        <f t="shared" si="88"/>
        <v/>
      </c>
      <c r="AG279" s="280" t="str">
        <f t="shared" si="89"/>
        <v/>
      </c>
      <c r="AI279" s="280" t="str">
        <f t="shared" si="90"/>
        <v/>
      </c>
      <c r="AK279" s="280" t="str">
        <f t="shared" si="91"/>
        <v/>
      </c>
      <c r="AM279" s="280" t="str">
        <f t="shared" si="92"/>
        <v/>
      </c>
      <c r="AO279" s="280" t="str">
        <f t="shared" si="93"/>
        <v/>
      </c>
      <c r="AQ279" s="280" t="str">
        <f t="shared" si="94"/>
        <v/>
      </c>
    </row>
    <row r="280" spans="5:43" x14ac:dyDescent="0.25">
      <c r="E280" s="280" t="str">
        <f t="shared" si="95"/>
        <v/>
      </c>
      <c r="G280" s="280" t="str">
        <f t="shared" si="95"/>
        <v/>
      </c>
      <c r="I280" s="280" t="str">
        <f t="shared" si="77"/>
        <v/>
      </c>
      <c r="K280" s="280" t="str">
        <f t="shared" si="78"/>
        <v/>
      </c>
      <c r="M280" s="280" t="str">
        <f t="shared" si="79"/>
        <v/>
      </c>
      <c r="O280" s="280" t="str">
        <f t="shared" si="80"/>
        <v/>
      </c>
      <c r="Q280" s="280" t="str">
        <f t="shared" si="81"/>
        <v/>
      </c>
      <c r="S280" s="280" t="str">
        <f t="shared" si="82"/>
        <v/>
      </c>
      <c r="U280" s="280" t="str">
        <f t="shared" si="83"/>
        <v/>
      </c>
      <c r="W280" s="280" t="str">
        <f t="shared" si="84"/>
        <v/>
      </c>
      <c r="Y280" s="280" t="str">
        <f t="shared" si="85"/>
        <v/>
      </c>
      <c r="AA280" s="280" t="str">
        <f t="shared" si="86"/>
        <v/>
      </c>
      <c r="AC280" s="280" t="str">
        <f t="shared" si="87"/>
        <v/>
      </c>
      <c r="AE280" s="280" t="str">
        <f t="shared" si="88"/>
        <v/>
      </c>
      <c r="AG280" s="280" t="str">
        <f t="shared" si="89"/>
        <v/>
      </c>
      <c r="AI280" s="280" t="str">
        <f t="shared" si="90"/>
        <v/>
      </c>
      <c r="AK280" s="280" t="str">
        <f t="shared" si="91"/>
        <v/>
      </c>
      <c r="AM280" s="280" t="str">
        <f t="shared" si="92"/>
        <v/>
      </c>
      <c r="AO280" s="280" t="str">
        <f t="shared" si="93"/>
        <v/>
      </c>
      <c r="AQ280" s="280" t="str">
        <f t="shared" si="94"/>
        <v/>
      </c>
    </row>
    <row r="281" spans="5:43" x14ac:dyDescent="0.25">
      <c r="E281" s="280" t="str">
        <f t="shared" si="95"/>
        <v/>
      </c>
      <c r="G281" s="280" t="str">
        <f t="shared" si="95"/>
        <v/>
      </c>
      <c r="I281" s="280" t="str">
        <f t="shared" si="77"/>
        <v/>
      </c>
      <c r="K281" s="280" t="str">
        <f t="shared" si="78"/>
        <v/>
      </c>
      <c r="M281" s="280" t="str">
        <f t="shared" si="79"/>
        <v/>
      </c>
      <c r="O281" s="280" t="str">
        <f t="shared" si="80"/>
        <v/>
      </c>
      <c r="Q281" s="280" t="str">
        <f t="shared" si="81"/>
        <v/>
      </c>
      <c r="S281" s="280" t="str">
        <f t="shared" si="82"/>
        <v/>
      </c>
      <c r="U281" s="280" t="str">
        <f t="shared" si="83"/>
        <v/>
      </c>
      <c r="W281" s="280" t="str">
        <f t="shared" si="84"/>
        <v/>
      </c>
      <c r="Y281" s="280" t="str">
        <f t="shared" si="85"/>
        <v/>
      </c>
      <c r="AA281" s="280" t="str">
        <f t="shared" si="86"/>
        <v/>
      </c>
      <c r="AC281" s="280" t="str">
        <f t="shared" si="87"/>
        <v/>
      </c>
      <c r="AE281" s="280" t="str">
        <f t="shared" si="88"/>
        <v/>
      </c>
      <c r="AG281" s="280" t="str">
        <f t="shared" si="89"/>
        <v/>
      </c>
      <c r="AI281" s="280" t="str">
        <f t="shared" si="90"/>
        <v/>
      </c>
      <c r="AK281" s="280" t="str">
        <f t="shared" si="91"/>
        <v/>
      </c>
      <c r="AM281" s="280" t="str">
        <f t="shared" si="92"/>
        <v/>
      </c>
      <c r="AO281" s="280" t="str">
        <f t="shared" si="93"/>
        <v/>
      </c>
      <c r="AQ281" s="280" t="str">
        <f t="shared" si="94"/>
        <v/>
      </c>
    </row>
    <row r="282" spans="5:43" x14ac:dyDescent="0.25">
      <c r="E282" s="280" t="str">
        <f t="shared" si="95"/>
        <v/>
      </c>
      <c r="G282" s="280" t="str">
        <f t="shared" si="95"/>
        <v/>
      </c>
      <c r="I282" s="280" t="str">
        <f t="shared" si="77"/>
        <v/>
      </c>
      <c r="K282" s="280" t="str">
        <f t="shared" si="78"/>
        <v/>
      </c>
      <c r="M282" s="280" t="str">
        <f t="shared" si="79"/>
        <v/>
      </c>
      <c r="O282" s="280" t="str">
        <f t="shared" si="80"/>
        <v/>
      </c>
      <c r="Q282" s="280" t="str">
        <f t="shared" si="81"/>
        <v/>
      </c>
      <c r="S282" s="280" t="str">
        <f t="shared" si="82"/>
        <v/>
      </c>
      <c r="U282" s="280" t="str">
        <f t="shared" si="83"/>
        <v/>
      </c>
      <c r="W282" s="280" t="str">
        <f t="shared" si="84"/>
        <v/>
      </c>
      <c r="Y282" s="280" t="str">
        <f t="shared" si="85"/>
        <v/>
      </c>
      <c r="AA282" s="280" t="str">
        <f t="shared" si="86"/>
        <v/>
      </c>
      <c r="AC282" s="280" t="str">
        <f t="shared" si="87"/>
        <v/>
      </c>
      <c r="AE282" s="280" t="str">
        <f t="shared" si="88"/>
        <v/>
      </c>
      <c r="AG282" s="280" t="str">
        <f t="shared" si="89"/>
        <v/>
      </c>
      <c r="AI282" s="280" t="str">
        <f t="shared" si="90"/>
        <v/>
      </c>
      <c r="AK282" s="280" t="str">
        <f t="shared" si="91"/>
        <v/>
      </c>
      <c r="AM282" s="280" t="str">
        <f t="shared" si="92"/>
        <v/>
      </c>
      <c r="AO282" s="280" t="str">
        <f t="shared" si="93"/>
        <v/>
      </c>
      <c r="AQ282" s="280" t="str">
        <f t="shared" si="94"/>
        <v/>
      </c>
    </row>
    <row r="283" spans="5:43" x14ac:dyDescent="0.25">
      <c r="E283" s="280" t="str">
        <f t="shared" si="95"/>
        <v/>
      </c>
      <c r="G283" s="280" t="str">
        <f t="shared" si="95"/>
        <v/>
      </c>
      <c r="I283" s="280" t="str">
        <f t="shared" si="77"/>
        <v/>
      </c>
      <c r="K283" s="280" t="str">
        <f t="shared" si="78"/>
        <v/>
      </c>
      <c r="M283" s="280" t="str">
        <f t="shared" si="79"/>
        <v/>
      </c>
      <c r="O283" s="280" t="str">
        <f t="shared" si="80"/>
        <v/>
      </c>
      <c r="Q283" s="280" t="str">
        <f t="shared" si="81"/>
        <v/>
      </c>
      <c r="S283" s="280" t="str">
        <f t="shared" si="82"/>
        <v/>
      </c>
      <c r="U283" s="280" t="str">
        <f t="shared" si="83"/>
        <v/>
      </c>
      <c r="W283" s="280" t="str">
        <f t="shared" si="84"/>
        <v/>
      </c>
      <c r="Y283" s="280" t="str">
        <f t="shared" si="85"/>
        <v/>
      </c>
      <c r="AA283" s="280" t="str">
        <f t="shared" si="86"/>
        <v/>
      </c>
      <c r="AC283" s="280" t="str">
        <f t="shared" si="87"/>
        <v/>
      </c>
      <c r="AE283" s="280" t="str">
        <f t="shared" si="88"/>
        <v/>
      </c>
      <c r="AG283" s="280" t="str">
        <f t="shared" si="89"/>
        <v/>
      </c>
      <c r="AI283" s="280" t="str">
        <f t="shared" si="90"/>
        <v/>
      </c>
      <c r="AK283" s="280" t="str">
        <f t="shared" si="91"/>
        <v/>
      </c>
      <c r="AM283" s="280" t="str">
        <f t="shared" si="92"/>
        <v/>
      </c>
      <c r="AO283" s="280" t="str">
        <f t="shared" si="93"/>
        <v/>
      </c>
      <c r="AQ283" s="280" t="str">
        <f t="shared" si="94"/>
        <v/>
      </c>
    </row>
    <row r="284" spans="5:43" x14ac:dyDescent="0.25">
      <c r="E284" s="280" t="str">
        <f t="shared" si="95"/>
        <v/>
      </c>
      <c r="G284" s="280" t="str">
        <f t="shared" si="95"/>
        <v/>
      </c>
      <c r="I284" s="280" t="str">
        <f t="shared" si="77"/>
        <v/>
      </c>
      <c r="K284" s="280" t="str">
        <f t="shared" si="78"/>
        <v/>
      </c>
      <c r="M284" s="280" t="str">
        <f t="shared" si="79"/>
        <v/>
      </c>
      <c r="O284" s="280" t="str">
        <f t="shared" si="80"/>
        <v/>
      </c>
      <c r="Q284" s="280" t="str">
        <f t="shared" si="81"/>
        <v/>
      </c>
      <c r="S284" s="280" t="str">
        <f t="shared" si="82"/>
        <v/>
      </c>
      <c r="U284" s="280" t="str">
        <f t="shared" si="83"/>
        <v/>
      </c>
      <c r="W284" s="280" t="str">
        <f t="shared" si="84"/>
        <v/>
      </c>
      <c r="Y284" s="280" t="str">
        <f t="shared" si="85"/>
        <v/>
      </c>
      <c r="AA284" s="280" t="str">
        <f t="shared" si="86"/>
        <v/>
      </c>
      <c r="AC284" s="280" t="str">
        <f t="shared" si="87"/>
        <v/>
      </c>
      <c r="AE284" s="280" t="str">
        <f t="shared" si="88"/>
        <v/>
      </c>
      <c r="AG284" s="280" t="str">
        <f t="shared" si="89"/>
        <v/>
      </c>
      <c r="AI284" s="280" t="str">
        <f t="shared" si="90"/>
        <v/>
      </c>
      <c r="AK284" s="280" t="str">
        <f t="shared" si="91"/>
        <v/>
      </c>
      <c r="AM284" s="280" t="str">
        <f t="shared" si="92"/>
        <v/>
      </c>
      <c r="AO284" s="280" t="str">
        <f t="shared" si="93"/>
        <v/>
      </c>
      <c r="AQ284" s="280" t="str">
        <f t="shared" si="94"/>
        <v/>
      </c>
    </row>
    <row r="285" spans="5:43" x14ac:dyDescent="0.25">
      <c r="E285" s="280" t="str">
        <f t="shared" si="95"/>
        <v/>
      </c>
      <c r="G285" s="280" t="str">
        <f t="shared" si="95"/>
        <v/>
      </c>
      <c r="I285" s="280" t="str">
        <f t="shared" ref="I285:I300" si="96">IF(OR($B285=0,H285=0),"",H285/$B285)</f>
        <v/>
      </c>
      <c r="K285" s="280" t="str">
        <f t="shared" ref="K285:K300" si="97">IF(OR($B285=0,J285=0),"",J285/$B285)</f>
        <v/>
      </c>
      <c r="M285" s="280" t="str">
        <f t="shared" ref="M285:M300" si="98">IF(OR($B285=0,L285=0),"",L285/$B285)</f>
        <v/>
      </c>
      <c r="O285" s="280" t="str">
        <f t="shared" ref="O285:O300" si="99">IF(OR($B285=0,N285=0),"",N285/$B285)</f>
        <v/>
      </c>
      <c r="Q285" s="280" t="str">
        <f t="shared" ref="Q285:Q300" si="100">IF(OR($B285=0,P285=0),"",P285/$B285)</f>
        <v/>
      </c>
      <c r="S285" s="280" t="str">
        <f t="shared" ref="S285:S300" si="101">IF(OR($B285=0,R285=0),"",R285/$B285)</f>
        <v/>
      </c>
      <c r="U285" s="280" t="str">
        <f t="shared" ref="U285:U300" si="102">IF(OR($B285=0,T285=0),"",T285/$B285)</f>
        <v/>
      </c>
      <c r="W285" s="280" t="str">
        <f t="shared" ref="W285:W300" si="103">IF(OR($B285=0,V285=0),"",V285/$B285)</f>
        <v/>
      </c>
      <c r="Y285" s="280" t="str">
        <f t="shared" ref="Y285:Y300" si="104">IF(OR($B285=0,X285=0),"",X285/$B285)</f>
        <v/>
      </c>
      <c r="AA285" s="280" t="str">
        <f t="shared" ref="AA285:AA300" si="105">IF(OR($B285=0,Z285=0),"",Z285/$B285)</f>
        <v/>
      </c>
      <c r="AC285" s="280" t="str">
        <f t="shared" ref="AC285:AC300" si="106">IF(OR($B285=0,AB285=0),"",AB285/$B285)</f>
        <v/>
      </c>
      <c r="AE285" s="280" t="str">
        <f t="shared" ref="AE285:AE300" si="107">IF(OR($B285=0,AD285=0),"",AD285/$B285)</f>
        <v/>
      </c>
      <c r="AG285" s="280" t="str">
        <f t="shared" ref="AG285:AG300" si="108">IF(OR($B285=0,AF285=0),"",AF285/$B285)</f>
        <v/>
      </c>
      <c r="AI285" s="280" t="str">
        <f t="shared" ref="AI285:AI300" si="109">IF(OR($B285=0,AH285=0),"",AH285/$B285)</f>
        <v/>
      </c>
      <c r="AK285" s="280" t="str">
        <f t="shared" ref="AK285:AK300" si="110">IF(OR($B285=0,AJ285=0),"",AJ285/$B285)</f>
        <v/>
      </c>
      <c r="AM285" s="280" t="str">
        <f t="shared" ref="AM285:AM300" si="111">IF(OR($B285=0,AL285=0),"",AL285/$B285)</f>
        <v/>
      </c>
      <c r="AO285" s="280" t="str">
        <f t="shared" ref="AO285:AO300" si="112">IF(OR($B285=0,AN285=0),"",AN285/$B285)</f>
        <v/>
      </c>
      <c r="AQ285" s="280" t="str">
        <f t="shared" ref="AQ285:AQ300" si="113">IF(OR($B285=0,AP285=0),"",AP285/$B285)</f>
        <v/>
      </c>
    </row>
    <row r="286" spans="5:43" x14ac:dyDescent="0.25">
      <c r="E286" s="280" t="str">
        <f t="shared" si="95"/>
        <v/>
      </c>
      <c r="G286" s="280" t="str">
        <f t="shared" si="95"/>
        <v/>
      </c>
      <c r="I286" s="280" t="str">
        <f t="shared" si="96"/>
        <v/>
      </c>
      <c r="K286" s="280" t="str">
        <f t="shared" si="97"/>
        <v/>
      </c>
      <c r="M286" s="280" t="str">
        <f t="shared" si="98"/>
        <v/>
      </c>
      <c r="O286" s="280" t="str">
        <f t="shared" si="99"/>
        <v/>
      </c>
      <c r="Q286" s="280" t="str">
        <f t="shared" si="100"/>
        <v/>
      </c>
      <c r="S286" s="280" t="str">
        <f t="shared" si="101"/>
        <v/>
      </c>
      <c r="U286" s="280" t="str">
        <f t="shared" si="102"/>
        <v/>
      </c>
      <c r="W286" s="280" t="str">
        <f t="shared" si="103"/>
        <v/>
      </c>
      <c r="Y286" s="280" t="str">
        <f t="shared" si="104"/>
        <v/>
      </c>
      <c r="AA286" s="280" t="str">
        <f t="shared" si="105"/>
        <v/>
      </c>
      <c r="AC286" s="280" t="str">
        <f t="shared" si="106"/>
        <v/>
      </c>
      <c r="AE286" s="280" t="str">
        <f t="shared" si="107"/>
        <v/>
      </c>
      <c r="AG286" s="280" t="str">
        <f t="shared" si="108"/>
        <v/>
      </c>
      <c r="AI286" s="280" t="str">
        <f t="shared" si="109"/>
        <v/>
      </c>
      <c r="AK286" s="280" t="str">
        <f t="shared" si="110"/>
        <v/>
      </c>
      <c r="AM286" s="280" t="str">
        <f t="shared" si="111"/>
        <v/>
      </c>
      <c r="AO286" s="280" t="str">
        <f t="shared" si="112"/>
        <v/>
      </c>
      <c r="AQ286" s="280" t="str">
        <f t="shared" si="113"/>
        <v/>
      </c>
    </row>
    <row r="287" spans="5:43" x14ac:dyDescent="0.25">
      <c r="E287" s="280" t="str">
        <f t="shared" si="95"/>
        <v/>
      </c>
      <c r="G287" s="280" t="str">
        <f t="shared" si="95"/>
        <v/>
      </c>
      <c r="I287" s="280" t="str">
        <f t="shared" si="96"/>
        <v/>
      </c>
      <c r="K287" s="280" t="str">
        <f t="shared" si="97"/>
        <v/>
      </c>
      <c r="M287" s="280" t="str">
        <f t="shared" si="98"/>
        <v/>
      </c>
      <c r="O287" s="280" t="str">
        <f t="shared" si="99"/>
        <v/>
      </c>
      <c r="Q287" s="280" t="str">
        <f t="shared" si="100"/>
        <v/>
      </c>
      <c r="S287" s="280" t="str">
        <f t="shared" si="101"/>
        <v/>
      </c>
      <c r="U287" s="280" t="str">
        <f t="shared" si="102"/>
        <v/>
      </c>
      <c r="W287" s="280" t="str">
        <f t="shared" si="103"/>
        <v/>
      </c>
      <c r="Y287" s="280" t="str">
        <f t="shared" si="104"/>
        <v/>
      </c>
      <c r="AA287" s="280" t="str">
        <f t="shared" si="105"/>
        <v/>
      </c>
      <c r="AC287" s="280" t="str">
        <f t="shared" si="106"/>
        <v/>
      </c>
      <c r="AE287" s="280" t="str">
        <f t="shared" si="107"/>
        <v/>
      </c>
      <c r="AG287" s="280" t="str">
        <f t="shared" si="108"/>
        <v/>
      </c>
      <c r="AI287" s="280" t="str">
        <f t="shared" si="109"/>
        <v/>
      </c>
      <c r="AK287" s="280" t="str">
        <f t="shared" si="110"/>
        <v/>
      </c>
      <c r="AM287" s="280" t="str">
        <f t="shared" si="111"/>
        <v/>
      </c>
      <c r="AO287" s="280" t="str">
        <f t="shared" si="112"/>
        <v/>
      </c>
      <c r="AQ287" s="280" t="str">
        <f t="shared" si="113"/>
        <v/>
      </c>
    </row>
    <row r="288" spans="5:43" x14ac:dyDescent="0.25">
      <c r="E288" s="280" t="str">
        <f t="shared" si="95"/>
        <v/>
      </c>
      <c r="G288" s="280" t="str">
        <f t="shared" si="95"/>
        <v/>
      </c>
      <c r="I288" s="280" t="str">
        <f t="shared" si="96"/>
        <v/>
      </c>
      <c r="K288" s="280" t="str">
        <f t="shared" si="97"/>
        <v/>
      </c>
      <c r="M288" s="280" t="str">
        <f t="shared" si="98"/>
        <v/>
      </c>
      <c r="O288" s="280" t="str">
        <f t="shared" si="99"/>
        <v/>
      </c>
      <c r="Q288" s="280" t="str">
        <f t="shared" si="100"/>
        <v/>
      </c>
      <c r="S288" s="280" t="str">
        <f t="shared" si="101"/>
        <v/>
      </c>
      <c r="U288" s="280" t="str">
        <f t="shared" si="102"/>
        <v/>
      </c>
      <c r="W288" s="280" t="str">
        <f t="shared" si="103"/>
        <v/>
      </c>
      <c r="Y288" s="280" t="str">
        <f t="shared" si="104"/>
        <v/>
      </c>
      <c r="AA288" s="280" t="str">
        <f t="shared" si="105"/>
        <v/>
      </c>
      <c r="AC288" s="280" t="str">
        <f t="shared" si="106"/>
        <v/>
      </c>
      <c r="AE288" s="280" t="str">
        <f t="shared" si="107"/>
        <v/>
      </c>
      <c r="AG288" s="280" t="str">
        <f t="shared" si="108"/>
        <v/>
      </c>
      <c r="AI288" s="280" t="str">
        <f t="shared" si="109"/>
        <v/>
      </c>
      <c r="AK288" s="280" t="str">
        <f t="shared" si="110"/>
        <v/>
      </c>
      <c r="AM288" s="280" t="str">
        <f t="shared" si="111"/>
        <v/>
      </c>
      <c r="AO288" s="280" t="str">
        <f t="shared" si="112"/>
        <v/>
      </c>
      <c r="AQ288" s="280" t="str">
        <f t="shared" si="113"/>
        <v/>
      </c>
    </row>
    <row r="289" spans="5:43" x14ac:dyDescent="0.25">
      <c r="E289" s="280" t="str">
        <f t="shared" si="95"/>
        <v/>
      </c>
      <c r="G289" s="280" t="str">
        <f t="shared" si="95"/>
        <v/>
      </c>
      <c r="I289" s="280" t="str">
        <f t="shared" si="96"/>
        <v/>
      </c>
      <c r="K289" s="280" t="str">
        <f t="shared" si="97"/>
        <v/>
      </c>
      <c r="M289" s="280" t="str">
        <f t="shared" si="98"/>
        <v/>
      </c>
      <c r="O289" s="280" t="str">
        <f t="shared" si="99"/>
        <v/>
      </c>
      <c r="Q289" s="280" t="str">
        <f t="shared" si="100"/>
        <v/>
      </c>
      <c r="S289" s="280" t="str">
        <f t="shared" si="101"/>
        <v/>
      </c>
      <c r="U289" s="280" t="str">
        <f t="shared" si="102"/>
        <v/>
      </c>
      <c r="W289" s="280" t="str">
        <f t="shared" si="103"/>
        <v/>
      </c>
      <c r="Y289" s="280" t="str">
        <f t="shared" si="104"/>
        <v/>
      </c>
      <c r="AA289" s="280" t="str">
        <f t="shared" si="105"/>
        <v/>
      </c>
      <c r="AC289" s="280" t="str">
        <f t="shared" si="106"/>
        <v/>
      </c>
      <c r="AE289" s="280" t="str">
        <f t="shared" si="107"/>
        <v/>
      </c>
      <c r="AG289" s="280" t="str">
        <f t="shared" si="108"/>
        <v/>
      </c>
      <c r="AI289" s="280" t="str">
        <f t="shared" si="109"/>
        <v/>
      </c>
      <c r="AK289" s="280" t="str">
        <f t="shared" si="110"/>
        <v/>
      </c>
      <c r="AM289" s="280" t="str">
        <f t="shared" si="111"/>
        <v/>
      </c>
      <c r="AO289" s="280" t="str">
        <f t="shared" si="112"/>
        <v/>
      </c>
      <c r="AQ289" s="280" t="str">
        <f t="shared" si="113"/>
        <v/>
      </c>
    </row>
    <row r="290" spans="5:43" x14ac:dyDescent="0.25">
      <c r="E290" s="280" t="str">
        <f t="shared" si="95"/>
        <v/>
      </c>
      <c r="G290" s="280" t="str">
        <f t="shared" si="95"/>
        <v/>
      </c>
      <c r="I290" s="280" t="str">
        <f t="shared" si="96"/>
        <v/>
      </c>
      <c r="K290" s="280" t="str">
        <f t="shared" si="97"/>
        <v/>
      </c>
      <c r="M290" s="280" t="str">
        <f t="shared" si="98"/>
        <v/>
      </c>
      <c r="O290" s="280" t="str">
        <f t="shared" si="99"/>
        <v/>
      </c>
      <c r="Q290" s="280" t="str">
        <f t="shared" si="100"/>
        <v/>
      </c>
      <c r="S290" s="280" t="str">
        <f t="shared" si="101"/>
        <v/>
      </c>
      <c r="U290" s="280" t="str">
        <f t="shared" si="102"/>
        <v/>
      </c>
      <c r="W290" s="280" t="str">
        <f t="shared" si="103"/>
        <v/>
      </c>
      <c r="Y290" s="280" t="str">
        <f t="shared" si="104"/>
        <v/>
      </c>
      <c r="AA290" s="280" t="str">
        <f t="shared" si="105"/>
        <v/>
      </c>
      <c r="AC290" s="280" t="str">
        <f t="shared" si="106"/>
        <v/>
      </c>
      <c r="AE290" s="280" t="str">
        <f t="shared" si="107"/>
        <v/>
      </c>
      <c r="AG290" s="280" t="str">
        <f t="shared" si="108"/>
        <v/>
      </c>
      <c r="AI290" s="280" t="str">
        <f t="shared" si="109"/>
        <v/>
      </c>
      <c r="AK290" s="280" t="str">
        <f t="shared" si="110"/>
        <v/>
      </c>
      <c r="AM290" s="280" t="str">
        <f t="shared" si="111"/>
        <v/>
      </c>
      <c r="AO290" s="280" t="str">
        <f t="shared" si="112"/>
        <v/>
      </c>
      <c r="AQ290" s="280" t="str">
        <f t="shared" si="113"/>
        <v/>
      </c>
    </row>
    <row r="291" spans="5:43" x14ac:dyDescent="0.25">
      <c r="E291" s="280" t="str">
        <f t="shared" si="95"/>
        <v/>
      </c>
      <c r="G291" s="280" t="str">
        <f t="shared" si="95"/>
        <v/>
      </c>
      <c r="I291" s="280" t="str">
        <f t="shared" si="96"/>
        <v/>
      </c>
      <c r="K291" s="280" t="str">
        <f t="shared" si="97"/>
        <v/>
      </c>
      <c r="M291" s="280" t="str">
        <f t="shared" si="98"/>
        <v/>
      </c>
      <c r="O291" s="280" t="str">
        <f t="shared" si="99"/>
        <v/>
      </c>
      <c r="Q291" s="280" t="str">
        <f t="shared" si="100"/>
        <v/>
      </c>
      <c r="S291" s="280" t="str">
        <f t="shared" si="101"/>
        <v/>
      </c>
      <c r="U291" s="280" t="str">
        <f t="shared" si="102"/>
        <v/>
      </c>
      <c r="W291" s="280" t="str">
        <f t="shared" si="103"/>
        <v/>
      </c>
      <c r="Y291" s="280" t="str">
        <f t="shared" si="104"/>
        <v/>
      </c>
      <c r="AA291" s="280" t="str">
        <f t="shared" si="105"/>
        <v/>
      </c>
      <c r="AC291" s="280" t="str">
        <f t="shared" si="106"/>
        <v/>
      </c>
      <c r="AE291" s="280" t="str">
        <f t="shared" si="107"/>
        <v/>
      </c>
      <c r="AG291" s="280" t="str">
        <f t="shared" si="108"/>
        <v/>
      </c>
      <c r="AI291" s="280" t="str">
        <f t="shared" si="109"/>
        <v/>
      </c>
      <c r="AK291" s="280" t="str">
        <f t="shared" si="110"/>
        <v/>
      </c>
      <c r="AM291" s="280" t="str">
        <f t="shared" si="111"/>
        <v/>
      </c>
      <c r="AO291" s="280" t="str">
        <f t="shared" si="112"/>
        <v/>
      </c>
      <c r="AQ291" s="280" t="str">
        <f t="shared" si="113"/>
        <v/>
      </c>
    </row>
    <row r="292" spans="5:43" x14ac:dyDescent="0.25">
      <c r="E292" s="280" t="str">
        <f t="shared" si="95"/>
        <v/>
      </c>
      <c r="G292" s="280" t="str">
        <f t="shared" si="95"/>
        <v/>
      </c>
      <c r="I292" s="280" t="str">
        <f t="shared" si="96"/>
        <v/>
      </c>
      <c r="K292" s="280" t="str">
        <f t="shared" si="97"/>
        <v/>
      </c>
      <c r="M292" s="280" t="str">
        <f t="shared" si="98"/>
        <v/>
      </c>
      <c r="O292" s="280" t="str">
        <f t="shared" si="99"/>
        <v/>
      </c>
      <c r="Q292" s="280" t="str">
        <f t="shared" si="100"/>
        <v/>
      </c>
      <c r="S292" s="280" t="str">
        <f t="shared" si="101"/>
        <v/>
      </c>
      <c r="U292" s="280" t="str">
        <f t="shared" si="102"/>
        <v/>
      </c>
      <c r="W292" s="280" t="str">
        <f t="shared" si="103"/>
        <v/>
      </c>
      <c r="Y292" s="280" t="str">
        <f t="shared" si="104"/>
        <v/>
      </c>
      <c r="AA292" s="280" t="str">
        <f t="shared" si="105"/>
        <v/>
      </c>
      <c r="AC292" s="280" t="str">
        <f t="shared" si="106"/>
        <v/>
      </c>
      <c r="AE292" s="280" t="str">
        <f t="shared" si="107"/>
        <v/>
      </c>
      <c r="AG292" s="280" t="str">
        <f t="shared" si="108"/>
        <v/>
      </c>
      <c r="AI292" s="280" t="str">
        <f t="shared" si="109"/>
        <v/>
      </c>
      <c r="AK292" s="280" t="str">
        <f t="shared" si="110"/>
        <v/>
      </c>
      <c r="AM292" s="280" t="str">
        <f t="shared" si="111"/>
        <v/>
      </c>
      <c r="AO292" s="280" t="str">
        <f t="shared" si="112"/>
        <v/>
      </c>
      <c r="AQ292" s="280" t="str">
        <f t="shared" si="113"/>
        <v/>
      </c>
    </row>
    <row r="293" spans="5:43" x14ac:dyDescent="0.25">
      <c r="E293" s="280" t="str">
        <f t="shared" si="95"/>
        <v/>
      </c>
      <c r="G293" s="280" t="str">
        <f t="shared" si="95"/>
        <v/>
      </c>
      <c r="I293" s="280" t="str">
        <f t="shared" si="96"/>
        <v/>
      </c>
      <c r="K293" s="280" t="str">
        <f t="shared" si="97"/>
        <v/>
      </c>
      <c r="M293" s="280" t="str">
        <f t="shared" si="98"/>
        <v/>
      </c>
      <c r="O293" s="280" t="str">
        <f t="shared" si="99"/>
        <v/>
      </c>
      <c r="Q293" s="280" t="str">
        <f t="shared" si="100"/>
        <v/>
      </c>
      <c r="S293" s="280" t="str">
        <f t="shared" si="101"/>
        <v/>
      </c>
      <c r="U293" s="280" t="str">
        <f t="shared" si="102"/>
        <v/>
      </c>
      <c r="W293" s="280" t="str">
        <f t="shared" si="103"/>
        <v/>
      </c>
      <c r="Y293" s="280" t="str">
        <f t="shared" si="104"/>
        <v/>
      </c>
      <c r="AA293" s="280" t="str">
        <f t="shared" si="105"/>
        <v/>
      </c>
      <c r="AC293" s="280" t="str">
        <f t="shared" si="106"/>
        <v/>
      </c>
      <c r="AE293" s="280" t="str">
        <f t="shared" si="107"/>
        <v/>
      </c>
      <c r="AG293" s="280" t="str">
        <f t="shared" si="108"/>
        <v/>
      </c>
      <c r="AI293" s="280" t="str">
        <f t="shared" si="109"/>
        <v/>
      </c>
      <c r="AK293" s="280" t="str">
        <f t="shared" si="110"/>
        <v/>
      </c>
      <c r="AM293" s="280" t="str">
        <f t="shared" si="111"/>
        <v/>
      </c>
      <c r="AO293" s="280" t="str">
        <f t="shared" si="112"/>
        <v/>
      </c>
      <c r="AQ293" s="280" t="str">
        <f t="shared" si="113"/>
        <v/>
      </c>
    </row>
    <row r="294" spans="5:43" x14ac:dyDescent="0.25">
      <c r="E294" s="280" t="str">
        <f t="shared" si="95"/>
        <v/>
      </c>
      <c r="G294" s="280" t="str">
        <f t="shared" si="95"/>
        <v/>
      </c>
      <c r="I294" s="280" t="str">
        <f t="shared" si="96"/>
        <v/>
      </c>
      <c r="K294" s="280" t="str">
        <f t="shared" si="97"/>
        <v/>
      </c>
      <c r="M294" s="280" t="str">
        <f t="shared" si="98"/>
        <v/>
      </c>
      <c r="O294" s="280" t="str">
        <f t="shared" si="99"/>
        <v/>
      </c>
      <c r="Q294" s="280" t="str">
        <f t="shared" si="100"/>
        <v/>
      </c>
      <c r="S294" s="280" t="str">
        <f t="shared" si="101"/>
        <v/>
      </c>
      <c r="U294" s="280" t="str">
        <f t="shared" si="102"/>
        <v/>
      </c>
      <c r="W294" s="280" t="str">
        <f t="shared" si="103"/>
        <v/>
      </c>
      <c r="Y294" s="280" t="str">
        <f t="shared" si="104"/>
        <v/>
      </c>
      <c r="AA294" s="280" t="str">
        <f t="shared" si="105"/>
        <v/>
      </c>
      <c r="AC294" s="280" t="str">
        <f t="shared" si="106"/>
        <v/>
      </c>
      <c r="AE294" s="280" t="str">
        <f t="shared" si="107"/>
        <v/>
      </c>
      <c r="AG294" s="280" t="str">
        <f t="shared" si="108"/>
        <v/>
      </c>
      <c r="AI294" s="280" t="str">
        <f t="shared" si="109"/>
        <v/>
      </c>
      <c r="AK294" s="280" t="str">
        <f t="shared" si="110"/>
        <v/>
      </c>
      <c r="AM294" s="280" t="str">
        <f t="shared" si="111"/>
        <v/>
      </c>
      <c r="AO294" s="280" t="str">
        <f t="shared" si="112"/>
        <v/>
      </c>
      <c r="AQ294" s="280" t="str">
        <f t="shared" si="113"/>
        <v/>
      </c>
    </row>
    <row r="295" spans="5:43" x14ac:dyDescent="0.25">
      <c r="E295" s="280" t="str">
        <f t="shared" si="95"/>
        <v/>
      </c>
      <c r="G295" s="280" t="str">
        <f t="shared" si="95"/>
        <v/>
      </c>
      <c r="I295" s="280" t="str">
        <f t="shared" si="96"/>
        <v/>
      </c>
      <c r="K295" s="280" t="str">
        <f t="shared" si="97"/>
        <v/>
      </c>
      <c r="M295" s="280" t="str">
        <f t="shared" si="98"/>
        <v/>
      </c>
      <c r="O295" s="280" t="str">
        <f t="shared" si="99"/>
        <v/>
      </c>
      <c r="Q295" s="280" t="str">
        <f t="shared" si="100"/>
        <v/>
      </c>
      <c r="S295" s="280" t="str">
        <f t="shared" si="101"/>
        <v/>
      </c>
      <c r="U295" s="280" t="str">
        <f t="shared" si="102"/>
        <v/>
      </c>
      <c r="W295" s="280" t="str">
        <f t="shared" si="103"/>
        <v/>
      </c>
      <c r="Y295" s="280" t="str">
        <f t="shared" si="104"/>
        <v/>
      </c>
      <c r="AA295" s="280" t="str">
        <f t="shared" si="105"/>
        <v/>
      </c>
      <c r="AC295" s="280" t="str">
        <f t="shared" si="106"/>
        <v/>
      </c>
      <c r="AE295" s="280" t="str">
        <f t="shared" si="107"/>
        <v/>
      </c>
      <c r="AG295" s="280" t="str">
        <f t="shared" si="108"/>
        <v/>
      </c>
      <c r="AI295" s="280" t="str">
        <f t="shared" si="109"/>
        <v/>
      </c>
      <c r="AK295" s="280" t="str">
        <f t="shared" si="110"/>
        <v/>
      </c>
      <c r="AM295" s="280" t="str">
        <f t="shared" si="111"/>
        <v/>
      </c>
      <c r="AO295" s="280" t="str">
        <f t="shared" si="112"/>
        <v/>
      </c>
      <c r="AQ295" s="280" t="str">
        <f t="shared" si="113"/>
        <v/>
      </c>
    </row>
    <row r="296" spans="5:43" x14ac:dyDescent="0.25">
      <c r="E296" s="280" t="str">
        <f t="shared" si="95"/>
        <v/>
      </c>
      <c r="G296" s="280" t="str">
        <f t="shared" si="95"/>
        <v/>
      </c>
      <c r="I296" s="280" t="str">
        <f t="shared" si="96"/>
        <v/>
      </c>
      <c r="K296" s="280" t="str">
        <f t="shared" si="97"/>
        <v/>
      </c>
      <c r="M296" s="280" t="str">
        <f t="shared" si="98"/>
        <v/>
      </c>
      <c r="O296" s="280" t="str">
        <f t="shared" si="99"/>
        <v/>
      </c>
      <c r="Q296" s="280" t="str">
        <f t="shared" si="100"/>
        <v/>
      </c>
      <c r="S296" s="280" t="str">
        <f t="shared" si="101"/>
        <v/>
      </c>
      <c r="U296" s="280" t="str">
        <f t="shared" si="102"/>
        <v/>
      </c>
      <c r="W296" s="280" t="str">
        <f t="shared" si="103"/>
        <v/>
      </c>
      <c r="Y296" s="280" t="str">
        <f t="shared" si="104"/>
        <v/>
      </c>
      <c r="AA296" s="280" t="str">
        <f t="shared" si="105"/>
        <v/>
      </c>
      <c r="AC296" s="280" t="str">
        <f t="shared" si="106"/>
        <v/>
      </c>
      <c r="AE296" s="280" t="str">
        <f t="shared" si="107"/>
        <v/>
      </c>
      <c r="AG296" s="280" t="str">
        <f t="shared" si="108"/>
        <v/>
      </c>
      <c r="AI296" s="280" t="str">
        <f t="shared" si="109"/>
        <v/>
      </c>
      <c r="AK296" s="280" t="str">
        <f t="shared" si="110"/>
        <v/>
      </c>
      <c r="AM296" s="280" t="str">
        <f t="shared" si="111"/>
        <v/>
      </c>
      <c r="AO296" s="280" t="str">
        <f t="shared" si="112"/>
        <v/>
      </c>
      <c r="AQ296" s="280" t="str">
        <f t="shared" si="113"/>
        <v/>
      </c>
    </row>
    <row r="297" spans="5:43" x14ac:dyDescent="0.25">
      <c r="E297" s="280" t="str">
        <f t="shared" si="95"/>
        <v/>
      </c>
      <c r="G297" s="280" t="str">
        <f t="shared" si="95"/>
        <v/>
      </c>
      <c r="I297" s="280" t="str">
        <f t="shared" si="96"/>
        <v/>
      </c>
      <c r="K297" s="280" t="str">
        <f t="shared" si="97"/>
        <v/>
      </c>
      <c r="M297" s="280" t="str">
        <f t="shared" si="98"/>
        <v/>
      </c>
      <c r="O297" s="280" t="str">
        <f t="shared" si="99"/>
        <v/>
      </c>
      <c r="Q297" s="280" t="str">
        <f t="shared" si="100"/>
        <v/>
      </c>
      <c r="S297" s="280" t="str">
        <f t="shared" si="101"/>
        <v/>
      </c>
      <c r="U297" s="280" t="str">
        <f t="shared" si="102"/>
        <v/>
      </c>
      <c r="W297" s="280" t="str">
        <f t="shared" si="103"/>
        <v/>
      </c>
      <c r="Y297" s="280" t="str">
        <f t="shared" si="104"/>
        <v/>
      </c>
      <c r="AA297" s="280" t="str">
        <f t="shared" si="105"/>
        <v/>
      </c>
      <c r="AC297" s="280" t="str">
        <f t="shared" si="106"/>
        <v/>
      </c>
      <c r="AE297" s="280" t="str">
        <f t="shared" si="107"/>
        <v/>
      </c>
      <c r="AG297" s="280" t="str">
        <f t="shared" si="108"/>
        <v/>
      </c>
      <c r="AI297" s="280" t="str">
        <f t="shared" si="109"/>
        <v/>
      </c>
      <c r="AK297" s="280" t="str">
        <f t="shared" si="110"/>
        <v/>
      </c>
      <c r="AM297" s="280" t="str">
        <f t="shared" si="111"/>
        <v/>
      </c>
      <c r="AO297" s="280" t="str">
        <f t="shared" si="112"/>
        <v/>
      </c>
      <c r="AQ297" s="280" t="str">
        <f t="shared" si="113"/>
        <v/>
      </c>
    </row>
    <row r="298" spans="5:43" x14ac:dyDescent="0.25">
      <c r="E298" s="280" t="str">
        <f t="shared" si="95"/>
        <v/>
      </c>
      <c r="G298" s="280" t="str">
        <f t="shared" si="95"/>
        <v/>
      </c>
      <c r="I298" s="280" t="str">
        <f t="shared" si="96"/>
        <v/>
      </c>
      <c r="K298" s="280" t="str">
        <f t="shared" si="97"/>
        <v/>
      </c>
      <c r="M298" s="280" t="str">
        <f t="shared" si="98"/>
        <v/>
      </c>
      <c r="O298" s="280" t="str">
        <f t="shared" si="99"/>
        <v/>
      </c>
      <c r="Q298" s="280" t="str">
        <f t="shared" si="100"/>
        <v/>
      </c>
      <c r="S298" s="280" t="str">
        <f t="shared" si="101"/>
        <v/>
      </c>
      <c r="U298" s="280" t="str">
        <f t="shared" si="102"/>
        <v/>
      </c>
      <c r="W298" s="280" t="str">
        <f t="shared" si="103"/>
        <v/>
      </c>
      <c r="Y298" s="280" t="str">
        <f t="shared" si="104"/>
        <v/>
      </c>
      <c r="AA298" s="280" t="str">
        <f t="shared" si="105"/>
        <v/>
      </c>
      <c r="AC298" s="280" t="str">
        <f t="shared" si="106"/>
        <v/>
      </c>
      <c r="AE298" s="280" t="str">
        <f t="shared" si="107"/>
        <v/>
      </c>
      <c r="AG298" s="280" t="str">
        <f t="shared" si="108"/>
        <v/>
      </c>
      <c r="AI298" s="280" t="str">
        <f t="shared" si="109"/>
        <v/>
      </c>
      <c r="AK298" s="280" t="str">
        <f t="shared" si="110"/>
        <v/>
      </c>
      <c r="AM298" s="280" t="str">
        <f t="shared" si="111"/>
        <v/>
      </c>
      <c r="AO298" s="280" t="str">
        <f t="shared" si="112"/>
        <v/>
      </c>
      <c r="AQ298" s="280" t="str">
        <f t="shared" si="113"/>
        <v/>
      </c>
    </row>
    <row r="299" spans="5:43" x14ac:dyDescent="0.25">
      <c r="E299" s="280" t="str">
        <f t="shared" si="95"/>
        <v/>
      </c>
      <c r="G299" s="280" t="str">
        <f t="shared" si="95"/>
        <v/>
      </c>
      <c r="I299" s="280" t="str">
        <f t="shared" si="96"/>
        <v/>
      </c>
      <c r="K299" s="280" t="str">
        <f t="shared" si="97"/>
        <v/>
      </c>
      <c r="M299" s="280" t="str">
        <f t="shared" si="98"/>
        <v/>
      </c>
      <c r="O299" s="280" t="str">
        <f t="shared" si="99"/>
        <v/>
      </c>
      <c r="Q299" s="280" t="str">
        <f t="shared" si="100"/>
        <v/>
      </c>
      <c r="S299" s="280" t="str">
        <f t="shared" si="101"/>
        <v/>
      </c>
      <c r="U299" s="280" t="str">
        <f t="shared" si="102"/>
        <v/>
      </c>
      <c r="W299" s="280" t="str">
        <f t="shared" si="103"/>
        <v/>
      </c>
      <c r="Y299" s="280" t="str">
        <f t="shared" si="104"/>
        <v/>
      </c>
      <c r="AA299" s="280" t="str">
        <f t="shared" si="105"/>
        <v/>
      </c>
      <c r="AC299" s="280" t="str">
        <f t="shared" si="106"/>
        <v/>
      </c>
      <c r="AE299" s="280" t="str">
        <f t="shared" si="107"/>
        <v/>
      </c>
      <c r="AG299" s="280" t="str">
        <f t="shared" si="108"/>
        <v/>
      </c>
      <c r="AI299" s="280" t="str">
        <f t="shared" si="109"/>
        <v/>
      </c>
      <c r="AK299" s="280" t="str">
        <f t="shared" si="110"/>
        <v/>
      </c>
      <c r="AM299" s="280" t="str">
        <f t="shared" si="111"/>
        <v/>
      </c>
      <c r="AO299" s="280" t="str">
        <f t="shared" si="112"/>
        <v/>
      </c>
      <c r="AQ299" s="280" t="str">
        <f t="shared" si="113"/>
        <v/>
      </c>
    </row>
    <row r="300" spans="5:43" x14ac:dyDescent="0.25">
      <c r="E300" s="280" t="str">
        <f t="shared" si="95"/>
        <v/>
      </c>
      <c r="G300" s="280" t="str">
        <f t="shared" si="95"/>
        <v/>
      </c>
      <c r="I300" s="280" t="str">
        <f t="shared" si="96"/>
        <v/>
      </c>
      <c r="K300" s="280" t="str">
        <f t="shared" si="97"/>
        <v/>
      </c>
      <c r="M300" s="280" t="str">
        <f t="shared" si="98"/>
        <v/>
      </c>
      <c r="O300" s="280" t="str">
        <f t="shared" si="99"/>
        <v/>
      </c>
      <c r="Q300" s="280" t="str">
        <f t="shared" si="100"/>
        <v/>
      </c>
      <c r="S300" s="280" t="str">
        <f t="shared" si="101"/>
        <v/>
      </c>
      <c r="U300" s="280" t="str">
        <f t="shared" si="102"/>
        <v/>
      </c>
      <c r="W300" s="280" t="str">
        <f t="shared" si="103"/>
        <v/>
      </c>
      <c r="Y300" s="280" t="str">
        <f t="shared" si="104"/>
        <v/>
      </c>
      <c r="AA300" s="280" t="str">
        <f t="shared" si="105"/>
        <v/>
      </c>
      <c r="AC300" s="280" t="str">
        <f t="shared" si="106"/>
        <v/>
      </c>
      <c r="AE300" s="280" t="str">
        <f t="shared" si="107"/>
        <v/>
      </c>
      <c r="AG300" s="280" t="str">
        <f t="shared" si="108"/>
        <v/>
      </c>
      <c r="AI300" s="280" t="str">
        <f t="shared" si="109"/>
        <v/>
      </c>
      <c r="AK300" s="280" t="str">
        <f t="shared" si="110"/>
        <v/>
      </c>
      <c r="AM300" s="280" t="str">
        <f t="shared" si="111"/>
        <v/>
      </c>
      <c r="AO300" s="280" t="str">
        <f t="shared" si="112"/>
        <v/>
      </c>
      <c r="AQ300" s="280" t="str">
        <f t="shared" si="113"/>
        <v/>
      </c>
    </row>
  </sheetData>
  <mergeCells count="1">
    <mergeCell ref="A3:A6"/>
  </mergeCells>
  <conditionalFormatting sqref="E12:E300">
    <cfRule type="expression" dxfId="5"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4" priority="1">
      <formula>AND(LEN(G12)&gt;0,OR(G12&lt;G$2,G12&gt;G$3))</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82341-0EF2-4A14-92A3-58E7EE0029D9}">
  <dimension ref="A1:DZW300"/>
  <sheetViews>
    <sheetView topLeftCell="AB10" workbookViewId="0">
      <selection activeCell="AS41" sqref="AS41"/>
    </sheetView>
  </sheetViews>
  <sheetFormatPr defaultRowHeight="15" x14ac:dyDescent="0.25"/>
  <cols>
    <col min="1" max="1" width="40.7109375" customWidth="1"/>
    <col min="2" max="2" width="18.7109375" customWidth="1"/>
    <col min="4" max="5" width="18.7109375" customWidth="1"/>
    <col min="6" max="13" width="18.7109375" hidden="1" customWidth="1"/>
    <col min="14" max="23" width="18.7109375" customWidth="1"/>
    <col min="24" max="25" width="18.7109375" hidden="1" customWidth="1"/>
    <col min="26" max="29" width="18.7109375" customWidth="1"/>
    <col min="30" max="35" width="18.7109375" hidden="1" customWidth="1"/>
    <col min="36" max="37" width="18.7109375" customWidth="1"/>
    <col min="38" max="40" width="18.7109375" hidden="1" customWidth="1"/>
    <col min="41" max="43" width="18.7109375" customWidth="1"/>
    <col min="3044" max="3083" width="9.140625" style="277"/>
    <col min="3284" max="3403" width="9.140625" style="278"/>
  </cols>
  <sheetData>
    <row r="1" spans="1:43" x14ac:dyDescent="0.25">
      <c r="A1" s="275">
        <v>21</v>
      </c>
      <c r="C1" s="276" t="s">
        <v>308</v>
      </c>
      <c r="E1" s="56">
        <f ca="1">IF(COUNT(E12:E300)=0,"-",AVERAGE(E12:OFFSET(E12,$A$1-1,0)))</f>
        <v>9924.8682824786556</v>
      </c>
      <c r="G1" s="56">
        <f ca="1">IF(COUNT(G12:G300)=0,"-",AVERAGE(G12:OFFSET(G12,$A$1-1,0)))</f>
        <v>4751.8611709630995</v>
      </c>
      <c r="I1" s="56">
        <f ca="1">IF(COUNT(I12:I300)=0,"-",AVERAGE(I12:OFFSET(I12,$A$1-1,0)))</f>
        <v>2671.1942279942286</v>
      </c>
      <c r="K1" s="56">
        <f ca="1">IF(COUNT(K12:K300)=0,"-",AVERAGE(K12:OFFSET(K12,$A$1-1,0)))</f>
        <v>494.37231508945297</v>
      </c>
      <c r="M1" s="56">
        <f ca="1">IF(COUNT(M12:M300)=0,"-",AVERAGE(M12:OFFSET(M12,$A$1-1,0)))</f>
        <v>13118.383076606367</v>
      </c>
      <c r="O1" s="56">
        <f ca="1">IF(COUNT(O12:O300)=0,"-",AVERAGE(O12:OFFSET(O12,$A$1-1,0)))</f>
        <v>689.48815595292115</v>
      </c>
      <c r="Q1" s="56">
        <f ca="1">IF(COUNT(Q12:Q300)=0,"-",AVERAGE(Q12:OFFSET(Q12,$A$1-1,0)))</f>
        <v>285.12071003893988</v>
      </c>
      <c r="S1" s="56">
        <f ca="1">IF(COUNT(S12:S300)=0,"-",AVERAGE(S12:OFFSET(S12,$A$1-1,0)))</f>
        <v>1412.0486249260928</v>
      </c>
      <c r="U1" s="56">
        <f ca="1">IF(COUNT(U12:U300)=0,"-",AVERAGE(U12:OFFSET(U12,$A$1-1,0)))</f>
        <v>223.92734398861293</v>
      </c>
      <c r="W1" s="56">
        <f ca="1">IF(COUNT(W12:W300)=0,"-",AVERAGE(W12:OFFSET(W12,$A$1-1,0)))</f>
        <v>268.76462851992017</v>
      </c>
      <c r="Y1" s="56" t="str">
        <f ca="1">IF(COUNT(Y12:Y300)=0,"-",AVERAGE(Y12:OFFSET(Y12,$A$1-1,0)))</f>
        <v>-</v>
      </c>
      <c r="AA1" s="56">
        <f ca="1">IF(COUNT(AA12:AA300)=0,"-",AVERAGE(AA12:OFFSET(AA12,$A$1-1,0)))</f>
        <v>8.989200004870348</v>
      </c>
      <c r="AC1" s="56">
        <f ca="1">IF(COUNT(AC12:AC300)=0,"-",AVERAGE(AC12:OFFSET(AC12,$A$1-1,0)))</f>
        <v>1736.2391730233628</v>
      </c>
      <c r="AE1" s="56">
        <f ca="1">IF(COUNT(AE12:AE300)=0,"-",AVERAGE(AE12:OFFSET(AE12,$A$1-1,0)))</f>
        <v>6118.4636969266394</v>
      </c>
      <c r="AG1" s="56" t="str">
        <f ca="1">IF(COUNT(AG12:AG300)=0,"-",AVERAGE(AG12:OFFSET(AG12,$A$1-1,0)))</f>
        <v>-</v>
      </c>
      <c r="AI1" s="56" t="str">
        <f ca="1">IF(COUNT(AI12:AI300)=0,"-",AVERAGE(AI12:OFFSET(AI12,$A$1-1,0)))</f>
        <v>-</v>
      </c>
      <c r="AK1" s="56">
        <f ca="1">IF(COUNT(AK12:AK300)=0,"-",AVERAGE(AK12:OFFSET(AK12,$A$1-1,0)))</f>
        <v>4659.7340586302225</v>
      </c>
      <c r="AM1" s="56" t="str">
        <f ca="1">IF(COUNT(AM12:AM300)=0,"-",AVERAGE(AM12:OFFSET(AM12,$A$1-1,0)))</f>
        <v>-</v>
      </c>
      <c r="AO1" s="56">
        <f ca="1">IF(COUNT(AO12:AO300)=0,"-",AVERAGE(AO12:OFFSET(AO12,$A$1-1,0)))</f>
        <v>1667.5256636159195</v>
      </c>
      <c r="AQ1" s="56">
        <f ca="1">IF(COUNT(AQ12:AQ300)=0,"-",AVERAGE(AQ12:OFFSET(AQ12,$A$1-1,0)))</f>
        <v>13667.284474986625</v>
      </c>
    </row>
    <row r="2" spans="1:43" x14ac:dyDescent="0.25">
      <c r="C2" s="276" t="s">
        <v>309</v>
      </c>
      <c r="E2" s="56">
        <f ca="1">IF(COUNT(E12:E300)=0,"-",E1-(2*_xlfn.STDEV.P(E12:OFFSET(E12,$A$1-1,0))))</f>
        <v>616.23162456510363</v>
      </c>
      <c r="G2" s="56">
        <f ca="1">IF(COUNT(G12:G300)=0,"-",G1-(2*_xlfn.STDEV.P(G12:OFFSET(G12,$A$1-1,0))))</f>
        <v>-7779.484765171358</v>
      </c>
      <c r="I2" s="56">
        <f ca="1">IF(COUNT(I12:I300)=0,"-",I1-(2*_xlfn.STDEV.P(I12:OFFSET(I12,$A$1-1,0))))</f>
        <v>2671.1942279942286</v>
      </c>
      <c r="K2" s="56">
        <f ca="1">IF(COUNT(K12:K300)=0,"-",K1-(2*_xlfn.STDEV.P(K12:OFFSET(K12,$A$1-1,0))))</f>
        <v>-750.24894300309893</v>
      </c>
      <c r="M2" s="56">
        <f ca="1">IF(COUNT(M12:M300)=0,"-",M1-(2*_xlfn.STDEV.P(M12:OFFSET(M12,$A$1-1,0))))</f>
        <v>4747.3413558248794</v>
      </c>
      <c r="O2" s="56">
        <f ca="1">IF(COUNT(O12:O300)=0,"-",O1-(2*_xlfn.STDEV.P(O12:OFFSET(O12,$A$1-1,0))))</f>
        <v>-1896.4603708977156</v>
      </c>
      <c r="Q2" s="56">
        <f ca="1">IF(COUNT(Q12:Q300)=0,"-",Q1-(2*_xlfn.STDEV.P(Q12:OFFSET(Q12,$A$1-1,0))))</f>
        <v>-99.071266624710802</v>
      </c>
      <c r="S2" s="56">
        <f ca="1">IF(COUNT(S12:S300)=0,"-",S1-(2*_xlfn.STDEV.P(S12:OFFSET(S12,$A$1-1,0))))</f>
        <v>-1772.2187578719543</v>
      </c>
      <c r="U2" s="56">
        <f ca="1">IF(COUNT(U12:U300)=0,"-",U1-(2*_xlfn.STDEV.P(U12:OFFSET(U12,$A$1-1,0))))</f>
        <v>-534.53246634348318</v>
      </c>
      <c r="W2" s="56">
        <f ca="1">IF(COUNT(W12:W300)=0,"-",W1-(2*_xlfn.STDEV.P(W12:OFFSET(W12,$A$1-1,0))))</f>
        <v>-545.29690319983638</v>
      </c>
      <c r="Y2" s="56" t="str">
        <f ca="1">IF(COUNT(Y12:Y300)=0,"-",Y1-(2*_xlfn.STDEV.P(Y12:OFFSET(Y12,$A$1-1,0))))</f>
        <v>-</v>
      </c>
      <c r="AA2" s="56">
        <f ca="1">IF(COUNT(AA12:AA300)=0,"-",AA1-(2*_xlfn.STDEV.P(AA12:OFFSET(AA12,$A$1-1,0))))</f>
        <v>7.2345762189058771</v>
      </c>
      <c r="AC2" s="56">
        <f ca="1">IF(COUNT(AC12:AC300)=0,"-",AC1-(2*_xlfn.STDEV.P(AC12:OFFSET(AC12,$A$1-1,0))))</f>
        <v>-710.65555862210408</v>
      </c>
      <c r="AE2" s="56">
        <f ca="1">IF(COUNT(AE12:AE300)=0,"-",AE1-(2*_xlfn.STDEV.P(AE12:OFFSET(AE12,$A$1-1,0))))</f>
        <v>-1617.8764416876174</v>
      </c>
      <c r="AG2" s="56" t="str">
        <f ca="1">IF(COUNT(AG12:AG300)=0,"-",AG1-(2*_xlfn.STDEV.P(AG12:OFFSET(AG12,$A$1-1,0))))</f>
        <v>-</v>
      </c>
      <c r="AI2" s="56" t="str">
        <f ca="1">IF(COUNT(AI12:AI300)=0,"-",AI1-(2*_xlfn.STDEV.P(AI12:OFFSET(AI12,$A$1-1,0))))</f>
        <v>-</v>
      </c>
      <c r="AK2" s="56">
        <f ca="1">IF(COUNT(AK12:AK300)=0,"-",AK1-(2*_xlfn.STDEV.P(AK12:OFFSET(AK12,$A$1-1,0))))</f>
        <v>-4189.0834585318617</v>
      </c>
      <c r="AM2" s="56" t="str">
        <f ca="1">IF(COUNT(AM12:AM300)=0,"-",AM1-(2*_xlfn.STDEV.P(AM12:OFFSET(AM12,$A$1-1,0))))</f>
        <v>-</v>
      </c>
      <c r="AO2" s="56">
        <f ca="1">IF(COUNT(AO12:AO300)=0,"-",AO1-(2*_xlfn.STDEV.P(AO12:OFFSET(AO12,$A$1-1,0))))</f>
        <v>-616.43316390517998</v>
      </c>
      <c r="AQ2" s="56">
        <f ca="1">IF(COUNT(AQ12:AQ300)=0,"-",AQ1-(2*_xlfn.STDEV.P(AQ12:OFFSET(AQ12,$A$1-1,0))))</f>
        <v>-5735.3934521641586</v>
      </c>
    </row>
    <row r="3" spans="1:43" ht="15" customHeight="1" x14ac:dyDescent="0.25">
      <c r="A3" s="430" t="s">
        <v>310</v>
      </c>
      <c r="C3" s="276" t="s">
        <v>311</v>
      </c>
      <c r="E3" s="56">
        <f ca="1">IF(COUNT(E12:E300)=0,"-",E1+(2*_xlfn.STDEV.P(E12:OFFSET(E12,$A$1-1,0))))</f>
        <v>19233.504940392209</v>
      </c>
      <c r="G3" s="56">
        <f ca="1">IF(COUNT(G12:G300)=0,"-",G1+(2*_xlfn.STDEV.P(G12:OFFSET(G12,$A$1-1,0))))</f>
        <v>17283.207107097558</v>
      </c>
      <c r="I3" s="56">
        <f ca="1">IF(COUNT(I12:I300)=0,"-",I1+(2*_xlfn.STDEV.P(I12:OFFSET(I12,$A$1-1,0))))</f>
        <v>2671.1942279942286</v>
      </c>
      <c r="K3" s="56">
        <f ca="1">IF(COUNT(K12:K300)=0,"-",K1+(2*_xlfn.STDEV.P(K12:OFFSET(K12,$A$1-1,0))))</f>
        <v>1738.9935731820049</v>
      </c>
      <c r="M3" s="56">
        <f ca="1">IF(COUNT(M12:M300)=0,"-",M1+(2*_xlfn.STDEV.P(M12:OFFSET(M12,$A$1-1,0))))</f>
        <v>21489.424797387856</v>
      </c>
      <c r="O3" s="56">
        <f ca="1">IF(COUNT(O12:O300)=0,"-",O1+(2*_xlfn.STDEV.P(O12:OFFSET(O12,$A$1-1,0))))</f>
        <v>3275.4366828035581</v>
      </c>
      <c r="Q3" s="56">
        <f ca="1">IF(COUNT(Q12:Q300)=0,"-",Q1+(2*_xlfn.STDEV.P(Q12:OFFSET(Q12,$A$1-1,0))))</f>
        <v>669.31268670259055</v>
      </c>
      <c r="S3" s="56">
        <f ca="1">IF(COUNT(S12:S300)=0,"-",S1+(2*_xlfn.STDEV.P(S12:OFFSET(S12,$A$1-1,0))))</f>
        <v>4596.31600772414</v>
      </c>
      <c r="U3" s="56">
        <f ca="1">IF(COUNT(U12:U300)=0,"-",U1+(2*_xlfn.STDEV.P(U12:OFFSET(U12,$A$1-1,0))))</f>
        <v>982.3871543207091</v>
      </c>
      <c r="W3" s="56">
        <f ca="1">IF(COUNT(W12:W300)=0,"-",W1+(2*_xlfn.STDEV.P(W12:OFFSET(W12,$A$1-1,0))))</f>
        <v>1082.8261602396767</v>
      </c>
      <c r="Y3" s="56" t="str">
        <f ca="1">IF(COUNT(Y12:Y300)=0,"-",Y1+(2*_xlfn.STDEV.P(Y12:OFFSET(Y12,$A$1-1,0))))</f>
        <v>-</v>
      </c>
      <c r="AA3" s="56">
        <f ca="1">IF(COUNT(AA12:AA300)=0,"-",AA1+(2*_xlfn.STDEV.P(AA12:OFFSET(AA12,$A$1-1,0))))</f>
        <v>10.743823790834819</v>
      </c>
      <c r="AC3" s="56">
        <f ca="1">IF(COUNT(AC12:AC300)=0,"-",AC1+(2*_xlfn.STDEV.P(AC12:OFFSET(AC12,$A$1-1,0))))</f>
        <v>4183.1339046688299</v>
      </c>
      <c r="AE3" s="56">
        <f ca="1">IF(COUNT(AE12:AE300)=0,"-",AE1+(2*_xlfn.STDEV.P(AE12:OFFSET(AE12,$A$1-1,0))))</f>
        <v>13854.803835540897</v>
      </c>
      <c r="AG3" s="56" t="str">
        <f ca="1">IF(COUNT(AG12:AG300)=0,"-",AG1+(2*_xlfn.STDEV.P(AG12:OFFSET(AG12,$A$1-1,0))))</f>
        <v>-</v>
      </c>
      <c r="AI3" s="56" t="str">
        <f ca="1">IF(COUNT(AI12:AI300)=0,"-",AI1+(2*_xlfn.STDEV.P(AI12:OFFSET(AI12,$A$1-1,0))))</f>
        <v>-</v>
      </c>
      <c r="AK3" s="56">
        <f ca="1">IF(COUNT(AK12:AK300)=0,"-",AK1+(2*_xlfn.STDEV.P(AK12:OFFSET(AK12,$A$1-1,0))))</f>
        <v>13508.551575792306</v>
      </c>
      <c r="AM3" s="56" t="str">
        <f ca="1">IF(COUNT(AM12:AM300)=0,"-",AM1+(2*_xlfn.STDEV.P(AM12:OFFSET(AM12,$A$1-1,0))))</f>
        <v>-</v>
      </c>
      <c r="AO3" s="56">
        <f ca="1">IF(COUNT(AO12:AO300)=0,"-",AO1+(2*_xlfn.STDEV.P(AO12:OFFSET(AO12,$A$1-1,0))))</f>
        <v>3951.4844911370192</v>
      </c>
      <c r="AQ3" s="56">
        <f ca="1">IF(COUNT(AQ12:AQ300)=0,"-",AQ1+(2*_xlfn.STDEV.P(AQ12:OFFSET(AQ12,$A$1-1,0))))</f>
        <v>33069.962402137411</v>
      </c>
    </row>
    <row r="4" spans="1:43" x14ac:dyDescent="0.25">
      <c r="A4" s="430"/>
      <c r="C4" s="276" t="s">
        <v>312</v>
      </c>
      <c r="E4" s="279">
        <f ca="1">IF(COUNT(E12:E300)=0,"-",AVERAGEIFS(E12:E300, E12:E300, "&gt;="&amp;E2,E12:E300,"&lt;="&amp;E3))</f>
        <v>9947.1570946854044</v>
      </c>
      <c r="G4" s="279">
        <f ca="1">IF(COUNT(G12:G300)=0,"-",AVERAGEIFS(G12:G300, G12:G300, "&gt;="&amp;G2,G12:G300,"&lt;="&amp;G3))</f>
        <v>3295.6158364465068</v>
      </c>
      <c r="I4" s="279">
        <f ca="1">IF(COUNT(I12:I300)=0,"-",AVERAGEIFS(I12:I300, I12:I300, "&gt;="&amp;I2,I12:I300,"&lt;="&amp;I3))</f>
        <v>2671.1942279942286</v>
      </c>
      <c r="K4" s="279">
        <f ca="1">IF(COUNT(K12:K300)=0,"-",AVERAGEIFS(K12:K300, K12:K300, "&gt;="&amp;K2,K12:K300,"&lt;="&amp;K3))</f>
        <v>254.22065792694241</v>
      </c>
      <c r="M4" s="279">
        <f ca="1">IF(COUNT(M12:M300)=0,"-",AVERAGEIFS(M12:M300, M12:M300, "&gt;="&amp;M2,M12:M300,"&lt;="&amp;M3))</f>
        <v>13118.383076606367</v>
      </c>
      <c r="O4" s="279">
        <f ca="1">IF(COUNT(O12:O300)=0,"-",AVERAGEIFS(O12:O300, O12:O300, "&gt;="&amp;O2,O12:O300,"&lt;="&amp;O3))</f>
        <v>415.68153224356172</v>
      </c>
      <c r="Q4" s="279">
        <f ca="1">IF(COUNT(Q12:Q300)=0,"-",AVERAGEIFS(Q12:Q300, Q12:Q300, "&gt;="&amp;Q2,Q12:Q300,"&lt;="&amp;Q3))</f>
        <v>284.19044718247716</v>
      </c>
      <c r="S4" s="279">
        <f ca="1">IF(COUNT(S12:S300)=0,"-",AVERAGEIFS(S12:S300, S12:S300, "&gt;="&amp;S2,S12:S300,"&lt;="&amp;S3))</f>
        <v>1085.6521470347859</v>
      </c>
      <c r="U4" s="279">
        <f ca="1">IF(COUNT(U12:U300)=0,"-",AVERAGEIFS(U12:U300, U12:U300, "&gt;="&amp;U2,U12:U300,"&lt;="&amp;U3))</f>
        <v>72.748661887314157</v>
      </c>
      <c r="W4" s="279">
        <f ca="1">IF(COUNT(W12:W300)=0,"-",AVERAGEIFS(W12:W300, W12:W300, "&gt;="&amp;W2,W12:W300,"&lt;="&amp;W3))</f>
        <v>235.38648010090267</v>
      </c>
      <c r="Y4" s="279" t="str">
        <f>IF(COUNT(Y12:Y300)=0,"-",AVERAGEIFS(Y12:Y300, Y12:Y300, "&gt;="&amp;Y2,Y12:Y300,"&lt;="&amp;Y3))</f>
        <v>-</v>
      </c>
      <c r="AA4" s="279">
        <f ca="1">IF(COUNT(AA12:AA300)=0,"-",AVERAGEIFS(AA12:AA300, AA12:AA300, "&gt;="&amp;AA2,AA12:AA300,"&lt;="&amp;AA3))</f>
        <v>8.989200004870348</v>
      </c>
      <c r="AC4" s="279">
        <f ca="1">IF(COUNT(AC12:AC300)=0,"-",AVERAGEIFS(AC12:AC300, AC12:AC300, "&gt;="&amp;AC2,AC12:AC300,"&lt;="&amp;AC3))</f>
        <v>1361.8042361463688</v>
      </c>
      <c r="AE4" s="279">
        <f ca="1">IF(COUNT(AE12:AE300)=0,"-",AVERAGEIFS(AE12:AE300, AE12:AE300, "&gt;="&amp;AE2,AE12:AE300,"&lt;="&amp;AE3))</f>
        <v>6118.4636969266394</v>
      </c>
      <c r="AG4" s="279" t="str">
        <f>IF(COUNT(AG12:AG300)=0,"-",AVERAGEIFS(AG12:AG300, AG12:AG300, "&gt;="&amp;AG2,AG12:AG300,"&lt;="&amp;AG3))</f>
        <v>-</v>
      </c>
      <c r="AI4" s="279" t="str">
        <f>IF(COUNT(AI12:AI300)=0,"-",AVERAGEIFS(AI12:AI300, AI12:AI300, "&gt;="&amp;AI2,AI12:AI300,"&lt;="&amp;AI3))</f>
        <v>-</v>
      </c>
      <c r="AK4" s="279">
        <f ca="1">IF(COUNT(AK12:AK300)=0,"-",AVERAGEIFS(AK12:AK300, AK12:AK300, "&gt;="&amp;AK2,AK12:AK300,"&lt;="&amp;AK3))</f>
        <v>3707.1688414353762</v>
      </c>
      <c r="AM4" s="279" t="str">
        <f>IF(COUNT(AM12:AM300)=0,"-",AVERAGEIFS(AM12:AM300, AM12:AM300, "&gt;="&amp;AM2,AM12:AM300,"&lt;="&amp;AM3))</f>
        <v>-</v>
      </c>
      <c r="AO4" s="279">
        <f ca="1">IF(COUNT(AO12:AO300)=0,"-",AVERAGEIFS(AO12:AO300, AO12:AO300, "&gt;="&amp;AO2,AO12:AO300,"&lt;="&amp;AO3))</f>
        <v>1667.5256636159195</v>
      </c>
      <c r="AQ4" s="279">
        <f ca="1">IF(COUNT(AQ12:AQ300)=0,"-",AVERAGEIFS(AQ12:AQ300, AQ12:AQ300, "&gt;="&amp;AQ2,AQ12:AQ300,"&lt;="&amp;AQ3))</f>
        <v>13565.712219781835</v>
      </c>
    </row>
    <row r="5" spans="1:43" x14ac:dyDescent="0.25">
      <c r="A5" s="430"/>
      <c r="C5" s="276" t="s">
        <v>313</v>
      </c>
      <c r="E5" s="280">
        <f ca="1">IF(COUNT(E12:E300)=0,"-",SUMIFS(D12:D300,E12:E300,"&gt;="&amp;E2,E12:E300,"&lt;="&amp;E3)/SUMIFS($B12:$B300,E12:E300,"&gt;="&amp;E2,E12:E300,"&lt;="&amp;E3))</f>
        <v>10415.222151027141</v>
      </c>
      <c r="G5" s="280">
        <f ca="1">IF(COUNT(G12:G300)=0,"-",SUMIFS(F12:F300,G12:G300,"&gt;="&amp;G2,G12:G300,"&lt;="&amp;G3)/SUMIFS($B12:$B300,G12:G300,"&gt;="&amp;G2,G12:G300,"&lt;="&amp;G3))</f>
        <v>3148.165176093421</v>
      </c>
      <c r="I5" s="280">
        <f ca="1">IF(COUNT(I12:I300)=0,"-",SUMIFS(H12:H300,I12:I300,"&gt;="&amp;I2,I12:I300,"&lt;="&amp;I3)/SUMIFS($B12:$B300,I12:I300,"&gt;="&amp;I2,I12:I300,"&lt;="&amp;I3))</f>
        <v>2671.1942279942286</v>
      </c>
      <c r="K5" s="280">
        <f ca="1">IF(COUNT(K12:K300)=0,"-",SUMIFS(J12:J300,K12:K300,"&gt;="&amp;K2,K12:K300,"&lt;="&amp;K3)/SUMIFS($B12:$B300,K12:K300,"&gt;="&amp;K2,K12:K300,"&lt;="&amp;K3))</f>
        <v>211.37706918155388</v>
      </c>
      <c r="M5" s="280">
        <f ca="1">IF(COUNT(M12:M300)=0,"-",SUMIFS(L12:L300,M12:M300,"&gt;="&amp;M2,M12:M300,"&lt;="&amp;M3)/SUMIFS($B12:$B300,M12:M300,"&gt;="&amp;M2,M12:M300,"&lt;="&amp;M3))</f>
        <v>13036.134453781513</v>
      </c>
      <c r="O5" s="280">
        <f ca="1">IF(COUNT(O12:O300)=0,"-",SUMIFS(N12:N300,O12:O300,"&gt;="&amp;O2,O12:O300,"&lt;="&amp;O3)/SUMIFS($B12:$B300,O12:O300,"&gt;="&amp;O2,O12:O300,"&lt;="&amp;O3))</f>
        <v>447.7929770007247</v>
      </c>
      <c r="Q5" s="280">
        <f ca="1">IF(COUNT(Q12:Q300)=0,"-",SUMIFS(P12:P300,Q12:Q300,"&gt;="&amp;Q2,Q12:Q300,"&lt;="&amp;Q3)/SUMIFS($B12:$B300,Q12:Q300,"&gt;="&amp;Q2,Q12:Q300,"&lt;="&amp;Q3))</f>
        <v>264.65492719676007</v>
      </c>
      <c r="S5" s="280">
        <f ca="1">IF(COUNT(S12:S300)=0,"-",SUMIFS(R12:R300,S12:S300,"&gt;="&amp;S2,S12:S300,"&lt;="&amp;S3)/SUMIFS($B12:$B300,S12:S300,"&gt;="&amp;S2,S12:S300,"&lt;="&amp;S3))</f>
        <v>1110.533555913152</v>
      </c>
      <c r="U5" s="280">
        <f ca="1">IF(COUNT(U12:U300)=0,"-",SUMIFS(T12:T300,U12:U300,"&gt;="&amp;U2,U12:U300,"&lt;="&amp;U3)/SUMIFS($B12:$B300,U12:U300,"&gt;="&amp;U2,U12:U300,"&lt;="&amp;U3))</f>
        <v>78.030084324211742</v>
      </c>
      <c r="W5" s="280">
        <f ca="1">IF(COUNT(W12:W300)=0,"-",SUMIFS(V12:V300,W12:W300,"&gt;="&amp;W2,W12:W300,"&lt;="&amp;W3)/SUMIFS($B12:$B300,W12:W300,"&gt;="&amp;W2,W12:W300,"&lt;="&amp;W3))</f>
        <v>109.61293445961165</v>
      </c>
      <c r="Y5" s="280" t="str">
        <f>IF(COUNT(Y12:Y300)=0,"-",SUMIFS(X12:X300,Y12:Y300,"&gt;="&amp;Y2,Y12:Y300,"&lt;="&amp;Y3)/SUMIFS($B12:$B300,Y12:Y300,"&gt;="&amp;Y2,Y12:Y300,"&lt;="&amp;Y3))</f>
        <v>-</v>
      </c>
      <c r="AA5" s="280">
        <f ca="1">IF(COUNT(AA12:AA300)=0,"-",SUMIFS(Z12:Z300,AA12:AA300,"&gt;="&amp;AA2,AA12:AA300,"&lt;="&amp;AA3)/SUMIFS($B12:$B300,AA12:AA300,"&gt;="&amp;AA2,AA12:AA300,"&lt;="&amp;AA3))</f>
        <v>9.3519278096800651</v>
      </c>
      <c r="AC5" s="280">
        <f ca="1">IF(COUNT(AC12:AC300)=0,"-",SUMIFS(AB12:AB300,AC12:AC300,"&gt;="&amp;AC2,AC12:AC300,"&lt;="&amp;AC3)/SUMIFS($B12:$B300,AC12:AC300,"&gt;="&amp;AC2,AC12:AC300,"&lt;="&amp;AC3))</f>
        <v>421.20797149526481</v>
      </c>
      <c r="AE5" s="280">
        <f ca="1">IF(COUNT(AE12:AE300)=0,"-",SUMIFS(AD12:AD300,AE12:AE300,"&gt;="&amp;AE2,AE12:AE300,"&lt;="&amp;AE3)/SUMIFS($B12:$B300,AE12:AE300,"&gt;="&amp;AE2,AE12:AE300,"&lt;="&amp;AE3))</f>
        <v>5832.7792111899171</v>
      </c>
      <c r="AG5" s="280" t="str">
        <f>IF(COUNT(AG12:AG300)=0,"-",SUMIFS(AF12:AF300,AG12:AG300,"&gt;="&amp;AG2,AG12:AG300,"&lt;="&amp;AG3)/SUMIFS($B12:$B300,AG12:AG300,"&gt;="&amp;AG2,AG12:AG300,"&lt;="&amp;AG3))</f>
        <v>-</v>
      </c>
      <c r="AI5" s="280" t="str">
        <f>IF(COUNT(AI12:AI300)=0,"-",SUMIFS(AH12:AH300,AI12:AI300,"&gt;="&amp;AI2,AI12:AI300,"&lt;="&amp;AI3)/SUMIFS($B12:$B300,AI12:AI300,"&gt;="&amp;AI2,AI12:AI300,"&lt;="&amp;AI3))</f>
        <v>-</v>
      </c>
      <c r="AK5" s="280">
        <f ca="1">IF(COUNT(AK12:AK300)=0,"-",SUMIFS(AJ12:AJ300,AK12:AK300,"&gt;="&amp;AK2,AK12:AK300,"&lt;="&amp;AK3)/SUMIFS($B12:$B300,AK12:AK300,"&gt;="&amp;AK2,AK12:AK300,"&lt;="&amp;AK3))</f>
        <v>3966.655799686012</v>
      </c>
      <c r="AM5" s="280" t="str">
        <f>IF(COUNT(AM12:AM300)=0,"-",SUMIFS(AL12:AL300,AM12:AM300,"&gt;="&amp;AM2,AM12:AM300,"&lt;="&amp;AM3)/SUMIFS($B12:$B300,AM12:AM300,"&gt;="&amp;AM2,AM12:AM300,"&lt;="&amp;AM3))</f>
        <v>-</v>
      </c>
      <c r="AO5" s="280">
        <f ca="1">IF(COUNT(AO12:AO300)=0,"-",SUMIFS(AN12:AN300,AO12:AO300,"&gt;="&amp;AO2,AO12:AO300,"&lt;="&amp;AO3)/SUMIFS($B12:$B300,AO12:AO300,"&gt;="&amp;AO2,AO12:AO300,"&lt;="&amp;AO3))</f>
        <v>1722.8616600790515</v>
      </c>
      <c r="AQ5" s="280">
        <f ca="1">IF(COUNT(AQ12:AQ300)=0,"-",SUMIFS(AP12:AP300,AQ12:AQ300,"&gt;="&amp;AQ2,AQ12:AQ300,"&lt;="&amp;AQ3)/SUMIFS($B12:$B300,AQ12:AQ300,"&gt;="&amp;AQ2,AQ12:AQ300,"&lt;="&amp;AQ3))</f>
        <v>18814.969041996512</v>
      </c>
    </row>
    <row r="6" spans="1:43" x14ac:dyDescent="0.25">
      <c r="A6" s="430"/>
      <c r="C6" s="276" t="s">
        <v>314</v>
      </c>
      <c r="E6" s="281">
        <f ca="1">IF(COUNT(E12:E300)=0,"-",SUMIFS(E12:E300, E12:E300, "&gt;="&amp;E2,E12:E300,"&lt;="&amp;E3)/($A$1-COUNTIF(E12:E300,"&lt;"&amp;E$2)-COUNTIF(E12:E300,"&gt;"&amp;E$3)))</f>
        <v>10941.872804153945</v>
      </c>
      <c r="G6" s="281">
        <f ca="1">IF(COUNT(G12:G300)=0,"-",SUMIFS(G12:G300, G12:G300, "&gt;="&amp;G2,G12:G300,"&lt;="&amp;G3)/($A$1-COUNTIF(G12:G300,"&lt;"&amp;G$2)-COUNTIF(G12:G300,"&gt;"&amp;G$3)))</f>
        <v>1647.8079182232534</v>
      </c>
      <c r="I6" s="281">
        <f ca="1">IF(COUNT(I12:I300)=0,"-",SUMIFS(I12:I300, I12:I300, "&gt;="&amp;I2,I12:I300,"&lt;="&amp;I3)/($A$1-COUNTIF(I12:I300,"&lt;"&amp;I$2)-COUNTIF(I12:I300,"&gt;"&amp;I$3)))</f>
        <v>127.19972514258231</v>
      </c>
      <c r="K6" s="281">
        <f ca="1">IF(COUNT(K12:K300)=0,"-",SUMIFS(K12:K300, K12:K300, "&gt;="&amp;K2,K12:K300,"&lt;="&amp;K3)/($A$1-COUNTIF(K12:K300,"&lt;"&amp;K$2)-COUNTIF(K12:K300,"&gt;"&amp;K$3)))</f>
        <v>76.266197378082722</v>
      </c>
      <c r="M6" s="281">
        <f ca="1">IF(COUNT(M12:M300)=0,"-",SUMIFS(M12:M300, M12:M300, "&gt;="&amp;M2,M12:M300,"&lt;="&amp;M3)/($A$1-COUNTIF(M12:M300,"&lt;"&amp;M$2)-COUNTIF(M12:M300,"&gt;"&amp;M$3)))</f>
        <v>3123.4245420491352</v>
      </c>
      <c r="O6" s="281">
        <f ca="1">IF(COUNT(O12:O300)=0,"-",SUMIFS(O12:O300, O12:O300, "&gt;="&amp;O2,O12:O300,"&lt;="&amp;O3)/($A$1-COUNTIF(O12:O300,"&lt;"&amp;O$2)-COUNTIF(O12:O300,"&gt;"&amp;O$3)))</f>
        <v>332.54522579484939</v>
      </c>
      <c r="Q6" s="281">
        <f ca="1">IF(COUNT(Q12:Q300)=0,"-",SUMIFS(Q12:Q300, Q12:Q300, "&gt;="&amp;Q2,Q12:Q300,"&lt;="&amp;Q3)/($A$1-COUNTIF(Q12:Q300,"&lt;"&amp;Q$2)-COUNTIF(Q12:Q300,"&gt;"&amp;Q$3)))</f>
        <v>297.72332561973798</v>
      </c>
      <c r="S6" s="281">
        <f ca="1">IF(COUNT(S12:S300)=0,"-",SUMIFS(S12:S300, S12:S300, "&gt;="&amp;S2,S12:S300,"&lt;="&amp;S3)/($A$1-COUNTIF(S12:S300,"&lt;"&amp;S$2)-COUNTIF(S12:S300,"&gt;"&amp;S$3)))</f>
        <v>977.08693233130725</v>
      </c>
      <c r="U6" s="281">
        <f ca="1">IF(COUNT(U12:U300)=0,"-",SUMIFS(U12:U300, U12:U300, "&gt;="&amp;U2,U12:U300,"&lt;="&amp;U3)/($A$1-COUNTIF(U12:U300,"&lt;"&amp;U$2)-COUNTIF(U12:U300,"&gt;"&amp;U$3)))</f>
        <v>25.462031660559955</v>
      </c>
      <c r="W6" s="281">
        <f ca="1">IF(COUNT(W12:W300)=0,"-",SUMIFS(W12:W300, W12:W300, "&gt;="&amp;W2,W12:W300,"&lt;="&amp;W3)/($A$1-COUNTIF(W12:W300,"&lt;"&amp;W$2)-COUNTIF(W12:W300,"&gt;"&amp;W$3)))</f>
        <v>67.253280028829337</v>
      </c>
      <c r="Y6" s="281" t="str">
        <f>IF(COUNT(Y12:Y300)=0,"-",SUMIFS(Y12:Y300, Y12:Y300, "&gt;="&amp;Y2,Y12:Y300,"&lt;="&amp;Y3)/($A$1-COUNTIF(Y12:Y300,"&lt;"&amp;Y$2)-COUNTIF(Y12:Y300,"&gt;"&amp;Y$3)))</f>
        <v>-</v>
      </c>
      <c r="AA6" s="281">
        <f ca="1">IF(COUNT(AA12:AA300)=0,"-",SUMIFS(AA12:AA300, AA12:AA300, "&gt;="&amp;AA2,AA12:AA300,"&lt;="&amp;AA3)/($A$1-COUNTIF(AA12:AA300,"&lt;"&amp;AA$2)-COUNTIF(AA12:AA300,"&gt;"&amp;AA$3)))</f>
        <v>0.8989200004870348</v>
      </c>
      <c r="AC6" s="281">
        <f ca="1">IF(COUNT(AC12:AC300)=0,"-",SUMIFS(AC12:AC300, AC12:AC300, "&gt;="&amp;AC2,AC12:AC300,"&lt;="&amp;AC3)/($A$1-COUNTIF(AC12:AC300,"&lt;"&amp;AC$2)-COUNTIF(AC12:AC300,"&gt;"&amp;AC$3)))</f>
        <v>259.39128307549879</v>
      </c>
      <c r="AE6" s="281">
        <f ca="1">IF(COUNT(AE12:AE300)=0,"-",SUMIFS(AE12:AE300, AE12:AE300, "&gt;="&amp;AE2,AE12:AE300,"&lt;="&amp;AE3)/($A$1-COUNTIF(AE12:AE300,"&lt;"&amp;AE$2)-COUNTIF(AE12:AE300,"&gt;"&amp;AE$3)))</f>
        <v>582.7108282787276</v>
      </c>
      <c r="AG6" s="281" t="str">
        <f>IF(COUNT(AG12:AG300)=0,"-",SUMIFS(AG12:AG300, AG12:AG300, "&gt;="&amp;AG2,AG12:AG300,"&lt;="&amp;AG3)/($A$1-COUNTIF(AG12:AG300,"&lt;"&amp;AG$2)-COUNTIF(AG12:AG300,"&gt;"&amp;AG$3)))</f>
        <v>-</v>
      </c>
      <c r="AI6" s="281" t="str">
        <f>IF(COUNT(AI12:AI300)=0,"-",SUMIFS(AI12:AI300, AI12:AI300, "&gt;="&amp;AI2,AI12:AI300,"&lt;="&amp;AI3)/($A$1-COUNTIF(AI12:AI300,"&lt;"&amp;AI$2)-COUNTIF(AI12:AI300,"&gt;"&amp;AI$3)))</f>
        <v>-</v>
      </c>
      <c r="AK6" s="281">
        <f ca="1">IF(COUNT(AK12:AK300)=0,"-",SUMIFS(AK12:AK300, AK12:AK300, "&gt;="&amp;AK2,AK12:AK300,"&lt;="&amp;AK3)/($A$1-COUNTIF(AK12:AK300,"&lt;"&amp;AK$2)-COUNTIF(AK12:AK300,"&gt;"&amp;AK$3)))</f>
        <v>3707.1688414353762</v>
      </c>
      <c r="AM6" s="281" t="str">
        <f>IF(COUNT(AM12:AM300)=0,"-",SUMIFS(AM12:AM300, AM12:AM300, "&gt;="&amp;AM2,AM12:AM300,"&lt;="&amp;AM3)/($A$1-COUNTIF(AM12:AM300,"&lt;"&amp;AM$2)-COUNTIF(AM12:AM300,"&gt;"&amp;AM$3)))</f>
        <v>-</v>
      </c>
      <c r="AO6" s="281">
        <f ca="1">IF(COUNT(AO12:AO300)=0,"-",SUMIFS(AO12:AO300, AO12:AO300, "&gt;="&amp;AO2,AO12:AO300,"&lt;="&amp;AO3)/($A$1-COUNTIF(AO12:AO300,"&lt;"&amp;AO$2)-COUNTIF(AO12:AO300,"&gt;"&amp;AO$3)))</f>
        <v>555.8418878719732</v>
      </c>
      <c r="AQ6" s="281">
        <f ca="1">IF(COUNT(AQ12:AQ300)=0,"-",SUMIFS(AQ12:AQ300, AQ12:AQ300, "&gt;="&amp;AQ2,AQ12:AQ300,"&lt;="&amp;AQ3)/($A$1-COUNTIF(AQ12:AQ300,"&lt;"&amp;AQ$2)-COUNTIF(AQ12:AQ300,"&gt;"&amp;AQ$3)))</f>
        <v>15600.56905274911</v>
      </c>
    </row>
    <row r="9" spans="1:43" x14ac:dyDescent="0.25">
      <c r="D9" s="282" t="s">
        <v>315</v>
      </c>
      <c r="E9" s="283"/>
      <c r="F9" s="282" t="s">
        <v>316</v>
      </c>
      <c r="G9" s="283"/>
      <c r="H9" s="282" t="s">
        <v>317</v>
      </c>
      <c r="I9" s="283"/>
      <c r="J9" s="282" t="s">
        <v>318</v>
      </c>
      <c r="K9" s="283"/>
      <c r="L9" s="282" t="s">
        <v>319</v>
      </c>
      <c r="M9" s="283"/>
      <c r="N9" s="282" t="s">
        <v>320</v>
      </c>
      <c r="O9" s="283"/>
      <c r="P9" s="282" t="s">
        <v>321</v>
      </c>
      <c r="Q9" s="283"/>
      <c r="R9" s="282" t="s">
        <v>322</v>
      </c>
      <c r="S9" s="283"/>
      <c r="T9" s="282" t="s">
        <v>323</v>
      </c>
      <c r="U9" s="283"/>
      <c r="V9" s="282" t="s">
        <v>324</v>
      </c>
      <c r="W9" s="283"/>
      <c r="X9" s="282" t="s">
        <v>325</v>
      </c>
      <c r="Y9" s="283"/>
      <c r="Z9" s="282" t="s">
        <v>326</v>
      </c>
      <c r="AA9" s="283"/>
      <c r="AB9" s="282" t="s">
        <v>327</v>
      </c>
      <c r="AC9" s="283"/>
      <c r="AD9" s="282" t="s">
        <v>328</v>
      </c>
      <c r="AE9" s="283"/>
      <c r="AF9" s="282" t="s">
        <v>329</v>
      </c>
      <c r="AG9" s="283"/>
      <c r="AH9" s="282" t="s">
        <v>330</v>
      </c>
      <c r="AI9" s="283"/>
      <c r="AJ9" s="282" t="s">
        <v>331</v>
      </c>
      <c r="AK9" s="283"/>
      <c r="AL9" s="282" t="s">
        <v>332</v>
      </c>
      <c r="AM9" s="283"/>
      <c r="AN9" s="282" t="s">
        <v>333</v>
      </c>
      <c r="AO9" s="283"/>
      <c r="AP9" s="282" t="s">
        <v>334</v>
      </c>
      <c r="AQ9" s="283"/>
    </row>
    <row r="10" spans="1:43" ht="60" customHeight="1" x14ac:dyDescent="0.25">
      <c r="A10" s="284"/>
      <c r="B10" s="285"/>
      <c r="D10" s="286" t="s">
        <v>335</v>
      </c>
      <c r="E10" s="287" t="str">
        <f>D10&amp;"
per FTE"</f>
        <v>Total Occupancy
per FTE</v>
      </c>
      <c r="F10" s="286" t="s">
        <v>336</v>
      </c>
      <c r="G10" s="287" t="str">
        <f>F10&amp;"
per FTE"</f>
        <v>Direct Care Consultant 201
per FTE</v>
      </c>
      <c r="H10" s="286" t="s">
        <v>337</v>
      </c>
      <c r="I10" s="287" t="str">
        <f>H10&amp;"
per FTE"</f>
        <v>Temporary Help 202
per FTE</v>
      </c>
      <c r="J10" s="286" t="s">
        <v>338</v>
      </c>
      <c r="K10" s="287" t="str">
        <f>J10&amp;"
per FTE"</f>
        <v>Clients and Caregivers Reimb./Stipends 203
per FTE</v>
      </c>
      <c r="L10" s="286" t="s">
        <v>339</v>
      </c>
      <c r="M10" s="287" t="str">
        <f>L10&amp;"
per FTE"</f>
        <v>Subcontracted Direct Care 206
per FTE</v>
      </c>
      <c r="N10" s="286" t="s">
        <v>340</v>
      </c>
      <c r="O10" s="287" t="str">
        <f>N10&amp;"
per FTE"</f>
        <v>Staff Training 204
per FTE</v>
      </c>
      <c r="P10" s="286" t="s">
        <v>341</v>
      </c>
      <c r="Q10" s="287" t="str">
        <f>P10&amp;"
per FTE"</f>
        <v>Staff Mileage / Travel 205
per FTE</v>
      </c>
      <c r="R10" s="286" t="s">
        <v>342</v>
      </c>
      <c r="S10" s="287" t="str">
        <f>R10&amp;"
per FTE"</f>
        <v>Meals 207
per FTE</v>
      </c>
      <c r="T10" s="286" t="s">
        <v>343</v>
      </c>
      <c r="U10" s="287" t="str">
        <f>T10&amp;"
per FTE"</f>
        <v>Client Transportation 208
per FTE</v>
      </c>
      <c r="V10" s="286" t="s">
        <v>344</v>
      </c>
      <c r="W10" s="287" t="str">
        <f>V10&amp;"
per FTE"</f>
        <v>Vehicle Expenses 208
per FTE</v>
      </c>
      <c r="X10" s="286" t="s">
        <v>345</v>
      </c>
      <c r="Y10" s="287" t="str">
        <f>X10&amp;"
per FTE"</f>
        <v>Vehicle Depreciation 208
per FTE</v>
      </c>
      <c r="Z10" s="286" t="s">
        <v>346</v>
      </c>
      <c r="AA10" s="287" t="str">
        <f>Z10&amp;"
per FTE"</f>
        <v>Incidental Medical /Medicine/Pharmacy 209
per FTE</v>
      </c>
      <c r="AB10" s="286" t="s">
        <v>347</v>
      </c>
      <c r="AC10" s="287" t="str">
        <f>AB10&amp;"
per FTE"</f>
        <v>Client Personal Allowances 211
per FTE</v>
      </c>
      <c r="AD10" s="286" t="s">
        <v>348</v>
      </c>
      <c r="AE10" s="287" t="str">
        <f>AD10&amp;"
per FTE"</f>
        <v>Provision Material Goods/Svs./Benefits 212
per FTE</v>
      </c>
      <c r="AF10" s="286" t="s">
        <v>349</v>
      </c>
      <c r="AG10" s="287" t="str">
        <f>AF10&amp;"
per FTE"</f>
        <v>Direct Client Wages 214
per FTE</v>
      </c>
      <c r="AH10" s="286" t="s">
        <v>350</v>
      </c>
      <c r="AI10" s="287" t="str">
        <f>AH10&amp;"
per FTE"</f>
        <v>Other Commercial Prod. &amp; Svs. 214
per FTE</v>
      </c>
      <c r="AJ10" s="286" t="s">
        <v>351</v>
      </c>
      <c r="AK10" s="287" t="str">
        <f>AJ10&amp;"
per FTE"</f>
        <v>Program Supplies &amp; Materials 215
per FTE</v>
      </c>
      <c r="AL10" s="286" t="s">
        <v>352</v>
      </c>
      <c r="AM10" s="287" t="str">
        <f>AL10&amp;"
per FTE"</f>
        <v>Non Charitable Expenses
per FTE</v>
      </c>
      <c r="AN10" s="286" t="s">
        <v>353</v>
      </c>
      <c r="AO10" s="287" t="str">
        <f>AN10&amp;"
per FTE"</f>
        <v>Other Expense
per FTE</v>
      </c>
      <c r="AP10" s="286" t="s">
        <v>354</v>
      </c>
      <c r="AQ10" s="287" t="str">
        <f>AP10&amp;"
per FTE"</f>
        <v>Total Other Program Expense
per FTE</v>
      </c>
    </row>
    <row r="11" spans="1:43" x14ac:dyDescent="0.25">
      <c r="A11" s="282" t="s">
        <v>355</v>
      </c>
      <c r="B11" s="288" t="s">
        <v>356</v>
      </c>
      <c r="D11" s="282" t="s">
        <v>357</v>
      </c>
      <c r="E11" s="283"/>
      <c r="F11" s="282" t="s">
        <v>357</v>
      </c>
      <c r="G11" s="283"/>
      <c r="H11" s="282" t="s">
        <v>357</v>
      </c>
      <c r="I11" s="283"/>
      <c r="J11" s="282" t="s">
        <v>357</v>
      </c>
      <c r="K11" s="283"/>
      <c r="L11" s="282" t="s">
        <v>357</v>
      </c>
      <c r="M11" s="283"/>
      <c r="N11" s="282" t="s">
        <v>357</v>
      </c>
      <c r="O11" s="283"/>
      <c r="P11" s="282" t="s">
        <v>357</v>
      </c>
      <c r="Q11" s="283"/>
      <c r="R11" s="282" t="s">
        <v>357</v>
      </c>
      <c r="S11" s="283"/>
      <c r="T11" s="282" t="s">
        <v>357</v>
      </c>
      <c r="U11" s="283"/>
      <c r="V11" s="282" t="s">
        <v>357</v>
      </c>
      <c r="W11" s="283"/>
      <c r="X11" s="282" t="s">
        <v>357</v>
      </c>
      <c r="Y11" s="283"/>
      <c r="Z11" s="282" t="s">
        <v>357</v>
      </c>
      <c r="AA11" s="283"/>
      <c r="AB11" s="282" t="s">
        <v>357</v>
      </c>
      <c r="AC11" s="283"/>
      <c r="AD11" s="282" t="s">
        <v>357</v>
      </c>
      <c r="AE11" s="283"/>
      <c r="AF11" s="282" t="s">
        <v>357</v>
      </c>
      <c r="AG11" s="283"/>
      <c r="AH11" s="282" t="s">
        <v>357</v>
      </c>
      <c r="AI11" s="283"/>
      <c r="AJ11" s="282" t="s">
        <v>357</v>
      </c>
      <c r="AK11" s="283"/>
      <c r="AL11" s="282" t="s">
        <v>357</v>
      </c>
      <c r="AM11" s="283"/>
      <c r="AN11" s="282" t="s">
        <v>357</v>
      </c>
      <c r="AO11" s="283"/>
      <c r="AP11" s="282" t="s">
        <v>357</v>
      </c>
      <c r="AQ11" s="283"/>
    </row>
    <row r="12" spans="1:43" x14ac:dyDescent="0.25">
      <c r="A12" s="282" t="s">
        <v>358</v>
      </c>
      <c r="B12" s="288">
        <v>6.4</v>
      </c>
      <c r="D12" s="289">
        <v>45341</v>
      </c>
      <c r="E12" s="290">
        <f>IF(OR($B12=0,D12=0),"",D12/$B12)</f>
        <v>7084.53125</v>
      </c>
      <c r="F12" s="291"/>
      <c r="G12" s="290" t="str">
        <f>IF(OR($B12=0,F12=0),"",F12/$B12)</f>
        <v/>
      </c>
      <c r="H12" s="289"/>
      <c r="I12" s="290" t="str">
        <f>IF(OR($B12=0,H12=0),"",H12/$B12)</f>
        <v/>
      </c>
      <c r="J12" s="289"/>
      <c r="K12" s="290" t="str">
        <f>IF(OR($B12=0,J12=0),"",J12/$B12)</f>
        <v/>
      </c>
      <c r="L12" s="289">
        <v>46763</v>
      </c>
      <c r="M12" s="290">
        <f>IF(OR($B12=0,L12=0),"",L12/$B12)</f>
        <v>7306.71875</v>
      </c>
      <c r="N12" s="289">
        <v>860</v>
      </c>
      <c r="O12" s="290">
        <f>IF(OR($B12=0,N12=0),"",N12/$B12)</f>
        <v>134.375</v>
      </c>
      <c r="P12" s="289">
        <v>185</v>
      </c>
      <c r="Q12" s="290">
        <f>IF(OR($B12=0,P12=0),"",P12/$B12)</f>
        <v>28.90625</v>
      </c>
      <c r="R12" s="289">
        <v>14524</v>
      </c>
      <c r="S12" s="290">
        <f>IF(OR($B12=0,R12=0),"",R12/$B12)</f>
        <v>2269.375</v>
      </c>
      <c r="T12" s="289">
        <v>7236</v>
      </c>
      <c r="U12" s="290">
        <f>IF(OR($B12=0,T12=0),"",T12/$B12)</f>
        <v>1130.625</v>
      </c>
      <c r="V12" s="289"/>
      <c r="W12" s="290" t="str">
        <f>IF(OR($B12=0,V12=0),"",V12/$B12)</f>
        <v/>
      </c>
      <c r="X12" s="289"/>
      <c r="Y12" s="290" t="str">
        <f>IF(OR($B12=0,X12=0),"",X12/$B12)</f>
        <v/>
      </c>
      <c r="Z12" s="289"/>
      <c r="AA12" s="290" t="str">
        <f>IF(OR($B12=0,Z12=0),"",Z12/$B12)</f>
        <v/>
      </c>
      <c r="AB12" s="289">
        <v>17227</v>
      </c>
      <c r="AC12" s="290">
        <f>IF(OR($B12=0,AB12=0),"",AB12/$B12)</f>
        <v>2691.71875</v>
      </c>
      <c r="AD12" s="289"/>
      <c r="AE12" s="290" t="str">
        <f>IF(OR($B12=0,AD12=0),"",AD12/$B12)</f>
        <v/>
      </c>
      <c r="AF12" s="289"/>
      <c r="AG12" s="290" t="str">
        <f>IF(OR($B12=0,AF12=0),"",AF12/$B12)</f>
        <v/>
      </c>
      <c r="AH12" s="289"/>
      <c r="AI12" s="290" t="str">
        <f>IF(OR($B12=0,AH12=0),"",AH12/$B12)</f>
        <v/>
      </c>
      <c r="AJ12" s="289">
        <v>57624</v>
      </c>
      <c r="AK12" s="290">
        <f>IF(OR($B12=0,AJ12=0),"",AJ12/$B12)</f>
        <v>9003.75</v>
      </c>
      <c r="AL12" s="289"/>
      <c r="AM12" s="290" t="str">
        <f>IF(OR($B12=0,AL12=0),"",AL12/$B12)</f>
        <v/>
      </c>
      <c r="AN12" s="289"/>
      <c r="AO12" s="290" t="str">
        <f>IF(OR($B12=0,AN12=0),"",AN12/$B12)</f>
        <v/>
      </c>
      <c r="AP12" s="289">
        <v>144419</v>
      </c>
      <c r="AQ12" s="290">
        <f>IF(OR($B12=0,AP12=0),"",AP12/$B12)</f>
        <v>22565.46875</v>
      </c>
    </row>
    <row r="13" spans="1:43" x14ac:dyDescent="0.25">
      <c r="A13" s="282" t="s">
        <v>359</v>
      </c>
      <c r="B13" s="288">
        <v>8.3000000000000007</v>
      </c>
      <c r="D13" s="289">
        <v>77868</v>
      </c>
      <c r="E13" s="290">
        <f t="shared" ref="E13:G28" si="0">IF(OR($B13=0,D13=0),"",D13/$B13)</f>
        <v>9381.6867469879508</v>
      </c>
      <c r="F13" s="289"/>
      <c r="G13" s="290" t="str">
        <f t="shared" si="0"/>
        <v/>
      </c>
      <c r="H13" s="289"/>
      <c r="I13" s="290" t="str">
        <f t="shared" ref="I13:I76" si="1">IF(OR($B13=0,H13=0),"",H13/$B13)</f>
        <v/>
      </c>
      <c r="J13" s="289"/>
      <c r="K13" s="290" t="str">
        <f t="shared" ref="K13:K76" si="2">IF(OR($B13=0,J13=0),"",J13/$B13)</f>
        <v/>
      </c>
      <c r="L13" s="289"/>
      <c r="M13" s="290" t="str">
        <f t="shared" ref="M13:M76" si="3">IF(OR($B13=0,L13=0),"",L13/$B13)</f>
        <v/>
      </c>
      <c r="N13" s="289"/>
      <c r="O13" s="290" t="str">
        <f t="shared" ref="O13:O76" si="4">IF(OR($B13=0,N13=0),"",N13/$B13)</f>
        <v/>
      </c>
      <c r="P13" s="289">
        <v>3430</v>
      </c>
      <c r="Q13" s="290">
        <f t="shared" ref="Q13:Q76" si="5">IF(OR($B13=0,P13=0),"",P13/$B13)</f>
        <v>413.25301204819272</v>
      </c>
      <c r="R13" s="289">
        <v>294</v>
      </c>
      <c r="S13" s="290">
        <f t="shared" ref="S13:S76" si="6">IF(OR($B13=0,R13=0),"",R13/$B13)</f>
        <v>35.421686746987952</v>
      </c>
      <c r="T13" s="289"/>
      <c r="U13" s="290" t="str">
        <f t="shared" ref="U13:U76" si="7">IF(OR($B13=0,T13=0),"",T13/$B13)</f>
        <v/>
      </c>
      <c r="V13" s="289"/>
      <c r="W13" s="290" t="str">
        <f t="shared" ref="W13:W76" si="8">IF(OR($B13=0,V13=0),"",V13/$B13)</f>
        <v/>
      </c>
      <c r="X13" s="289"/>
      <c r="Y13" s="290" t="str">
        <f t="shared" ref="Y13:Y76" si="9">IF(OR($B13=0,X13=0),"",X13/$B13)</f>
        <v/>
      </c>
      <c r="Z13" s="289"/>
      <c r="AA13" s="290" t="str">
        <f t="shared" ref="AA13:AA76" si="10">IF(OR($B13=0,Z13=0),"",Z13/$B13)</f>
        <v/>
      </c>
      <c r="AB13" s="289">
        <v>20814</v>
      </c>
      <c r="AC13" s="290">
        <f t="shared" ref="AC13:AC76" si="11">IF(OR($B13=0,AB13=0),"",AB13/$B13)</f>
        <v>2507.7108433734938</v>
      </c>
      <c r="AD13" s="289"/>
      <c r="AE13" s="290" t="str">
        <f t="shared" ref="AE13:AE76" si="12">IF(OR($B13=0,AD13=0),"",AD13/$B13)</f>
        <v/>
      </c>
      <c r="AF13" s="289"/>
      <c r="AG13" s="290" t="str">
        <f t="shared" ref="AG13:AG76" si="13">IF(OR($B13=0,AF13=0),"",AF13/$B13)</f>
        <v/>
      </c>
      <c r="AH13" s="289"/>
      <c r="AI13" s="290" t="str">
        <f t="shared" ref="AI13:AI76" si="14">IF(OR($B13=0,AH13=0),"",AH13/$B13)</f>
        <v/>
      </c>
      <c r="AJ13" s="289">
        <v>2398</v>
      </c>
      <c r="AK13" s="290">
        <f t="shared" ref="AK13:AK76" si="15">IF(OR($B13=0,AJ13=0),"",AJ13/$B13)</f>
        <v>288.91566265060237</v>
      </c>
      <c r="AL13" s="289"/>
      <c r="AM13" s="290" t="str">
        <f t="shared" ref="AM13:AM76" si="16">IF(OR($B13=0,AL13=0),"",AL13/$B13)</f>
        <v/>
      </c>
      <c r="AN13" s="289">
        <v>8910</v>
      </c>
      <c r="AO13" s="290">
        <f t="shared" ref="AO13:AO76" si="17">IF(OR($B13=0,AN13=0),"",AN13/$B13)</f>
        <v>1073.4939759036145</v>
      </c>
      <c r="AP13" s="289">
        <v>35846</v>
      </c>
      <c r="AQ13" s="290">
        <f t="shared" ref="AQ13:AQ76" si="18">IF(OR($B13=0,AP13=0),"",AP13/$B13)</f>
        <v>4318.795180722891</v>
      </c>
    </row>
    <row r="14" spans="1:43" x14ac:dyDescent="0.25">
      <c r="A14" s="282" t="s">
        <v>360</v>
      </c>
      <c r="B14" s="288">
        <v>12.2</v>
      </c>
      <c r="D14" s="289">
        <v>212599</v>
      </c>
      <c r="E14" s="290">
        <f t="shared" si="0"/>
        <v>17426.147540983609</v>
      </c>
      <c r="F14" s="289">
        <v>5793</v>
      </c>
      <c r="G14" s="290">
        <f t="shared" si="0"/>
        <v>474.8360655737705</v>
      </c>
      <c r="H14" s="289"/>
      <c r="I14" s="290" t="str">
        <f t="shared" si="1"/>
        <v/>
      </c>
      <c r="J14" s="289"/>
      <c r="K14" s="290" t="str">
        <f t="shared" si="2"/>
        <v/>
      </c>
      <c r="L14" s="289"/>
      <c r="M14" s="290" t="str">
        <f t="shared" si="3"/>
        <v/>
      </c>
      <c r="N14" s="289">
        <v>1117</v>
      </c>
      <c r="O14" s="290">
        <f t="shared" si="4"/>
        <v>91.557377049180332</v>
      </c>
      <c r="P14" s="289">
        <v>5195</v>
      </c>
      <c r="Q14" s="290">
        <f t="shared" si="5"/>
        <v>425.81967213114757</v>
      </c>
      <c r="R14" s="289">
        <v>183</v>
      </c>
      <c r="S14" s="290">
        <f t="shared" si="6"/>
        <v>15</v>
      </c>
      <c r="T14" s="289">
        <v>3238</v>
      </c>
      <c r="U14" s="290">
        <f t="shared" si="7"/>
        <v>265.40983606557381</v>
      </c>
      <c r="V14" s="289"/>
      <c r="W14" s="290" t="str">
        <f t="shared" si="8"/>
        <v/>
      </c>
      <c r="X14" s="289"/>
      <c r="Y14" s="290" t="str">
        <f t="shared" si="9"/>
        <v/>
      </c>
      <c r="Z14" s="289"/>
      <c r="AA14" s="290" t="str">
        <f t="shared" si="10"/>
        <v/>
      </c>
      <c r="AB14" s="289"/>
      <c r="AC14" s="290" t="str">
        <f t="shared" si="11"/>
        <v/>
      </c>
      <c r="AD14" s="289"/>
      <c r="AE14" s="290" t="str">
        <f t="shared" si="12"/>
        <v/>
      </c>
      <c r="AF14" s="289"/>
      <c r="AG14" s="290" t="str">
        <f t="shared" si="13"/>
        <v/>
      </c>
      <c r="AH14" s="289"/>
      <c r="AI14" s="290" t="str">
        <f t="shared" si="14"/>
        <v/>
      </c>
      <c r="AJ14" s="289">
        <v>101428</v>
      </c>
      <c r="AK14" s="290">
        <f t="shared" si="15"/>
        <v>8313.7704918032796</v>
      </c>
      <c r="AL14" s="289"/>
      <c r="AM14" s="290" t="str">
        <f t="shared" si="16"/>
        <v/>
      </c>
      <c r="AN14" s="289"/>
      <c r="AO14" s="290" t="str">
        <f t="shared" si="17"/>
        <v/>
      </c>
      <c r="AP14" s="289">
        <v>116954</v>
      </c>
      <c r="AQ14" s="290">
        <f t="shared" si="18"/>
        <v>9586.3934426229516</v>
      </c>
    </row>
    <row r="15" spans="1:43" x14ac:dyDescent="0.25">
      <c r="A15" s="282" t="s">
        <v>361</v>
      </c>
      <c r="B15" s="288">
        <v>6.1912932692307701</v>
      </c>
      <c r="D15" s="289">
        <v>101830.1</v>
      </c>
      <c r="E15" s="290">
        <f t="shared" si="0"/>
        <v>16447.306818120047</v>
      </c>
      <c r="F15" s="289"/>
      <c r="G15" s="290" t="str">
        <f t="shared" si="0"/>
        <v/>
      </c>
      <c r="H15" s="289"/>
      <c r="I15" s="290" t="str">
        <f t="shared" si="1"/>
        <v/>
      </c>
      <c r="J15" s="289"/>
      <c r="K15" s="290" t="str">
        <f t="shared" si="2"/>
        <v/>
      </c>
      <c r="L15" s="289"/>
      <c r="M15" s="290" t="str">
        <f t="shared" si="3"/>
        <v/>
      </c>
      <c r="N15" s="289">
        <v>420</v>
      </c>
      <c r="O15" s="290">
        <f t="shared" si="4"/>
        <v>67.837200038205012</v>
      </c>
      <c r="P15" s="289">
        <v>938.05</v>
      </c>
      <c r="Q15" s="290">
        <f t="shared" si="5"/>
        <v>151.5111559424719</v>
      </c>
      <c r="R15" s="289">
        <v>424.6</v>
      </c>
      <c r="S15" s="290">
        <f t="shared" si="6"/>
        <v>68.580178895766309</v>
      </c>
      <c r="T15" s="289"/>
      <c r="U15" s="290" t="str">
        <f t="shared" si="7"/>
        <v/>
      </c>
      <c r="V15" s="289">
        <v>-573.6</v>
      </c>
      <c r="W15" s="290">
        <f t="shared" si="8"/>
        <v>-92.64623319503427</v>
      </c>
      <c r="X15" s="289"/>
      <c r="Y15" s="290" t="str">
        <f t="shared" si="9"/>
        <v/>
      </c>
      <c r="Z15" s="289"/>
      <c r="AA15" s="290" t="str">
        <f t="shared" si="10"/>
        <v/>
      </c>
      <c r="AB15" s="289"/>
      <c r="AC15" s="290" t="str">
        <f t="shared" si="11"/>
        <v/>
      </c>
      <c r="AD15" s="289"/>
      <c r="AE15" s="290" t="str">
        <f t="shared" si="12"/>
        <v/>
      </c>
      <c r="AF15" s="289"/>
      <c r="AG15" s="290" t="str">
        <f t="shared" si="13"/>
        <v/>
      </c>
      <c r="AH15" s="289"/>
      <c r="AI15" s="290" t="str">
        <f t="shared" si="14"/>
        <v/>
      </c>
      <c r="AJ15" s="289">
        <v>26106.53</v>
      </c>
      <c r="AK15" s="290">
        <f t="shared" si="15"/>
        <v>4216.6521378890475</v>
      </c>
      <c r="AL15" s="289"/>
      <c r="AM15" s="290" t="str">
        <f t="shared" si="16"/>
        <v/>
      </c>
      <c r="AN15" s="289"/>
      <c r="AO15" s="290" t="str">
        <f t="shared" si="17"/>
        <v/>
      </c>
      <c r="AP15" s="289">
        <v>27315.58</v>
      </c>
      <c r="AQ15" s="290">
        <f t="shared" si="18"/>
        <v>4411.9344395704575</v>
      </c>
    </row>
    <row r="16" spans="1:43" x14ac:dyDescent="0.25">
      <c r="A16" s="282" t="s">
        <v>362</v>
      </c>
      <c r="B16" s="288">
        <v>4.96</v>
      </c>
      <c r="D16" s="289">
        <v>42876</v>
      </c>
      <c r="E16" s="290">
        <f t="shared" si="0"/>
        <v>8644.354838709678</v>
      </c>
      <c r="F16" s="289">
        <v>95799</v>
      </c>
      <c r="G16" s="290">
        <f t="shared" si="0"/>
        <v>19314.314516129034</v>
      </c>
      <c r="H16" s="289"/>
      <c r="I16" s="290" t="str">
        <f t="shared" si="1"/>
        <v/>
      </c>
      <c r="J16" s="289">
        <v>9599</v>
      </c>
      <c r="K16" s="290">
        <f t="shared" si="2"/>
        <v>1935.2822580645161</v>
      </c>
      <c r="L16" s="289"/>
      <c r="M16" s="290" t="str">
        <f t="shared" si="3"/>
        <v/>
      </c>
      <c r="N16" s="289">
        <v>1074</v>
      </c>
      <c r="O16" s="290">
        <f t="shared" si="4"/>
        <v>216.53225806451613</v>
      </c>
      <c r="P16" s="289">
        <v>1948</v>
      </c>
      <c r="Q16" s="290">
        <f t="shared" si="5"/>
        <v>392.74193548387098</v>
      </c>
      <c r="R16" s="289">
        <v>7399</v>
      </c>
      <c r="S16" s="290">
        <f t="shared" si="6"/>
        <v>1491.733870967742</v>
      </c>
      <c r="T16" s="289"/>
      <c r="U16" s="290" t="str">
        <f t="shared" si="7"/>
        <v/>
      </c>
      <c r="V16" s="289">
        <v>188</v>
      </c>
      <c r="W16" s="290">
        <f t="shared" si="8"/>
        <v>37.903225806451616</v>
      </c>
      <c r="X16" s="289"/>
      <c r="Y16" s="290" t="str">
        <f t="shared" si="9"/>
        <v/>
      </c>
      <c r="Z16" s="289"/>
      <c r="AA16" s="290" t="str">
        <f t="shared" si="10"/>
        <v/>
      </c>
      <c r="AB16" s="289"/>
      <c r="AC16" s="290" t="str">
        <f t="shared" si="11"/>
        <v/>
      </c>
      <c r="AD16" s="289"/>
      <c r="AE16" s="290" t="str">
        <f t="shared" si="12"/>
        <v/>
      </c>
      <c r="AF16" s="289"/>
      <c r="AG16" s="290" t="str">
        <f t="shared" si="13"/>
        <v/>
      </c>
      <c r="AH16" s="289"/>
      <c r="AI16" s="290" t="str">
        <f t="shared" si="14"/>
        <v/>
      </c>
      <c r="AJ16" s="289">
        <v>27319</v>
      </c>
      <c r="AK16" s="290">
        <f t="shared" si="15"/>
        <v>5507.8629032258068</v>
      </c>
      <c r="AL16" s="289"/>
      <c r="AM16" s="290" t="str">
        <f t="shared" si="16"/>
        <v/>
      </c>
      <c r="AN16" s="289">
        <v>6113</v>
      </c>
      <c r="AO16" s="290">
        <f t="shared" si="17"/>
        <v>1232.4596774193549</v>
      </c>
      <c r="AP16" s="289">
        <v>149439</v>
      </c>
      <c r="AQ16" s="290">
        <f t="shared" si="18"/>
        <v>30128.830645161292</v>
      </c>
    </row>
    <row r="17" spans="1:43" x14ac:dyDescent="0.25">
      <c r="A17" s="282" t="s">
        <v>363</v>
      </c>
      <c r="B17" s="288">
        <v>17.23</v>
      </c>
      <c r="D17" s="289">
        <v>305441</v>
      </c>
      <c r="E17" s="290">
        <f t="shared" si="0"/>
        <v>17727.278003482297</v>
      </c>
      <c r="F17" s="289"/>
      <c r="G17" s="290" t="str">
        <f t="shared" si="0"/>
        <v/>
      </c>
      <c r="H17" s="289"/>
      <c r="I17" s="290" t="str">
        <f t="shared" si="1"/>
        <v/>
      </c>
      <c r="J17" s="289"/>
      <c r="K17" s="290" t="str">
        <f t="shared" si="2"/>
        <v/>
      </c>
      <c r="L17" s="289"/>
      <c r="M17" s="290" t="str">
        <f t="shared" si="3"/>
        <v/>
      </c>
      <c r="N17" s="289">
        <v>534</v>
      </c>
      <c r="O17" s="290">
        <f t="shared" si="4"/>
        <v>30.992455020313407</v>
      </c>
      <c r="P17" s="289">
        <v>5371</v>
      </c>
      <c r="Q17" s="290">
        <f t="shared" si="5"/>
        <v>311.72373766686013</v>
      </c>
      <c r="R17" s="289">
        <v>19609</v>
      </c>
      <c r="S17" s="290">
        <f t="shared" si="6"/>
        <v>1138.0731282646545</v>
      </c>
      <c r="T17" s="289"/>
      <c r="U17" s="290" t="str">
        <f t="shared" si="7"/>
        <v/>
      </c>
      <c r="V17" s="289">
        <v>5544</v>
      </c>
      <c r="W17" s="290">
        <f t="shared" si="8"/>
        <v>321.76436448055716</v>
      </c>
      <c r="X17" s="289"/>
      <c r="Y17" s="290" t="str">
        <f t="shared" si="9"/>
        <v/>
      </c>
      <c r="Z17" s="289">
        <v>170</v>
      </c>
      <c r="AA17" s="290">
        <f t="shared" si="10"/>
        <v>9.8665118978525825</v>
      </c>
      <c r="AB17" s="289"/>
      <c r="AC17" s="290" t="str">
        <f t="shared" si="11"/>
        <v/>
      </c>
      <c r="AD17" s="289"/>
      <c r="AE17" s="290" t="str">
        <f t="shared" si="12"/>
        <v/>
      </c>
      <c r="AF17" s="289"/>
      <c r="AG17" s="290" t="str">
        <f t="shared" si="13"/>
        <v/>
      </c>
      <c r="AH17" s="289"/>
      <c r="AI17" s="290" t="str">
        <f t="shared" si="14"/>
        <v/>
      </c>
      <c r="AJ17" s="289"/>
      <c r="AK17" s="290" t="str">
        <f t="shared" si="15"/>
        <v/>
      </c>
      <c r="AL17" s="289"/>
      <c r="AM17" s="290" t="str">
        <f t="shared" si="16"/>
        <v/>
      </c>
      <c r="AN17" s="289">
        <v>53859</v>
      </c>
      <c r="AO17" s="290">
        <f t="shared" si="17"/>
        <v>3125.8850841555427</v>
      </c>
      <c r="AP17" s="289">
        <v>85087</v>
      </c>
      <c r="AQ17" s="290">
        <f t="shared" si="18"/>
        <v>4938.3052814857801</v>
      </c>
    </row>
    <row r="18" spans="1:43" x14ac:dyDescent="0.25">
      <c r="A18" s="282" t="s">
        <v>364</v>
      </c>
      <c r="B18" s="288">
        <v>7.15</v>
      </c>
      <c r="D18" s="289">
        <v>26274</v>
      </c>
      <c r="E18" s="290">
        <f t="shared" si="0"/>
        <v>3674.6853146853146</v>
      </c>
      <c r="F18" s="289">
        <v>18723</v>
      </c>
      <c r="G18" s="290">
        <f t="shared" si="0"/>
        <v>2618.6013986013986</v>
      </c>
      <c r="H18" s="289"/>
      <c r="I18" s="290" t="str">
        <f t="shared" si="1"/>
        <v/>
      </c>
      <c r="J18" s="289"/>
      <c r="K18" s="290" t="str">
        <f t="shared" si="2"/>
        <v/>
      </c>
      <c r="L18" s="289"/>
      <c r="M18" s="290" t="str">
        <f t="shared" si="3"/>
        <v/>
      </c>
      <c r="N18" s="289">
        <v>352</v>
      </c>
      <c r="O18" s="290">
        <f t="shared" si="4"/>
        <v>49.230769230769226</v>
      </c>
      <c r="P18" s="289">
        <v>350</v>
      </c>
      <c r="Q18" s="290">
        <f t="shared" si="5"/>
        <v>48.951048951048946</v>
      </c>
      <c r="R18" s="289">
        <v>20092</v>
      </c>
      <c r="S18" s="290">
        <f t="shared" si="6"/>
        <v>2810.0699300699298</v>
      </c>
      <c r="T18" s="289">
        <v>80</v>
      </c>
      <c r="U18" s="290">
        <f t="shared" si="7"/>
        <v>11.188811188811188</v>
      </c>
      <c r="V18" s="289"/>
      <c r="W18" s="290" t="str">
        <f t="shared" si="8"/>
        <v/>
      </c>
      <c r="X18" s="289"/>
      <c r="Y18" s="290" t="str">
        <f t="shared" si="9"/>
        <v/>
      </c>
      <c r="Z18" s="289">
        <v>58</v>
      </c>
      <c r="AA18" s="290">
        <f t="shared" si="10"/>
        <v>8.1118881118881117</v>
      </c>
      <c r="AB18" s="289"/>
      <c r="AC18" s="290" t="str">
        <f t="shared" si="11"/>
        <v/>
      </c>
      <c r="AD18" s="289"/>
      <c r="AE18" s="290" t="str">
        <f t="shared" si="12"/>
        <v/>
      </c>
      <c r="AF18" s="289"/>
      <c r="AG18" s="290" t="str">
        <f t="shared" si="13"/>
        <v/>
      </c>
      <c r="AH18" s="289"/>
      <c r="AI18" s="290" t="str">
        <f t="shared" si="14"/>
        <v/>
      </c>
      <c r="AJ18" s="289">
        <v>131751</v>
      </c>
      <c r="AK18" s="290">
        <f t="shared" si="15"/>
        <v>18426.713286713286</v>
      </c>
      <c r="AL18" s="289"/>
      <c r="AM18" s="290" t="str">
        <f t="shared" si="16"/>
        <v/>
      </c>
      <c r="AN18" s="289"/>
      <c r="AO18" s="290" t="str">
        <f t="shared" si="17"/>
        <v/>
      </c>
      <c r="AP18" s="289">
        <v>171406</v>
      </c>
      <c r="AQ18" s="290">
        <f t="shared" si="18"/>
        <v>23972.867132867133</v>
      </c>
    </row>
    <row r="19" spans="1:43" x14ac:dyDescent="0.25">
      <c r="A19" s="282" t="s">
        <v>365</v>
      </c>
      <c r="B19" s="288">
        <v>7.9</v>
      </c>
      <c r="D19" s="289">
        <v>10402</v>
      </c>
      <c r="E19" s="290">
        <f t="shared" si="0"/>
        <v>1316.7088607594935</v>
      </c>
      <c r="F19" s="289">
        <v>128937</v>
      </c>
      <c r="G19" s="290">
        <f t="shared" si="0"/>
        <v>16321.139240506329</v>
      </c>
      <c r="H19" s="289"/>
      <c r="I19" s="290" t="str">
        <f t="shared" si="1"/>
        <v/>
      </c>
      <c r="J19" s="289"/>
      <c r="K19" s="290" t="str">
        <f t="shared" si="2"/>
        <v/>
      </c>
      <c r="L19" s="289"/>
      <c r="M19" s="290" t="str">
        <f t="shared" si="3"/>
        <v/>
      </c>
      <c r="N19" s="289">
        <v>6154</v>
      </c>
      <c r="O19" s="290">
        <f t="shared" si="4"/>
        <v>778.98734177215181</v>
      </c>
      <c r="P19" s="289">
        <v>2245</v>
      </c>
      <c r="Q19" s="290">
        <f t="shared" si="5"/>
        <v>284.17721518987338</v>
      </c>
      <c r="R19" s="289">
        <v>3792</v>
      </c>
      <c r="S19" s="290">
        <f t="shared" si="6"/>
        <v>480</v>
      </c>
      <c r="T19" s="289"/>
      <c r="U19" s="290" t="str">
        <f t="shared" si="7"/>
        <v/>
      </c>
      <c r="V19" s="289"/>
      <c r="W19" s="290" t="str">
        <f t="shared" si="8"/>
        <v/>
      </c>
      <c r="X19" s="289"/>
      <c r="Y19" s="290" t="str">
        <f t="shared" si="9"/>
        <v/>
      </c>
      <c r="Z19" s="289"/>
      <c r="AA19" s="290" t="str">
        <f t="shared" si="10"/>
        <v/>
      </c>
      <c r="AB19" s="289"/>
      <c r="AC19" s="290" t="str">
        <f t="shared" si="11"/>
        <v/>
      </c>
      <c r="AD19" s="289"/>
      <c r="AE19" s="290" t="str">
        <f t="shared" si="12"/>
        <v/>
      </c>
      <c r="AF19" s="289"/>
      <c r="AG19" s="290" t="str">
        <f t="shared" si="13"/>
        <v/>
      </c>
      <c r="AH19" s="289"/>
      <c r="AI19" s="290" t="str">
        <f t="shared" si="14"/>
        <v/>
      </c>
      <c r="AJ19" s="289">
        <v>19357</v>
      </c>
      <c r="AK19" s="290">
        <f t="shared" si="15"/>
        <v>2450.253164556962</v>
      </c>
      <c r="AL19" s="289"/>
      <c r="AM19" s="290" t="str">
        <f t="shared" si="16"/>
        <v/>
      </c>
      <c r="AN19" s="289">
        <v>27811</v>
      </c>
      <c r="AO19" s="290">
        <f t="shared" si="17"/>
        <v>3520.3797468354428</v>
      </c>
      <c r="AP19" s="289">
        <v>188296</v>
      </c>
      <c r="AQ19" s="290">
        <f t="shared" si="18"/>
        <v>23834.936708860758</v>
      </c>
    </row>
    <row r="20" spans="1:43" x14ac:dyDescent="0.25">
      <c r="A20" s="282" t="s">
        <v>366</v>
      </c>
      <c r="B20" s="288">
        <v>7.07</v>
      </c>
      <c r="D20" s="289">
        <v>71292</v>
      </c>
      <c r="E20" s="290">
        <f t="shared" si="0"/>
        <v>10083.734087694484</v>
      </c>
      <c r="F20" s="289">
        <v>14776</v>
      </c>
      <c r="G20" s="290">
        <f t="shared" si="0"/>
        <v>2089.9575671852899</v>
      </c>
      <c r="H20" s="289"/>
      <c r="I20" s="290" t="str">
        <f t="shared" si="1"/>
        <v/>
      </c>
      <c r="J20" s="289">
        <v>2261</v>
      </c>
      <c r="K20" s="290">
        <f t="shared" si="2"/>
        <v>319.80198019801981</v>
      </c>
      <c r="L20" s="289"/>
      <c r="M20" s="290" t="str">
        <f t="shared" si="3"/>
        <v/>
      </c>
      <c r="N20" s="289"/>
      <c r="O20" s="290" t="str">
        <f t="shared" si="4"/>
        <v/>
      </c>
      <c r="P20" s="289">
        <v>2789</v>
      </c>
      <c r="Q20" s="290">
        <f t="shared" si="5"/>
        <v>394.48373408769447</v>
      </c>
      <c r="R20" s="289">
        <v>1354</v>
      </c>
      <c r="S20" s="290">
        <f t="shared" si="6"/>
        <v>191.5134370579915</v>
      </c>
      <c r="T20" s="289"/>
      <c r="U20" s="290" t="str">
        <f t="shared" si="7"/>
        <v/>
      </c>
      <c r="V20" s="289"/>
      <c r="W20" s="290" t="str">
        <f t="shared" si="8"/>
        <v/>
      </c>
      <c r="X20" s="289"/>
      <c r="Y20" s="290" t="str">
        <f t="shared" si="9"/>
        <v/>
      </c>
      <c r="Z20" s="289"/>
      <c r="AA20" s="290" t="str">
        <f t="shared" si="10"/>
        <v/>
      </c>
      <c r="AB20" s="289"/>
      <c r="AC20" s="290" t="str">
        <f t="shared" si="11"/>
        <v/>
      </c>
      <c r="AD20" s="289"/>
      <c r="AE20" s="290" t="str">
        <f t="shared" si="12"/>
        <v/>
      </c>
      <c r="AF20" s="289"/>
      <c r="AG20" s="290" t="str">
        <f t="shared" si="13"/>
        <v/>
      </c>
      <c r="AH20" s="289"/>
      <c r="AI20" s="290" t="str">
        <f t="shared" si="14"/>
        <v/>
      </c>
      <c r="AJ20" s="289">
        <v>3471</v>
      </c>
      <c r="AK20" s="290">
        <f t="shared" si="15"/>
        <v>490.94766619519095</v>
      </c>
      <c r="AL20" s="289"/>
      <c r="AM20" s="290" t="str">
        <f t="shared" si="16"/>
        <v/>
      </c>
      <c r="AN20" s="289"/>
      <c r="AO20" s="290" t="str">
        <f t="shared" si="17"/>
        <v/>
      </c>
      <c r="AP20" s="289">
        <v>24651</v>
      </c>
      <c r="AQ20" s="290">
        <f t="shared" si="18"/>
        <v>3486.7043847241866</v>
      </c>
    </row>
    <row r="21" spans="1:43" x14ac:dyDescent="0.25">
      <c r="A21" s="282" t="s">
        <v>367</v>
      </c>
      <c r="B21" s="288">
        <v>8.65</v>
      </c>
      <c r="D21" s="289">
        <v>37720</v>
      </c>
      <c r="E21" s="290">
        <f t="shared" si="0"/>
        <v>4360.6936416184972</v>
      </c>
      <c r="F21" s="289"/>
      <c r="G21" s="290" t="str">
        <f t="shared" si="0"/>
        <v/>
      </c>
      <c r="H21" s="289"/>
      <c r="I21" s="290" t="str">
        <f t="shared" si="1"/>
        <v/>
      </c>
      <c r="J21" s="289"/>
      <c r="K21" s="290" t="str">
        <f t="shared" si="2"/>
        <v/>
      </c>
      <c r="L21" s="289"/>
      <c r="M21" s="290" t="str">
        <f t="shared" si="3"/>
        <v/>
      </c>
      <c r="N21" s="289">
        <v>2304</v>
      </c>
      <c r="O21" s="290">
        <f t="shared" si="4"/>
        <v>266.35838150289015</v>
      </c>
      <c r="P21" s="289">
        <v>3546</v>
      </c>
      <c r="Q21" s="290">
        <f t="shared" si="5"/>
        <v>409.94219653179186</v>
      </c>
      <c r="R21" s="289">
        <v>14862</v>
      </c>
      <c r="S21" s="290">
        <f t="shared" si="6"/>
        <v>1718.150289017341</v>
      </c>
      <c r="T21" s="289"/>
      <c r="U21" s="290" t="str">
        <f t="shared" si="7"/>
        <v/>
      </c>
      <c r="V21" s="289"/>
      <c r="W21" s="290" t="str">
        <f t="shared" si="8"/>
        <v/>
      </c>
      <c r="X21" s="289"/>
      <c r="Y21" s="290" t="str">
        <f t="shared" si="9"/>
        <v/>
      </c>
      <c r="Z21" s="289"/>
      <c r="AA21" s="290" t="str">
        <f t="shared" si="10"/>
        <v/>
      </c>
      <c r="AB21" s="289"/>
      <c r="AC21" s="290" t="str">
        <f t="shared" si="11"/>
        <v/>
      </c>
      <c r="AD21" s="289"/>
      <c r="AE21" s="290" t="str">
        <f t="shared" si="12"/>
        <v/>
      </c>
      <c r="AF21" s="289"/>
      <c r="AG21" s="290" t="str">
        <f t="shared" si="13"/>
        <v/>
      </c>
      <c r="AH21" s="289"/>
      <c r="AI21" s="290" t="str">
        <f t="shared" si="14"/>
        <v/>
      </c>
      <c r="AJ21" s="289">
        <v>87040</v>
      </c>
      <c r="AK21" s="290">
        <f t="shared" si="15"/>
        <v>10062.42774566474</v>
      </c>
      <c r="AL21" s="289"/>
      <c r="AM21" s="290" t="str">
        <f t="shared" si="16"/>
        <v/>
      </c>
      <c r="AN21" s="289"/>
      <c r="AO21" s="290" t="str">
        <f t="shared" si="17"/>
        <v/>
      </c>
      <c r="AP21" s="289">
        <v>107752</v>
      </c>
      <c r="AQ21" s="290">
        <f t="shared" si="18"/>
        <v>12456.878612716762</v>
      </c>
    </row>
    <row r="22" spans="1:43" x14ac:dyDescent="0.25">
      <c r="A22" s="282" t="s">
        <v>368</v>
      </c>
      <c r="B22" s="288">
        <v>5.3307692307692296</v>
      </c>
      <c r="D22" s="289">
        <v>62892.94</v>
      </c>
      <c r="E22" s="290">
        <f t="shared" si="0"/>
        <v>11798.098412698415</v>
      </c>
      <c r="F22" s="289">
        <v>19968.23</v>
      </c>
      <c r="G22" s="290">
        <f t="shared" si="0"/>
        <v>3745.8440115440121</v>
      </c>
      <c r="H22" s="289">
        <v>14239.52</v>
      </c>
      <c r="I22" s="290">
        <f t="shared" si="1"/>
        <v>2671.1942279942286</v>
      </c>
      <c r="J22" s="289">
        <v>3600</v>
      </c>
      <c r="K22" s="290">
        <f t="shared" si="2"/>
        <v>675.32467532467547</v>
      </c>
      <c r="L22" s="289"/>
      <c r="M22" s="290" t="str">
        <f t="shared" si="3"/>
        <v/>
      </c>
      <c r="N22" s="289">
        <v>15286.91</v>
      </c>
      <c r="O22" s="290">
        <f t="shared" si="4"/>
        <v>2867.6743145743153</v>
      </c>
      <c r="P22" s="289">
        <v>3313.37</v>
      </c>
      <c r="Q22" s="290">
        <f t="shared" si="5"/>
        <v>621.55569985570003</v>
      </c>
      <c r="R22" s="289">
        <v>11547.34</v>
      </c>
      <c r="S22" s="290">
        <f t="shared" si="6"/>
        <v>2166.1676767676772</v>
      </c>
      <c r="T22" s="289">
        <v>316</v>
      </c>
      <c r="U22" s="290">
        <f t="shared" si="7"/>
        <v>59.278499278499289</v>
      </c>
      <c r="V22" s="289"/>
      <c r="W22" s="290" t="str">
        <f t="shared" si="8"/>
        <v/>
      </c>
      <c r="X22" s="289"/>
      <c r="Y22" s="290" t="str">
        <f t="shared" si="9"/>
        <v/>
      </c>
      <c r="Z22" s="289"/>
      <c r="AA22" s="290" t="str">
        <f t="shared" si="10"/>
        <v/>
      </c>
      <c r="AB22" s="289"/>
      <c r="AC22" s="290" t="str">
        <f t="shared" si="11"/>
        <v/>
      </c>
      <c r="AD22" s="289">
        <v>53236.44</v>
      </c>
      <c r="AE22" s="290">
        <f t="shared" si="12"/>
        <v>9986.6337662337683</v>
      </c>
      <c r="AF22" s="289"/>
      <c r="AG22" s="290" t="str">
        <f t="shared" si="13"/>
        <v/>
      </c>
      <c r="AH22" s="289"/>
      <c r="AI22" s="290" t="str">
        <f t="shared" si="14"/>
        <v/>
      </c>
      <c r="AJ22" s="289">
        <v>30380.65</v>
      </c>
      <c r="AK22" s="290">
        <f t="shared" si="15"/>
        <v>5699.111832611834</v>
      </c>
      <c r="AL22" s="289"/>
      <c r="AM22" s="290" t="str">
        <f t="shared" si="16"/>
        <v/>
      </c>
      <c r="AN22" s="289"/>
      <c r="AO22" s="290" t="str">
        <f t="shared" si="17"/>
        <v/>
      </c>
      <c r="AP22" s="289">
        <v>151888.46</v>
      </c>
      <c r="AQ22" s="290">
        <f t="shared" si="18"/>
        <v>28492.784704184709</v>
      </c>
    </row>
    <row r="23" spans="1:43" x14ac:dyDescent="0.25">
      <c r="A23" s="282" t="s">
        <v>369</v>
      </c>
      <c r="B23" s="288">
        <v>6.46</v>
      </c>
      <c r="D23" s="289">
        <v>65815</v>
      </c>
      <c r="E23" s="290">
        <f t="shared" si="0"/>
        <v>10188.080495356036</v>
      </c>
      <c r="F23" s="289"/>
      <c r="G23" s="290" t="str">
        <f t="shared" si="0"/>
        <v/>
      </c>
      <c r="H23" s="289"/>
      <c r="I23" s="290" t="str">
        <f t="shared" si="1"/>
        <v/>
      </c>
      <c r="J23" s="289">
        <v>425</v>
      </c>
      <c r="K23" s="290">
        <f t="shared" si="2"/>
        <v>65.78947368421052</v>
      </c>
      <c r="L23" s="289"/>
      <c r="M23" s="290" t="str">
        <f t="shared" si="3"/>
        <v/>
      </c>
      <c r="N23" s="289">
        <v>474</v>
      </c>
      <c r="O23" s="290">
        <f t="shared" si="4"/>
        <v>73.374613003095973</v>
      </c>
      <c r="P23" s="289">
        <v>347</v>
      </c>
      <c r="Q23" s="290">
        <f t="shared" si="5"/>
        <v>53.715170278637771</v>
      </c>
      <c r="R23" s="289">
        <v>4843</v>
      </c>
      <c r="S23" s="290">
        <f t="shared" si="6"/>
        <v>749.69040247678015</v>
      </c>
      <c r="T23" s="289">
        <v>404</v>
      </c>
      <c r="U23" s="290">
        <f t="shared" si="7"/>
        <v>62.538699690402474</v>
      </c>
      <c r="V23" s="289"/>
      <c r="W23" s="290" t="str">
        <f t="shared" si="8"/>
        <v/>
      </c>
      <c r="X23" s="289"/>
      <c r="Y23" s="290" t="str">
        <f t="shared" si="9"/>
        <v/>
      </c>
      <c r="Z23" s="289"/>
      <c r="AA23" s="290" t="str">
        <f t="shared" si="10"/>
        <v/>
      </c>
      <c r="AB23" s="289">
        <v>60</v>
      </c>
      <c r="AC23" s="290">
        <f t="shared" si="11"/>
        <v>9.2879256965944279</v>
      </c>
      <c r="AD23" s="289"/>
      <c r="AE23" s="290" t="str">
        <f t="shared" si="12"/>
        <v/>
      </c>
      <c r="AF23" s="289"/>
      <c r="AG23" s="290" t="str">
        <f t="shared" si="13"/>
        <v/>
      </c>
      <c r="AH23" s="289"/>
      <c r="AI23" s="290" t="str">
        <f t="shared" si="14"/>
        <v/>
      </c>
      <c r="AJ23" s="289">
        <v>10440</v>
      </c>
      <c r="AK23" s="290">
        <f t="shared" si="15"/>
        <v>1616.0990712074304</v>
      </c>
      <c r="AL23" s="289"/>
      <c r="AM23" s="290" t="str">
        <f t="shared" si="16"/>
        <v/>
      </c>
      <c r="AN23" s="289"/>
      <c r="AO23" s="290" t="str">
        <f t="shared" si="17"/>
        <v/>
      </c>
      <c r="AP23" s="289">
        <v>16993</v>
      </c>
      <c r="AQ23" s="290">
        <f t="shared" si="18"/>
        <v>2630.4953560371519</v>
      </c>
    </row>
    <row r="24" spans="1:43" x14ac:dyDescent="0.25">
      <c r="A24" s="282" t="s">
        <v>370</v>
      </c>
      <c r="B24" s="288">
        <v>6.26</v>
      </c>
      <c r="D24" s="289">
        <v>54430</v>
      </c>
      <c r="E24" s="290">
        <f t="shared" si="0"/>
        <v>8694.8881789137376</v>
      </c>
      <c r="F24" s="289">
        <v>3366</v>
      </c>
      <c r="G24" s="290">
        <f t="shared" si="0"/>
        <v>537.69968051118212</v>
      </c>
      <c r="H24" s="289"/>
      <c r="I24" s="290" t="str">
        <f t="shared" si="1"/>
        <v/>
      </c>
      <c r="J24" s="289"/>
      <c r="K24" s="290" t="str">
        <f t="shared" si="2"/>
        <v/>
      </c>
      <c r="L24" s="289"/>
      <c r="M24" s="290" t="str">
        <f t="shared" si="3"/>
        <v/>
      </c>
      <c r="N24" s="289">
        <v>258</v>
      </c>
      <c r="O24" s="290">
        <f t="shared" si="4"/>
        <v>41.214057507987221</v>
      </c>
      <c r="P24" s="289">
        <v>2854</v>
      </c>
      <c r="Q24" s="290">
        <f t="shared" si="5"/>
        <v>455.91054313099045</v>
      </c>
      <c r="R24" s="289"/>
      <c r="S24" s="290" t="str">
        <f t="shared" si="6"/>
        <v/>
      </c>
      <c r="T24" s="289"/>
      <c r="U24" s="290" t="str">
        <f t="shared" si="7"/>
        <v/>
      </c>
      <c r="V24" s="289"/>
      <c r="W24" s="290" t="str">
        <f t="shared" si="8"/>
        <v/>
      </c>
      <c r="X24" s="289"/>
      <c r="Y24" s="290" t="str">
        <f t="shared" si="9"/>
        <v/>
      </c>
      <c r="Z24" s="289"/>
      <c r="AA24" s="290" t="str">
        <f t="shared" si="10"/>
        <v/>
      </c>
      <c r="AB24" s="289"/>
      <c r="AC24" s="290" t="str">
        <f t="shared" si="11"/>
        <v/>
      </c>
      <c r="AD24" s="289"/>
      <c r="AE24" s="290" t="str">
        <f t="shared" si="12"/>
        <v/>
      </c>
      <c r="AF24" s="289"/>
      <c r="AG24" s="290" t="str">
        <f t="shared" si="13"/>
        <v/>
      </c>
      <c r="AH24" s="289"/>
      <c r="AI24" s="290" t="str">
        <f t="shared" si="14"/>
        <v/>
      </c>
      <c r="AJ24" s="289">
        <v>4712</v>
      </c>
      <c r="AK24" s="290">
        <f t="shared" si="15"/>
        <v>752.71565495207665</v>
      </c>
      <c r="AL24" s="289"/>
      <c r="AM24" s="290" t="str">
        <f t="shared" si="16"/>
        <v/>
      </c>
      <c r="AN24" s="289"/>
      <c r="AO24" s="290" t="str">
        <f t="shared" si="17"/>
        <v/>
      </c>
      <c r="AP24" s="289">
        <v>11190</v>
      </c>
      <c r="AQ24" s="290">
        <f t="shared" si="18"/>
        <v>1787.5399361022364</v>
      </c>
    </row>
    <row r="25" spans="1:43" x14ac:dyDescent="0.25">
      <c r="A25" s="282" t="s">
        <v>371</v>
      </c>
      <c r="B25" s="288">
        <v>5.34</v>
      </c>
      <c r="D25" s="289">
        <v>68638</v>
      </c>
      <c r="E25" s="290">
        <f t="shared" si="0"/>
        <v>12853.558052434457</v>
      </c>
      <c r="F25" s="289">
        <v>12168</v>
      </c>
      <c r="G25" s="290">
        <f t="shared" si="0"/>
        <v>2278.6516853932585</v>
      </c>
      <c r="H25" s="289"/>
      <c r="I25" s="290" t="str">
        <f t="shared" si="1"/>
        <v/>
      </c>
      <c r="J25" s="289"/>
      <c r="K25" s="290" t="str">
        <f t="shared" si="2"/>
        <v/>
      </c>
      <c r="L25" s="289">
        <v>55722</v>
      </c>
      <c r="M25" s="290">
        <f t="shared" si="3"/>
        <v>10434.831460674157</v>
      </c>
      <c r="N25" s="289">
        <v>249</v>
      </c>
      <c r="O25" s="290">
        <f t="shared" si="4"/>
        <v>46.629213483146067</v>
      </c>
      <c r="P25" s="289">
        <v>3142</v>
      </c>
      <c r="Q25" s="290">
        <f t="shared" si="5"/>
        <v>588.38951310861421</v>
      </c>
      <c r="R25" s="289"/>
      <c r="S25" s="290" t="str">
        <f t="shared" si="6"/>
        <v/>
      </c>
      <c r="T25" s="289"/>
      <c r="U25" s="290" t="str">
        <f t="shared" si="7"/>
        <v/>
      </c>
      <c r="V25" s="289">
        <v>5535</v>
      </c>
      <c r="W25" s="290">
        <f t="shared" si="8"/>
        <v>1036.5168539325844</v>
      </c>
      <c r="X25" s="289"/>
      <c r="Y25" s="290" t="str">
        <f t="shared" si="9"/>
        <v/>
      </c>
      <c r="Z25" s="289"/>
      <c r="AA25" s="290" t="str">
        <f t="shared" si="10"/>
        <v/>
      </c>
      <c r="AB25" s="289"/>
      <c r="AC25" s="290" t="str">
        <f t="shared" si="11"/>
        <v/>
      </c>
      <c r="AD25" s="289"/>
      <c r="AE25" s="290" t="str">
        <f t="shared" si="12"/>
        <v/>
      </c>
      <c r="AF25" s="289"/>
      <c r="AG25" s="290" t="str">
        <f t="shared" si="13"/>
        <v/>
      </c>
      <c r="AH25" s="289"/>
      <c r="AI25" s="290" t="str">
        <f t="shared" si="14"/>
        <v/>
      </c>
      <c r="AJ25" s="289"/>
      <c r="AK25" s="290" t="str">
        <f t="shared" si="15"/>
        <v/>
      </c>
      <c r="AL25" s="289"/>
      <c r="AM25" s="290" t="str">
        <f t="shared" si="16"/>
        <v/>
      </c>
      <c r="AN25" s="289"/>
      <c r="AO25" s="290" t="str">
        <f t="shared" si="17"/>
        <v/>
      </c>
      <c r="AP25" s="289">
        <v>76816</v>
      </c>
      <c r="AQ25" s="290">
        <f t="shared" si="18"/>
        <v>14385.018726591761</v>
      </c>
    </row>
    <row r="26" spans="1:43" x14ac:dyDescent="0.25">
      <c r="A26" s="282" t="s">
        <v>372</v>
      </c>
      <c r="B26" s="288">
        <v>6.5499716947638102</v>
      </c>
      <c r="D26" s="289">
        <v>72927</v>
      </c>
      <c r="E26" s="290">
        <f t="shared" si="0"/>
        <v>11133.941244097197</v>
      </c>
      <c r="F26" s="289">
        <v>5700</v>
      </c>
      <c r="G26" s="290">
        <f t="shared" si="0"/>
        <v>870.23276826626659</v>
      </c>
      <c r="H26" s="289"/>
      <c r="I26" s="290" t="str">
        <f t="shared" si="1"/>
        <v/>
      </c>
      <c r="J26" s="289"/>
      <c r="K26" s="290" t="str">
        <f t="shared" si="2"/>
        <v/>
      </c>
      <c r="L26" s="289"/>
      <c r="M26" s="290" t="str">
        <f t="shared" si="3"/>
        <v/>
      </c>
      <c r="N26" s="289"/>
      <c r="O26" s="290" t="str">
        <f t="shared" si="4"/>
        <v/>
      </c>
      <c r="P26" s="289">
        <v>1397</v>
      </c>
      <c r="Q26" s="290">
        <f t="shared" si="5"/>
        <v>213.28336443297795</v>
      </c>
      <c r="R26" s="289">
        <v>46265</v>
      </c>
      <c r="S26" s="290">
        <f t="shared" si="6"/>
        <v>7063.3893024278632</v>
      </c>
      <c r="T26" s="289"/>
      <c r="U26" s="290" t="str">
        <f t="shared" si="7"/>
        <v/>
      </c>
      <c r="V26" s="289"/>
      <c r="W26" s="290" t="str">
        <f t="shared" si="8"/>
        <v/>
      </c>
      <c r="X26" s="289"/>
      <c r="Y26" s="290" t="str">
        <f t="shared" si="9"/>
        <v/>
      </c>
      <c r="Z26" s="289"/>
      <c r="AA26" s="290" t="str">
        <f t="shared" si="10"/>
        <v/>
      </c>
      <c r="AB26" s="289"/>
      <c r="AC26" s="290" t="str">
        <f t="shared" si="11"/>
        <v/>
      </c>
      <c r="AD26" s="289"/>
      <c r="AE26" s="290" t="str">
        <f t="shared" si="12"/>
        <v/>
      </c>
      <c r="AF26" s="289"/>
      <c r="AG26" s="290" t="str">
        <f t="shared" si="13"/>
        <v/>
      </c>
      <c r="AH26" s="289"/>
      <c r="AI26" s="290" t="str">
        <f t="shared" si="14"/>
        <v/>
      </c>
      <c r="AJ26" s="289">
        <v>54153</v>
      </c>
      <c r="AK26" s="290">
        <f t="shared" si="15"/>
        <v>8267.6693157759873</v>
      </c>
      <c r="AL26" s="289"/>
      <c r="AM26" s="290" t="str">
        <f t="shared" si="16"/>
        <v/>
      </c>
      <c r="AN26" s="289"/>
      <c r="AO26" s="290" t="str">
        <f t="shared" si="17"/>
        <v/>
      </c>
      <c r="AP26" s="289">
        <v>107515</v>
      </c>
      <c r="AQ26" s="290">
        <f t="shared" si="18"/>
        <v>16414.574750903095</v>
      </c>
    </row>
    <row r="27" spans="1:43" x14ac:dyDescent="0.25">
      <c r="A27" s="282" t="s">
        <v>373</v>
      </c>
      <c r="B27" s="288">
        <v>1.1499999999999999</v>
      </c>
      <c r="D27" s="289">
        <v>17948</v>
      </c>
      <c r="E27" s="290">
        <f t="shared" si="0"/>
        <v>15606.956521739132</v>
      </c>
      <c r="F27" s="289"/>
      <c r="G27" s="290" t="str">
        <f t="shared" si="0"/>
        <v/>
      </c>
      <c r="H27" s="289"/>
      <c r="I27" s="290" t="str">
        <f t="shared" si="1"/>
        <v/>
      </c>
      <c r="J27" s="289"/>
      <c r="K27" s="290" t="str">
        <f t="shared" si="2"/>
        <v/>
      </c>
      <c r="L27" s="289"/>
      <c r="M27" s="290" t="str">
        <f t="shared" si="3"/>
        <v/>
      </c>
      <c r="N27" s="289"/>
      <c r="O27" s="290" t="str">
        <f t="shared" si="4"/>
        <v/>
      </c>
      <c r="P27" s="289">
        <v>678</v>
      </c>
      <c r="Q27" s="290">
        <f t="shared" si="5"/>
        <v>589.56521739130437</v>
      </c>
      <c r="R27" s="289"/>
      <c r="S27" s="290" t="str">
        <f t="shared" si="6"/>
        <v/>
      </c>
      <c r="T27" s="289"/>
      <c r="U27" s="290" t="str">
        <f t="shared" si="7"/>
        <v/>
      </c>
      <c r="V27" s="289"/>
      <c r="W27" s="290" t="str">
        <f t="shared" si="8"/>
        <v/>
      </c>
      <c r="X27" s="289"/>
      <c r="Y27" s="290" t="str">
        <f t="shared" si="9"/>
        <v/>
      </c>
      <c r="Z27" s="289"/>
      <c r="AA27" s="290" t="str">
        <f t="shared" si="10"/>
        <v/>
      </c>
      <c r="AB27" s="289"/>
      <c r="AC27" s="290" t="str">
        <f t="shared" si="11"/>
        <v/>
      </c>
      <c r="AD27" s="289"/>
      <c r="AE27" s="290" t="str">
        <f t="shared" si="12"/>
        <v/>
      </c>
      <c r="AF27" s="289"/>
      <c r="AG27" s="290" t="str">
        <f t="shared" si="13"/>
        <v/>
      </c>
      <c r="AH27" s="289"/>
      <c r="AI27" s="290" t="str">
        <f t="shared" si="14"/>
        <v/>
      </c>
      <c r="AJ27" s="289">
        <v>3189</v>
      </c>
      <c r="AK27" s="290">
        <f t="shared" si="15"/>
        <v>2773.04347826087</v>
      </c>
      <c r="AL27" s="289"/>
      <c r="AM27" s="290" t="str">
        <f t="shared" si="16"/>
        <v/>
      </c>
      <c r="AN27" s="289">
        <v>2096</v>
      </c>
      <c r="AO27" s="290">
        <f t="shared" si="17"/>
        <v>1822.608695652174</v>
      </c>
      <c r="AP27" s="289">
        <v>5963</v>
      </c>
      <c r="AQ27" s="290">
        <f t="shared" si="18"/>
        <v>5185.217391304348</v>
      </c>
    </row>
    <row r="28" spans="1:43" x14ac:dyDescent="0.25">
      <c r="A28" s="282" t="s">
        <v>374</v>
      </c>
      <c r="B28" s="288">
        <v>13.66</v>
      </c>
      <c r="D28" s="289">
        <v>209147</v>
      </c>
      <c r="E28" s="290">
        <f t="shared" si="0"/>
        <v>15310.90775988287</v>
      </c>
      <c r="F28" s="289">
        <v>17756</v>
      </c>
      <c r="G28" s="290">
        <f t="shared" si="0"/>
        <v>1299.8535871156662</v>
      </c>
      <c r="H28" s="289"/>
      <c r="I28" s="290" t="str">
        <f t="shared" si="1"/>
        <v/>
      </c>
      <c r="J28" s="289">
        <v>41</v>
      </c>
      <c r="K28" s="290">
        <f t="shared" si="2"/>
        <v>3.0014641288433381</v>
      </c>
      <c r="L28" s="289"/>
      <c r="M28" s="290" t="str">
        <f t="shared" si="3"/>
        <v/>
      </c>
      <c r="N28" s="289">
        <v>1216</v>
      </c>
      <c r="O28" s="290">
        <f t="shared" si="4"/>
        <v>89.019033674963396</v>
      </c>
      <c r="P28" s="289">
        <v>951</v>
      </c>
      <c r="Q28" s="290">
        <f t="shared" si="5"/>
        <v>69.619326500732058</v>
      </c>
      <c r="R28" s="289">
        <v>7832</v>
      </c>
      <c r="S28" s="290">
        <f t="shared" si="6"/>
        <v>573.35285505124455</v>
      </c>
      <c r="T28" s="289"/>
      <c r="U28" s="290" t="str">
        <f t="shared" si="7"/>
        <v/>
      </c>
      <c r="V28" s="289"/>
      <c r="W28" s="290" t="str">
        <f t="shared" si="8"/>
        <v/>
      </c>
      <c r="X28" s="289"/>
      <c r="Y28" s="290" t="str">
        <f t="shared" si="9"/>
        <v/>
      </c>
      <c r="Z28" s="289"/>
      <c r="AA28" s="290" t="str">
        <f t="shared" si="10"/>
        <v/>
      </c>
      <c r="AB28" s="289"/>
      <c r="AC28" s="290" t="str">
        <f t="shared" si="11"/>
        <v/>
      </c>
      <c r="AD28" s="289"/>
      <c r="AE28" s="290" t="str">
        <f t="shared" si="12"/>
        <v/>
      </c>
      <c r="AF28" s="289"/>
      <c r="AG28" s="290" t="str">
        <f t="shared" si="13"/>
        <v/>
      </c>
      <c r="AH28" s="289"/>
      <c r="AI28" s="290" t="str">
        <f t="shared" si="14"/>
        <v/>
      </c>
      <c r="AJ28" s="289">
        <v>9417</v>
      </c>
      <c r="AK28" s="290">
        <f t="shared" si="15"/>
        <v>689.38506588579799</v>
      </c>
      <c r="AL28" s="289"/>
      <c r="AM28" s="290" t="str">
        <f t="shared" si="16"/>
        <v/>
      </c>
      <c r="AN28" s="289">
        <v>4384</v>
      </c>
      <c r="AO28" s="290">
        <f t="shared" si="17"/>
        <v>320.93704245973646</v>
      </c>
      <c r="AP28" s="289">
        <v>41597</v>
      </c>
      <c r="AQ28" s="290">
        <f t="shared" si="18"/>
        <v>3045.1683748169839</v>
      </c>
    </row>
    <row r="29" spans="1:43" x14ac:dyDescent="0.25">
      <c r="A29" s="282" t="s">
        <v>375</v>
      </c>
      <c r="B29" s="288">
        <v>10.050000000000001</v>
      </c>
      <c r="D29" s="289">
        <v>34078</v>
      </c>
      <c r="E29" s="290">
        <f t="shared" ref="E29:G44" si="19">IF(OR($B29=0,D29=0),"",D29/$B29)</f>
        <v>3390.8457711442784</v>
      </c>
      <c r="F29" s="289"/>
      <c r="G29" s="290" t="str">
        <f t="shared" si="19"/>
        <v/>
      </c>
      <c r="H29" s="289"/>
      <c r="I29" s="290" t="str">
        <f t="shared" si="1"/>
        <v/>
      </c>
      <c r="J29" s="289">
        <v>2925</v>
      </c>
      <c r="K29" s="290">
        <f t="shared" si="2"/>
        <v>291.04477611940297</v>
      </c>
      <c r="L29" s="289">
        <v>122424</v>
      </c>
      <c r="M29" s="290">
        <f t="shared" si="3"/>
        <v>12181.492537313432</v>
      </c>
      <c r="N29" s="289">
        <v>49513</v>
      </c>
      <c r="O29" s="290">
        <f t="shared" si="4"/>
        <v>4926.6666666666661</v>
      </c>
      <c r="P29" s="289">
        <v>369</v>
      </c>
      <c r="Q29" s="290">
        <f t="shared" si="5"/>
        <v>36.71641791044776</v>
      </c>
      <c r="R29" s="289">
        <v>17160</v>
      </c>
      <c r="S29" s="290">
        <f t="shared" si="6"/>
        <v>1707.4626865671642</v>
      </c>
      <c r="T29" s="289"/>
      <c r="U29" s="290" t="str">
        <f t="shared" si="7"/>
        <v/>
      </c>
      <c r="V29" s="289"/>
      <c r="W29" s="290" t="str">
        <f t="shared" si="8"/>
        <v/>
      </c>
      <c r="X29" s="289"/>
      <c r="Y29" s="290" t="str">
        <f t="shared" si="9"/>
        <v/>
      </c>
      <c r="Z29" s="289"/>
      <c r="AA29" s="290" t="str">
        <f t="shared" si="10"/>
        <v/>
      </c>
      <c r="AB29" s="289"/>
      <c r="AC29" s="290" t="str">
        <f t="shared" si="11"/>
        <v/>
      </c>
      <c r="AD29" s="289"/>
      <c r="AE29" s="290" t="str">
        <f t="shared" si="12"/>
        <v/>
      </c>
      <c r="AF29" s="289"/>
      <c r="AG29" s="290" t="str">
        <f t="shared" si="13"/>
        <v/>
      </c>
      <c r="AH29" s="289"/>
      <c r="AI29" s="290" t="str">
        <f t="shared" si="14"/>
        <v/>
      </c>
      <c r="AJ29" s="289">
        <v>27035</v>
      </c>
      <c r="AK29" s="290">
        <f t="shared" si="15"/>
        <v>2690.049751243781</v>
      </c>
      <c r="AL29" s="289"/>
      <c r="AM29" s="290" t="str">
        <f t="shared" si="16"/>
        <v/>
      </c>
      <c r="AN29" s="289">
        <v>5798</v>
      </c>
      <c r="AO29" s="290">
        <f t="shared" si="17"/>
        <v>576.91542288557207</v>
      </c>
      <c r="AP29" s="289">
        <v>225224</v>
      </c>
      <c r="AQ29" s="290">
        <f t="shared" si="18"/>
        <v>22410.348258706465</v>
      </c>
    </row>
    <row r="30" spans="1:43" x14ac:dyDescent="0.25">
      <c r="A30" s="282" t="s">
        <v>376</v>
      </c>
      <c r="B30" s="288">
        <v>5.17</v>
      </c>
      <c r="D30" s="289">
        <v>47852</v>
      </c>
      <c r="E30" s="290">
        <f t="shared" si="19"/>
        <v>9255.7059961315281</v>
      </c>
      <c r="F30" s="289">
        <v>14059</v>
      </c>
      <c r="G30" s="290">
        <f t="shared" si="19"/>
        <v>2719.3423597678916</v>
      </c>
      <c r="H30" s="289"/>
      <c r="I30" s="290" t="str">
        <f t="shared" si="1"/>
        <v/>
      </c>
      <c r="J30" s="289"/>
      <c r="K30" s="290" t="str">
        <f t="shared" si="2"/>
        <v/>
      </c>
      <c r="L30" s="289">
        <v>96301</v>
      </c>
      <c r="M30" s="290">
        <f t="shared" si="3"/>
        <v>18626.885880077371</v>
      </c>
      <c r="N30" s="289">
        <v>5000</v>
      </c>
      <c r="O30" s="290">
        <f t="shared" si="4"/>
        <v>967.11798839458413</v>
      </c>
      <c r="P30" s="289">
        <v>995</v>
      </c>
      <c r="Q30" s="290">
        <f t="shared" si="5"/>
        <v>192.45647969052226</v>
      </c>
      <c r="R30" s="289">
        <v>2981</v>
      </c>
      <c r="S30" s="290">
        <f t="shared" si="6"/>
        <v>576.59574468085111</v>
      </c>
      <c r="T30" s="289">
        <v>5</v>
      </c>
      <c r="U30" s="290">
        <f t="shared" si="7"/>
        <v>0.96711798839458418</v>
      </c>
      <c r="V30" s="289"/>
      <c r="W30" s="290" t="str">
        <f t="shared" si="8"/>
        <v/>
      </c>
      <c r="X30" s="289"/>
      <c r="Y30" s="290" t="str">
        <f t="shared" si="9"/>
        <v/>
      </c>
      <c r="Z30" s="289"/>
      <c r="AA30" s="290" t="str">
        <f t="shared" si="10"/>
        <v/>
      </c>
      <c r="AB30" s="289"/>
      <c r="AC30" s="290" t="str">
        <f t="shared" si="11"/>
        <v/>
      </c>
      <c r="AD30" s="289"/>
      <c r="AE30" s="290" t="str">
        <f t="shared" si="12"/>
        <v/>
      </c>
      <c r="AF30" s="289"/>
      <c r="AG30" s="290" t="str">
        <f t="shared" si="13"/>
        <v/>
      </c>
      <c r="AH30" s="289"/>
      <c r="AI30" s="290" t="str">
        <f t="shared" si="14"/>
        <v/>
      </c>
      <c r="AJ30" s="289">
        <v>17802</v>
      </c>
      <c r="AK30" s="290">
        <f t="shared" si="15"/>
        <v>3443.3268858800775</v>
      </c>
      <c r="AL30" s="289"/>
      <c r="AM30" s="290" t="str">
        <f t="shared" si="16"/>
        <v/>
      </c>
      <c r="AN30" s="289"/>
      <c r="AO30" s="290" t="str">
        <f t="shared" si="17"/>
        <v/>
      </c>
      <c r="AP30" s="289">
        <v>137143</v>
      </c>
      <c r="AQ30" s="290">
        <f t="shared" si="18"/>
        <v>26526.69245647969</v>
      </c>
    </row>
    <row r="31" spans="1:43" x14ac:dyDescent="0.25">
      <c r="A31" s="282" t="s">
        <v>377</v>
      </c>
      <c r="B31" s="288">
        <v>7.55</v>
      </c>
      <c r="D31" s="289">
        <v>64513</v>
      </c>
      <c r="E31" s="290">
        <f t="shared" si="19"/>
        <v>8544.7682119205292</v>
      </c>
      <c r="F31" s="289"/>
      <c r="G31" s="290" t="str">
        <f t="shared" si="19"/>
        <v/>
      </c>
      <c r="H31" s="289"/>
      <c r="I31" s="290" t="str">
        <f t="shared" si="1"/>
        <v/>
      </c>
      <c r="J31" s="289"/>
      <c r="K31" s="290" t="str">
        <f t="shared" si="2"/>
        <v/>
      </c>
      <c r="L31" s="289">
        <v>128667</v>
      </c>
      <c r="M31" s="290">
        <f t="shared" si="3"/>
        <v>17041.986754966889</v>
      </c>
      <c r="N31" s="289"/>
      <c r="O31" s="290" t="str">
        <f t="shared" si="4"/>
        <v/>
      </c>
      <c r="P31" s="289">
        <v>1941</v>
      </c>
      <c r="Q31" s="290">
        <f t="shared" si="5"/>
        <v>257.08609271523181</v>
      </c>
      <c r="R31" s="289">
        <v>11381</v>
      </c>
      <c r="S31" s="290">
        <f t="shared" si="6"/>
        <v>1507.4172185430464</v>
      </c>
      <c r="T31" s="289">
        <v>283</v>
      </c>
      <c r="U31" s="290">
        <f t="shared" si="7"/>
        <v>37.483443708609272</v>
      </c>
      <c r="V31" s="289"/>
      <c r="W31" s="290" t="str">
        <f t="shared" si="8"/>
        <v/>
      </c>
      <c r="X31" s="289"/>
      <c r="Y31" s="290" t="str">
        <f t="shared" si="9"/>
        <v/>
      </c>
      <c r="Z31" s="289"/>
      <c r="AA31" s="290" t="str">
        <f t="shared" si="10"/>
        <v/>
      </c>
      <c r="AB31" s="289"/>
      <c r="AC31" s="290" t="str">
        <f t="shared" si="11"/>
        <v/>
      </c>
      <c r="AD31" s="289"/>
      <c r="AE31" s="290" t="str">
        <f t="shared" si="12"/>
        <v/>
      </c>
      <c r="AF31" s="289"/>
      <c r="AG31" s="290" t="str">
        <f t="shared" si="13"/>
        <v/>
      </c>
      <c r="AH31" s="289"/>
      <c r="AI31" s="290" t="str">
        <f t="shared" si="14"/>
        <v/>
      </c>
      <c r="AJ31" s="289">
        <v>17891</v>
      </c>
      <c r="AK31" s="290">
        <f t="shared" si="15"/>
        <v>2369.6688741721855</v>
      </c>
      <c r="AL31" s="289"/>
      <c r="AM31" s="290" t="str">
        <f t="shared" si="16"/>
        <v/>
      </c>
      <c r="AN31" s="289"/>
      <c r="AO31" s="290" t="str">
        <f t="shared" si="17"/>
        <v/>
      </c>
      <c r="AP31" s="289">
        <v>160163</v>
      </c>
      <c r="AQ31" s="290">
        <f t="shared" si="18"/>
        <v>21213.642384105962</v>
      </c>
    </row>
    <row r="32" spans="1:43" x14ac:dyDescent="0.25">
      <c r="A32" s="282" t="s">
        <v>378</v>
      </c>
      <c r="B32" s="288">
        <v>6.1809711538461496</v>
      </c>
      <c r="D32" s="289">
        <v>33979</v>
      </c>
      <c r="E32" s="290">
        <f t="shared" si="19"/>
        <v>5497.3561846921657</v>
      </c>
      <c r="F32" s="289"/>
      <c r="G32" s="290" t="str">
        <f t="shared" si="19"/>
        <v/>
      </c>
      <c r="H32" s="289"/>
      <c r="I32" s="290" t="str">
        <f t="shared" si="1"/>
        <v/>
      </c>
      <c r="J32" s="289">
        <v>1053</v>
      </c>
      <c r="K32" s="290">
        <f t="shared" si="2"/>
        <v>170.36157810650255</v>
      </c>
      <c r="L32" s="289"/>
      <c r="M32" s="290" t="str">
        <f t="shared" si="3"/>
        <v/>
      </c>
      <c r="N32" s="289">
        <v>2375</v>
      </c>
      <c r="O32" s="290">
        <f t="shared" si="4"/>
        <v>384.24382526395397</v>
      </c>
      <c r="P32" s="289">
        <v>295</v>
      </c>
      <c r="Q32" s="290">
        <f t="shared" si="5"/>
        <v>47.72712776962797</v>
      </c>
      <c r="R32" s="289">
        <v>5284</v>
      </c>
      <c r="S32" s="290">
        <f t="shared" si="6"/>
        <v>854.88184113462432</v>
      </c>
      <c r="T32" s="289"/>
      <c r="U32" s="290" t="str">
        <f t="shared" si="7"/>
        <v/>
      </c>
      <c r="V32" s="289">
        <v>249</v>
      </c>
      <c r="W32" s="290">
        <f t="shared" si="8"/>
        <v>40.284931575041917</v>
      </c>
      <c r="X32" s="289"/>
      <c r="Y32" s="290" t="str">
        <f t="shared" si="9"/>
        <v/>
      </c>
      <c r="Z32" s="289"/>
      <c r="AA32" s="290" t="str">
        <f t="shared" si="10"/>
        <v/>
      </c>
      <c r="AB32" s="289"/>
      <c r="AC32" s="290" t="str">
        <f t="shared" si="11"/>
        <v/>
      </c>
      <c r="AD32" s="289">
        <v>13909</v>
      </c>
      <c r="AE32" s="290">
        <f t="shared" si="12"/>
        <v>2250.2936276195101</v>
      </c>
      <c r="AF32" s="289"/>
      <c r="AG32" s="290" t="str">
        <f t="shared" si="13"/>
        <v/>
      </c>
      <c r="AH32" s="289"/>
      <c r="AI32" s="290" t="str">
        <f t="shared" si="14"/>
        <v/>
      </c>
      <c r="AJ32" s="289">
        <v>9102</v>
      </c>
      <c r="AK32" s="290">
        <f t="shared" si="15"/>
        <v>1472.584125285267</v>
      </c>
      <c r="AL32" s="289"/>
      <c r="AM32" s="290" t="str">
        <f t="shared" si="16"/>
        <v/>
      </c>
      <c r="AN32" s="289"/>
      <c r="AO32" s="290" t="str">
        <f t="shared" si="17"/>
        <v/>
      </c>
      <c r="AP32" s="289">
        <v>32267</v>
      </c>
      <c r="AQ32" s="290">
        <f t="shared" si="18"/>
        <v>5220.377056754528</v>
      </c>
    </row>
    <row r="33" spans="1:44 3044:3403" x14ac:dyDescent="0.25">
      <c r="E33" s="290" t="str">
        <f t="shared" si="19"/>
        <v/>
      </c>
      <c r="G33" s="290" t="str">
        <f t="shared" si="19"/>
        <v/>
      </c>
      <c r="I33" s="290" t="str">
        <f t="shared" si="1"/>
        <v/>
      </c>
      <c r="K33" s="290" t="str">
        <f t="shared" si="2"/>
        <v/>
      </c>
      <c r="M33" s="290" t="str">
        <f t="shared" si="3"/>
        <v/>
      </c>
      <c r="O33" s="290" t="str">
        <f t="shared" si="4"/>
        <v/>
      </c>
      <c r="Q33" s="290" t="str">
        <f t="shared" si="5"/>
        <v/>
      </c>
      <c r="S33" s="290" t="str">
        <f t="shared" si="6"/>
        <v/>
      </c>
      <c r="U33" s="290" t="str">
        <f t="shared" si="7"/>
        <v/>
      </c>
      <c r="W33" s="290" t="str">
        <f t="shared" si="8"/>
        <v/>
      </c>
      <c r="Y33" s="290" t="str">
        <f t="shared" si="9"/>
        <v/>
      </c>
      <c r="AA33" s="290" t="str">
        <f t="shared" si="10"/>
        <v/>
      </c>
      <c r="AC33" s="290" t="str">
        <f t="shared" si="11"/>
        <v/>
      </c>
      <c r="AE33" s="290" t="str">
        <f t="shared" si="12"/>
        <v/>
      </c>
      <c r="AG33" s="290" t="str">
        <f t="shared" si="13"/>
        <v/>
      </c>
      <c r="AI33" s="290" t="str">
        <f t="shared" si="14"/>
        <v/>
      </c>
      <c r="AK33" s="290" t="str">
        <f t="shared" si="15"/>
        <v/>
      </c>
      <c r="AM33" s="290" t="str">
        <f t="shared" si="16"/>
        <v/>
      </c>
      <c r="AO33" s="290" t="str">
        <f t="shared" si="17"/>
        <v/>
      </c>
      <c r="AQ33" s="290" t="str">
        <f t="shared" si="18"/>
        <v/>
      </c>
    </row>
    <row r="34" spans="1:44 3044:3403" x14ac:dyDescent="0.25">
      <c r="E34" s="290" t="str">
        <f t="shared" si="19"/>
        <v/>
      </c>
      <c r="G34" s="290" t="str">
        <f t="shared" si="19"/>
        <v/>
      </c>
      <c r="I34" s="290" t="str">
        <f t="shared" si="1"/>
        <v/>
      </c>
      <c r="K34" s="290" t="str">
        <f t="shared" si="2"/>
        <v/>
      </c>
      <c r="M34" s="290" t="str">
        <f t="shared" si="3"/>
        <v/>
      </c>
      <c r="O34" s="290" t="str">
        <f t="shared" si="4"/>
        <v/>
      </c>
      <c r="Q34" s="290" t="str">
        <f t="shared" si="5"/>
        <v/>
      </c>
      <c r="S34" s="290" t="str">
        <f t="shared" si="6"/>
        <v/>
      </c>
      <c r="U34" s="290" t="str">
        <f t="shared" si="7"/>
        <v/>
      </c>
      <c r="W34" s="290" t="str">
        <f t="shared" si="8"/>
        <v/>
      </c>
      <c r="Y34" s="290" t="str">
        <f t="shared" si="9"/>
        <v/>
      </c>
      <c r="AA34" s="290" t="str">
        <f t="shared" si="10"/>
        <v/>
      </c>
      <c r="AC34" s="290" t="str">
        <f t="shared" si="11"/>
        <v/>
      </c>
      <c r="AE34" s="290" t="str">
        <f t="shared" si="12"/>
        <v/>
      </c>
      <c r="AG34" s="290" t="str">
        <f t="shared" si="13"/>
        <v/>
      </c>
      <c r="AI34" s="290" t="str">
        <f t="shared" si="14"/>
        <v/>
      </c>
      <c r="AK34" s="290" t="str">
        <f t="shared" si="15"/>
        <v/>
      </c>
      <c r="AM34" s="290" t="str">
        <f t="shared" si="16"/>
        <v/>
      </c>
      <c r="AO34" s="290" t="str">
        <f t="shared" si="17"/>
        <v/>
      </c>
      <c r="AQ34" s="290" t="str">
        <f t="shared" si="18"/>
        <v/>
      </c>
    </row>
    <row r="35" spans="1:44 3044:3403" ht="15.75" thickBot="1" x14ac:dyDescent="0.3">
      <c r="E35" s="290" t="str">
        <f t="shared" si="19"/>
        <v/>
      </c>
      <c r="G35" s="290" t="str">
        <f t="shared" si="19"/>
        <v/>
      </c>
      <c r="I35" s="290" t="str">
        <f t="shared" si="1"/>
        <v/>
      </c>
      <c r="K35" s="290" t="str">
        <f t="shared" si="2"/>
        <v/>
      </c>
      <c r="M35" s="290" t="str">
        <f t="shared" si="3"/>
        <v/>
      </c>
      <c r="O35" s="290" t="str">
        <f t="shared" si="4"/>
        <v/>
      </c>
      <c r="Q35" s="290" t="str">
        <f t="shared" si="5"/>
        <v/>
      </c>
      <c r="S35" s="290" t="str">
        <f t="shared" si="6"/>
        <v/>
      </c>
      <c r="U35" s="290" t="str">
        <f t="shared" si="7"/>
        <v/>
      </c>
      <c r="W35" s="290" t="str">
        <f t="shared" si="8"/>
        <v/>
      </c>
      <c r="Y35" s="290" t="str">
        <f t="shared" si="9"/>
        <v/>
      </c>
      <c r="AA35" s="290" t="str">
        <f t="shared" si="10"/>
        <v/>
      </c>
      <c r="AC35" s="290" t="str">
        <f t="shared" si="11"/>
        <v/>
      </c>
      <c r="AE35" s="290" t="str">
        <f t="shared" si="12"/>
        <v/>
      </c>
      <c r="AG35" s="290" t="str">
        <f t="shared" si="13"/>
        <v/>
      </c>
      <c r="AI35" s="290" t="str">
        <f t="shared" si="14"/>
        <v/>
      </c>
      <c r="AK35" s="290" t="str">
        <f t="shared" si="15"/>
        <v/>
      </c>
      <c r="AM35" s="290" t="str">
        <f t="shared" si="16"/>
        <v/>
      </c>
      <c r="AO35" s="290" t="str">
        <f t="shared" si="17"/>
        <v/>
      </c>
      <c r="AQ35" s="290" t="str">
        <f t="shared" si="18"/>
        <v/>
      </c>
    </row>
    <row r="36" spans="1:44 3044:3403" s="293" customFormat="1" ht="15.75" thickBot="1" x14ac:dyDescent="0.3">
      <c r="A36" s="292"/>
      <c r="B36" s="293">
        <f>SUM(B12:B32)</f>
        <v>159.75300534860997</v>
      </c>
      <c r="D36" s="297">
        <f>SUM(D12:D32)</f>
        <v>1663863.04</v>
      </c>
      <c r="E36" s="294">
        <f t="shared" si="19"/>
        <v>10415.222151027141</v>
      </c>
      <c r="G36" s="294" t="str">
        <f t="shared" si="19"/>
        <v/>
      </c>
      <c r="I36" s="294" t="str">
        <f t="shared" si="1"/>
        <v/>
      </c>
      <c r="K36" s="294" t="str">
        <f t="shared" si="2"/>
        <v/>
      </c>
      <c r="M36" s="294" t="str">
        <f t="shared" si="3"/>
        <v/>
      </c>
      <c r="N36" s="297">
        <f>SUM(N12:N32)</f>
        <v>87186.91</v>
      </c>
      <c r="O36" s="294">
        <f t="shared" si="4"/>
        <v>545.76068731691396</v>
      </c>
      <c r="P36" s="297">
        <f>SUM(P12:P32)</f>
        <v>42279.42</v>
      </c>
      <c r="Q36" s="294">
        <f t="shared" si="5"/>
        <v>264.65492719676007</v>
      </c>
      <c r="R36" s="297">
        <f>SUM(R12:R32)</f>
        <v>189826.94</v>
      </c>
      <c r="S36" s="294">
        <f t="shared" si="6"/>
        <v>1188.2527003843418</v>
      </c>
      <c r="T36" s="297">
        <f>SUM(T12:T32)</f>
        <v>11562</v>
      </c>
      <c r="U36" s="294">
        <f t="shared" si="7"/>
        <v>72.374225290908441</v>
      </c>
      <c r="V36" s="297">
        <f>SUM(V12:V34)</f>
        <v>10942.4</v>
      </c>
      <c r="W36" s="294">
        <f t="shared" si="8"/>
        <v>68.495738005815298</v>
      </c>
      <c r="Y36" s="294" t="str">
        <f t="shared" si="9"/>
        <v/>
      </c>
      <c r="Z36" s="297">
        <f>SUM(Z16:Z19)</f>
        <v>228</v>
      </c>
      <c r="AA36" s="294">
        <f t="shared" si="10"/>
        <v>1.4272031972260097</v>
      </c>
      <c r="AB36" s="297">
        <f>SUM(AB12:AB33)</f>
        <v>38101</v>
      </c>
      <c r="AC36" s="294">
        <f t="shared" si="11"/>
        <v>238.49942551538683</v>
      </c>
      <c r="AE36" s="294" t="str">
        <f t="shared" si="12"/>
        <v/>
      </c>
      <c r="AG36" s="294" t="str">
        <f t="shared" si="13"/>
        <v/>
      </c>
      <c r="AI36" s="294" t="str">
        <f t="shared" si="14"/>
        <v/>
      </c>
      <c r="AJ36" s="297">
        <f>SUM(AJ12:AJ33)</f>
        <v>640616.18000000005</v>
      </c>
      <c r="AK36" s="294">
        <f t="shared" si="15"/>
        <v>4010.0414925031273</v>
      </c>
      <c r="AM36" s="294" t="str">
        <f t="shared" si="16"/>
        <v/>
      </c>
      <c r="AO36" s="294" t="str">
        <f t="shared" si="17"/>
        <v/>
      </c>
      <c r="AP36" s="297">
        <f>SUM(AP12:AP33)-P36</f>
        <v>1975645.62</v>
      </c>
      <c r="AQ36" s="294">
        <f t="shared" si="18"/>
        <v>12366.87607653317</v>
      </c>
      <c r="DMB36" s="295"/>
      <c r="DMC36" s="295"/>
      <c r="DMD36" s="295"/>
      <c r="DME36" s="295"/>
      <c r="DMF36" s="295"/>
      <c r="DMG36" s="295"/>
      <c r="DMH36" s="295"/>
      <c r="DMI36" s="295"/>
      <c r="DMJ36" s="295"/>
      <c r="DMK36" s="295"/>
      <c r="DML36" s="295"/>
      <c r="DMM36" s="295"/>
      <c r="DMN36" s="295"/>
      <c r="DMO36" s="295"/>
      <c r="DMP36" s="295"/>
      <c r="DMQ36" s="295"/>
      <c r="DMR36" s="295"/>
      <c r="DMS36" s="295"/>
      <c r="DMT36" s="295"/>
      <c r="DMU36" s="295"/>
      <c r="DMV36" s="295"/>
      <c r="DMW36" s="295"/>
      <c r="DMX36" s="295"/>
      <c r="DMY36" s="295"/>
      <c r="DMZ36" s="295"/>
      <c r="DNA36" s="295"/>
      <c r="DNB36" s="295"/>
      <c r="DNC36" s="295"/>
      <c r="DND36" s="295"/>
      <c r="DNE36" s="295"/>
      <c r="DNF36" s="295"/>
      <c r="DNG36" s="295"/>
      <c r="DNH36" s="295"/>
      <c r="DNI36" s="295"/>
      <c r="DNJ36" s="295"/>
      <c r="DNK36" s="295"/>
      <c r="DNL36" s="295"/>
      <c r="DNM36" s="295"/>
      <c r="DNN36" s="295"/>
      <c r="DNO36" s="295"/>
      <c r="DVH36" s="296"/>
      <c r="DVI36" s="296"/>
      <c r="DVJ36" s="296"/>
      <c r="DVK36" s="296"/>
      <c r="DVL36" s="296"/>
      <c r="DVM36" s="296"/>
      <c r="DVN36" s="296"/>
      <c r="DVO36" s="296"/>
      <c r="DVP36" s="296"/>
      <c r="DVQ36" s="296"/>
      <c r="DVR36" s="296"/>
      <c r="DVS36" s="296"/>
      <c r="DVT36" s="296"/>
      <c r="DVU36" s="296"/>
      <c r="DVV36" s="296"/>
      <c r="DVW36" s="296"/>
      <c r="DVX36" s="296"/>
      <c r="DVY36" s="296"/>
      <c r="DVZ36" s="296"/>
      <c r="DWA36" s="296"/>
      <c r="DWB36" s="296"/>
      <c r="DWC36" s="296"/>
      <c r="DWD36" s="296"/>
      <c r="DWE36" s="296"/>
      <c r="DWF36" s="296"/>
      <c r="DWG36" s="296"/>
      <c r="DWH36" s="296"/>
      <c r="DWI36" s="296"/>
      <c r="DWJ36" s="296"/>
      <c r="DWK36" s="296"/>
      <c r="DWL36" s="296"/>
      <c r="DWM36" s="296"/>
      <c r="DWN36" s="296"/>
      <c r="DWO36" s="296"/>
      <c r="DWP36" s="296"/>
      <c r="DWQ36" s="296"/>
      <c r="DWR36" s="296"/>
      <c r="DWS36" s="296"/>
      <c r="DWT36" s="296"/>
      <c r="DWU36" s="296"/>
      <c r="DWV36" s="296"/>
      <c r="DWW36" s="296"/>
      <c r="DWX36" s="296"/>
      <c r="DWY36" s="296"/>
      <c r="DWZ36" s="296"/>
      <c r="DXA36" s="296"/>
      <c r="DXB36" s="296"/>
      <c r="DXC36" s="296"/>
      <c r="DXD36" s="296"/>
      <c r="DXE36" s="296"/>
      <c r="DXF36" s="296"/>
      <c r="DXG36" s="296"/>
      <c r="DXH36" s="296"/>
      <c r="DXI36" s="296"/>
      <c r="DXJ36" s="296"/>
      <c r="DXK36" s="296"/>
      <c r="DXL36" s="296"/>
      <c r="DXM36" s="296"/>
      <c r="DXN36" s="296"/>
      <c r="DXO36" s="296"/>
      <c r="DXP36" s="296"/>
      <c r="DXQ36" s="296"/>
      <c r="DXR36" s="296"/>
      <c r="DXS36" s="296"/>
      <c r="DXT36" s="296"/>
      <c r="DXU36" s="296"/>
      <c r="DXV36" s="296"/>
      <c r="DXW36" s="296"/>
      <c r="DXX36" s="296"/>
      <c r="DXY36" s="296"/>
      <c r="DXZ36" s="296"/>
      <c r="DYA36" s="296"/>
      <c r="DYB36" s="296"/>
      <c r="DYC36" s="296"/>
      <c r="DYD36" s="296"/>
      <c r="DYE36" s="296"/>
      <c r="DYF36" s="296"/>
      <c r="DYG36" s="296"/>
      <c r="DYH36" s="296"/>
      <c r="DYI36" s="296"/>
      <c r="DYJ36" s="296"/>
      <c r="DYK36" s="296"/>
      <c r="DYL36" s="296"/>
      <c r="DYM36" s="296"/>
      <c r="DYN36" s="296"/>
      <c r="DYO36" s="296"/>
      <c r="DYP36" s="296"/>
      <c r="DYQ36" s="296"/>
      <c r="DYR36" s="296"/>
      <c r="DYS36" s="296"/>
      <c r="DYT36" s="296"/>
      <c r="DYU36" s="296"/>
      <c r="DYV36" s="296"/>
      <c r="DYW36" s="296"/>
      <c r="DYX36" s="296"/>
      <c r="DYY36" s="296"/>
      <c r="DYZ36" s="296"/>
      <c r="DZA36" s="296"/>
      <c r="DZB36" s="296"/>
      <c r="DZC36" s="296"/>
      <c r="DZD36" s="296"/>
      <c r="DZE36" s="296"/>
      <c r="DZF36" s="296"/>
      <c r="DZG36" s="296"/>
      <c r="DZH36" s="296"/>
      <c r="DZI36" s="296"/>
      <c r="DZJ36" s="296"/>
      <c r="DZK36" s="296"/>
      <c r="DZL36" s="296"/>
      <c r="DZM36" s="296"/>
      <c r="DZN36" s="296"/>
      <c r="DZO36" s="296"/>
      <c r="DZP36" s="296"/>
      <c r="DZQ36" s="296"/>
      <c r="DZR36" s="296"/>
      <c r="DZS36" s="296"/>
      <c r="DZT36" s="296"/>
      <c r="DZU36" s="296"/>
      <c r="DZV36" s="296"/>
      <c r="DZW36" s="296"/>
    </row>
    <row r="37" spans="1:44 3044:3403" x14ac:dyDescent="0.25">
      <c r="E37" s="290">
        <f>E36*5.5/2650</f>
        <v>21.616498804018594</v>
      </c>
      <c r="G37" s="290" t="str">
        <f t="shared" si="19"/>
        <v/>
      </c>
      <c r="I37" s="290" t="str">
        <f t="shared" si="1"/>
        <v/>
      </c>
      <c r="K37" s="290" t="str">
        <f t="shared" si="2"/>
        <v/>
      </c>
      <c r="M37" s="290" t="str">
        <f t="shared" si="3"/>
        <v/>
      </c>
      <c r="O37" s="290" t="str">
        <f t="shared" si="4"/>
        <v/>
      </c>
      <c r="Q37" s="290" t="str">
        <f t="shared" si="5"/>
        <v/>
      </c>
      <c r="S37" s="290" t="str">
        <f t="shared" si="6"/>
        <v/>
      </c>
      <c r="U37" s="290" t="str">
        <f t="shared" si="7"/>
        <v/>
      </c>
      <c r="W37" s="290" t="str">
        <f t="shared" si="8"/>
        <v/>
      </c>
      <c r="Y37" s="290" t="str">
        <f t="shared" si="9"/>
        <v/>
      </c>
      <c r="AA37" s="290" t="str">
        <f t="shared" si="10"/>
        <v/>
      </c>
      <c r="AC37" s="290" t="str">
        <f t="shared" si="11"/>
        <v/>
      </c>
      <c r="AE37" s="290" t="str">
        <f t="shared" si="12"/>
        <v/>
      </c>
      <c r="AG37" s="290" t="str">
        <f t="shared" si="13"/>
        <v/>
      </c>
      <c r="AI37" s="290" t="str">
        <f t="shared" si="14"/>
        <v/>
      </c>
      <c r="AK37" s="290">
        <f>AK36/B36</f>
        <v>25.101508943462385</v>
      </c>
      <c r="AM37" s="290" t="str">
        <f t="shared" si="16"/>
        <v/>
      </c>
      <c r="AO37" s="290" t="str">
        <f t="shared" si="17"/>
        <v/>
      </c>
      <c r="AQ37" s="290" t="str">
        <f t="shared" si="18"/>
        <v/>
      </c>
    </row>
    <row r="38" spans="1:44 3044:3403" x14ac:dyDescent="0.25">
      <c r="E38" s="290" t="str">
        <f t="shared" si="19"/>
        <v/>
      </c>
      <c r="G38" s="290" t="str">
        <f t="shared" si="19"/>
        <v/>
      </c>
      <c r="I38" s="290" t="str">
        <f t="shared" si="1"/>
        <v/>
      </c>
      <c r="K38" s="290" t="str">
        <f t="shared" si="2"/>
        <v/>
      </c>
      <c r="M38" s="290" t="str">
        <f t="shared" si="3"/>
        <v/>
      </c>
      <c r="O38" s="290" t="str">
        <f t="shared" si="4"/>
        <v/>
      </c>
      <c r="Q38" s="290" t="str">
        <f t="shared" si="5"/>
        <v/>
      </c>
      <c r="S38" s="290" t="str">
        <f t="shared" si="6"/>
        <v/>
      </c>
      <c r="U38" s="290" t="str">
        <f t="shared" si="7"/>
        <v/>
      </c>
      <c r="W38" s="290" t="str">
        <f t="shared" si="8"/>
        <v/>
      </c>
      <c r="Y38" s="290" t="str">
        <f t="shared" si="9"/>
        <v/>
      </c>
      <c r="AA38" s="290" t="str">
        <f t="shared" si="10"/>
        <v/>
      </c>
      <c r="AC38" s="290" t="str">
        <f t="shared" si="11"/>
        <v/>
      </c>
      <c r="AE38" s="290" t="str">
        <f t="shared" si="12"/>
        <v/>
      </c>
      <c r="AG38" s="290" t="str">
        <f t="shared" si="13"/>
        <v/>
      </c>
      <c r="AI38" s="290" t="str">
        <f t="shared" si="14"/>
        <v/>
      </c>
      <c r="AK38" s="290" t="str">
        <f t="shared" si="15"/>
        <v/>
      </c>
      <c r="AM38" s="290" t="str">
        <f t="shared" si="16"/>
        <v/>
      </c>
      <c r="AO38" s="290" t="str">
        <f t="shared" si="17"/>
        <v/>
      </c>
      <c r="AP38" s="299">
        <f>AP36+P36</f>
        <v>2017925.04</v>
      </c>
      <c r="AQ38" s="290">
        <f>AP38/B36</f>
        <v>12631.53100372993</v>
      </c>
      <c r="AR38" t="s">
        <v>379</v>
      </c>
    </row>
    <row r="39" spans="1:44 3044:3403" x14ac:dyDescent="0.25">
      <c r="E39" s="290" t="str">
        <f t="shared" si="19"/>
        <v/>
      </c>
      <c r="G39" s="290" t="str">
        <f t="shared" si="19"/>
        <v/>
      </c>
      <c r="I39" s="290" t="str">
        <f t="shared" si="1"/>
        <v/>
      </c>
      <c r="K39" s="290" t="str">
        <f t="shared" si="2"/>
        <v/>
      </c>
      <c r="M39" s="290" t="str">
        <f t="shared" si="3"/>
        <v/>
      </c>
      <c r="O39" s="290" t="str">
        <f t="shared" si="4"/>
        <v/>
      </c>
      <c r="Q39" s="290" t="str">
        <f t="shared" si="5"/>
        <v/>
      </c>
      <c r="S39" s="290" t="str">
        <f t="shared" si="6"/>
        <v/>
      </c>
      <c r="U39" s="290" t="str">
        <f t="shared" si="7"/>
        <v/>
      </c>
      <c r="W39" s="290" t="str">
        <f t="shared" si="8"/>
        <v/>
      </c>
      <c r="Y39" s="290" t="str">
        <f t="shared" si="9"/>
        <v/>
      </c>
      <c r="AA39" s="290" t="str">
        <f t="shared" si="10"/>
        <v/>
      </c>
      <c r="AC39" s="290" t="str">
        <f t="shared" si="11"/>
        <v/>
      </c>
      <c r="AE39" s="290" t="str">
        <f t="shared" si="12"/>
        <v/>
      </c>
      <c r="AG39" s="290" t="str">
        <f t="shared" si="13"/>
        <v/>
      </c>
      <c r="AI39" s="290" t="str">
        <f t="shared" si="14"/>
        <v/>
      </c>
      <c r="AK39" s="290" t="str">
        <f t="shared" si="15"/>
        <v/>
      </c>
      <c r="AM39" s="290" t="str">
        <f t="shared" si="16"/>
        <v/>
      </c>
      <c r="AO39" s="290" t="str">
        <f t="shared" si="17"/>
        <v/>
      </c>
      <c r="AQ39" s="290">
        <f>5.5*AQ36</f>
        <v>68017.818420932439</v>
      </c>
      <c r="AR39" t="s">
        <v>380</v>
      </c>
    </row>
    <row r="40" spans="1:44 3044:3403" x14ac:dyDescent="0.25">
      <c r="E40" s="290" t="str">
        <f t="shared" si="19"/>
        <v/>
      </c>
      <c r="G40" s="290" t="str">
        <f t="shared" si="19"/>
        <v/>
      </c>
      <c r="I40" s="290" t="str">
        <f t="shared" si="1"/>
        <v/>
      </c>
      <c r="K40" s="290" t="str">
        <f t="shared" si="2"/>
        <v/>
      </c>
      <c r="M40" s="290" t="str">
        <f t="shared" si="3"/>
        <v/>
      </c>
      <c r="O40" s="290" t="str">
        <f t="shared" si="4"/>
        <v/>
      </c>
      <c r="Q40" s="290" t="str">
        <f t="shared" si="5"/>
        <v/>
      </c>
      <c r="S40" s="290" t="str">
        <f t="shared" si="6"/>
        <v/>
      </c>
      <c r="U40" s="290" t="str">
        <f t="shared" si="7"/>
        <v/>
      </c>
      <c r="W40" s="290" t="str">
        <f t="shared" si="8"/>
        <v/>
      </c>
      <c r="Y40" s="290" t="str">
        <f t="shared" si="9"/>
        <v/>
      </c>
      <c r="AA40" s="290" t="str">
        <f t="shared" si="10"/>
        <v/>
      </c>
      <c r="AC40" s="290" t="str">
        <f t="shared" si="11"/>
        <v/>
      </c>
      <c r="AE40" s="290" t="str">
        <f t="shared" si="12"/>
        <v/>
      </c>
      <c r="AG40" s="290" t="str">
        <f t="shared" si="13"/>
        <v/>
      </c>
      <c r="AI40" s="290" t="str">
        <f t="shared" si="14"/>
        <v/>
      </c>
      <c r="AK40" s="290" t="str">
        <f t="shared" si="15"/>
        <v/>
      </c>
      <c r="AM40" s="290" t="str">
        <f t="shared" si="16"/>
        <v/>
      </c>
      <c r="AO40" s="290" t="str">
        <f t="shared" si="17"/>
        <v/>
      </c>
      <c r="AQ40" s="290" t="str">
        <f t="shared" si="18"/>
        <v/>
      </c>
    </row>
    <row r="41" spans="1:44 3044:3403" x14ac:dyDescent="0.25">
      <c r="E41" s="290" t="str">
        <f t="shared" si="19"/>
        <v/>
      </c>
      <c r="G41" s="290" t="str">
        <f t="shared" si="19"/>
        <v/>
      </c>
      <c r="I41" s="290" t="str">
        <f t="shared" si="1"/>
        <v/>
      </c>
      <c r="K41" s="290" t="str">
        <f t="shared" si="2"/>
        <v/>
      </c>
      <c r="M41" s="290" t="str">
        <f t="shared" si="3"/>
        <v/>
      </c>
      <c r="O41" s="290" t="str">
        <f t="shared" si="4"/>
        <v/>
      </c>
      <c r="Q41" s="290" t="str">
        <f t="shared" si="5"/>
        <v/>
      </c>
      <c r="S41" s="290" t="str">
        <f t="shared" si="6"/>
        <v/>
      </c>
      <c r="U41" s="290" t="str">
        <f t="shared" si="7"/>
        <v/>
      </c>
      <c r="W41" s="290" t="str">
        <f t="shared" si="8"/>
        <v/>
      </c>
      <c r="Y41" s="290" t="str">
        <f t="shared" si="9"/>
        <v/>
      </c>
      <c r="AA41" s="290" t="str">
        <f t="shared" si="10"/>
        <v/>
      </c>
      <c r="AC41" s="290" t="str">
        <f t="shared" si="11"/>
        <v/>
      </c>
      <c r="AE41" s="290" t="str">
        <f t="shared" si="12"/>
        <v/>
      </c>
      <c r="AG41" s="290" t="str">
        <f t="shared" si="13"/>
        <v/>
      </c>
      <c r="AI41" s="290" t="str">
        <f t="shared" si="14"/>
        <v/>
      </c>
      <c r="AK41" s="290" t="str">
        <f t="shared" si="15"/>
        <v/>
      </c>
      <c r="AM41" s="290" t="str">
        <f t="shared" si="16"/>
        <v/>
      </c>
      <c r="AO41" s="290" t="str">
        <f t="shared" si="17"/>
        <v/>
      </c>
      <c r="AQ41" s="290" t="str">
        <f t="shared" si="18"/>
        <v/>
      </c>
    </row>
    <row r="42" spans="1:44 3044:3403" x14ac:dyDescent="0.25">
      <c r="E42" s="290" t="str">
        <f t="shared" si="19"/>
        <v/>
      </c>
      <c r="G42" s="290" t="str">
        <f t="shared" si="19"/>
        <v/>
      </c>
      <c r="I42" s="290" t="str">
        <f t="shared" si="1"/>
        <v/>
      </c>
      <c r="K42" s="290" t="str">
        <f t="shared" si="2"/>
        <v/>
      </c>
      <c r="M42" s="290" t="str">
        <f t="shared" si="3"/>
        <v/>
      </c>
      <c r="O42" s="290" t="str">
        <f t="shared" si="4"/>
        <v/>
      </c>
      <c r="Q42" s="290" t="str">
        <f t="shared" si="5"/>
        <v/>
      </c>
      <c r="S42" s="290" t="str">
        <f t="shared" si="6"/>
        <v/>
      </c>
      <c r="U42" s="290" t="str">
        <f t="shared" si="7"/>
        <v/>
      </c>
      <c r="W42" s="290" t="str">
        <f t="shared" si="8"/>
        <v/>
      </c>
      <c r="Y42" s="290" t="str">
        <f t="shared" si="9"/>
        <v/>
      </c>
      <c r="AA42" s="290" t="str">
        <f t="shared" si="10"/>
        <v/>
      </c>
      <c r="AC42" s="290" t="str">
        <f t="shared" si="11"/>
        <v/>
      </c>
      <c r="AE42" s="290" t="str">
        <f t="shared" si="12"/>
        <v/>
      </c>
      <c r="AG42" s="290" t="str">
        <f t="shared" si="13"/>
        <v/>
      </c>
      <c r="AI42" s="290" t="str">
        <f t="shared" si="14"/>
        <v/>
      </c>
      <c r="AK42" s="290" t="str">
        <f t="shared" si="15"/>
        <v/>
      </c>
      <c r="AM42" s="290" t="str">
        <f t="shared" si="16"/>
        <v/>
      </c>
      <c r="AO42" s="290" t="str">
        <f t="shared" si="17"/>
        <v/>
      </c>
      <c r="AQ42" s="290" t="str">
        <f t="shared" si="18"/>
        <v/>
      </c>
    </row>
    <row r="43" spans="1:44 3044:3403" x14ac:dyDescent="0.25">
      <c r="E43" s="290" t="str">
        <f t="shared" si="19"/>
        <v/>
      </c>
      <c r="G43" s="290" t="str">
        <f t="shared" si="19"/>
        <v/>
      </c>
      <c r="I43" s="290" t="str">
        <f t="shared" si="1"/>
        <v/>
      </c>
      <c r="K43" s="290" t="str">
        <f t="shared" si="2"/>
        <v/>
      </c>
      <c r="M43" s="290" t="str">
        <f t="shared" si="3"/>
        <v/>
      </c>
      <c r="O43" s="290" t="str">
        <f t="shared" si="4"/>
        <v/>
      </c>
      <c r="Q43" s="290" t="str">
        <f t="shared" si="5"/>
        <v/>
      </c>
      <c r="S43" s="290" t="str">
        <f t="shared" si="6"/>
        <v/>
      </c>
      <c r="U43" s="290" t="str">
        <f t="shared" si="7"/>
        <v/>
      </c>
      <c r="W43" s="290" t="str">
        <f t="shared" si="8"/>
        <v/>
      </c>
      <c r="Y43" s="290" t="str">
        <f t="shared" si="9"/>
        <v/>
      </c>
      <c r="AA43" s="290" t="str">
        <f t="shared" si="10"/>
        <v/>
      </c>
      <c r="AC43" s="290" t="str">
        <f t="shared" si="11"/>
        <v/>
      </c>
      <c r="AE43" s="290" t="str">
        <f t="shared" si="12"/>
        <v/>
      </c>
      <c r="AG43" s="290" t="str">
        <f t="shared" si="13"/>
        <v/>
      </c>
      <c r="AI43" s="290" t="str">
        <f t="shared" si="14"/>
        <v/>
      </c>
      <c r="AK43" s="290" t="str">
        <f t="shared" si="15"/>
        <v/>
      </c>
      <c r="AM43" s="290" t="str">
        <f t="shared" si="16"/>
        <v/>
      </c>
      <c r="AO43" s="290" t="str">
        <f t="shared" si="17"/>
        <v/>
      </c>
      <c r="AQ43" s="290" t="str">
        <f t="shared" si="18"/>
        <v/>
      </c>
    </row>
    <row r="44" spans="1:44 3044:3403" x14ac:dyDescent="0.25">
      <c r="E44" s="290" t="str">
        <f t="shared" si="19"/>
        <v/>
      </c>
      <c r="G44" s="290" t="str">
        <f t="shared" si="19"/>
        <v/>
      </c>
      <c r="I44" s="290" t="str">
        <f t="shared" si="1"/>
        <v/>
      </c>
      <c r="K44" s="290" t="str">
        <f t="shared" si="2"/>
        <v/>
      </c>
      <c r="M44" s="290" t="str">
        <f t="shared" si="3"/>
        <v/>
      </c>
      <c r="O44" s="290" t="str">
        <f t="shared" si="4"/>
        <v/>
      </c>
      <c r="Q44" s="290" t="str">
        <f t="shared" si="5"/>
        <v/>
      </c>
      <c r="S44" s="290" t="str">
        <f t="shared" si="6"/>
        <v/>
      </c>
      <c r="U44" s="290" t="str">
        <f t="shared" si="7"/>
        <v/>
      </c>
      <c r="W44" s="290" t="str">
        <f t="shared" si="8"/>
        <v/>
      </c>
      <c r="Y44" s="290" t="str">
        <f t="shared" si="9"/>
        <v/>
      </c>
      <c r="AA44" s="290" t="str">
        <f t="shared" si="10"/>
        <v/>
      </c>
      <c r="AC44" s="290" t="str">
        <f t="shared" si="11"/>
        <v/>
      </c>
      <c r="AE44" s="290" t="str">
        <f t="shared" si="12"/>
        <v/>
      </c>
      <c r="AG44" s="290" t="str">
        <f t="shared" si="13"/>
        <v/>
      </c>
      <c r="AI44" s="290" t="str">
        <f t="shared" si="14"/>
        <v/>
      </c>
      <c r="AK44" s="290" t="str">
        <f t="shared" si="15"/>
        <v/>
      </c>
      <c r="AM44" s="290" t="str">
        <f t="shared" si="16"/>
        <v/>
      </c>
      <c r="AO44" s="290" t="str">
        <f t="shared" si="17"/>
        <v/>
      </c>
      <c r="AQ44" s="290" t="str">
        <f t="shared" si="18"/>
        <v/>
      </c>
    </row>
    <row r="45" spans="1:44 3044:3403" x14ac:dyDescent="0.25">
      <c r="E45" s="290" t="str">
        <f t="shared" ref="E45:G60" si="20">IF(OR($B45=0,D45=0),"",D45/$B45)</f>
        <v/>
      </c>
      <c r="G45" s="290" t="str">
        <f t="shared" si="20"/>
        <v/>
      </c>
      <c r="I45" s="290" t="str">
        <f t="shared" si="1"/>
        <v/>
      </c>
      <c r="K45" s="290" t="str">
        <f t="shared" si="2"/>
        <v/>
      </c>
      <c r="M45" s="290" t="str">
        <f t="shared" si="3"/>
        <v/>
      </c>
      <c r="O45" s="290" t="str">
        <f t="shared" si="4"/>
        <v/>
      </c>
      <c r="Q45" s="290" t="str">
        <f t="shared" si="5"/>
        <v/>
      </c>
      <c r="S45" s="290" t="str">
        <f t="shared" si="6"/>
        <v/>
      </c>
      <c r="U45" s="290" t="str">
        <f t="shared" si="7"/>
        <v/>
      </c>
      <c r="W45" s="290" t="str">
        <f t="shared" si="8"/>
        <v/>
      </c>
      <c r="Y45" s="290" t="str">
        <f t="shared" si="9"/>
        <v/>
      </c>
      <c r="AA45" s="290" t="str">
        <f t="shared" si="10"/>
        <v/>
      </c>
      <c r="AC45" s="290" t="str">
        <f t="shared" si="11"/>
        <v/>
      </c>
      <c r="AE45" s="290" t="str">
        <f t="shared" si="12"/>
        <v/>
      </c>
      <c r="AG45" s="290" t="str">
        <f t="shared" si="13"/>
        <v/>
      </c>
      <c r="AI45" s="290" t="str">
        <f t="shared" si="14"/>
        <v/>
      </c>
      <c r="AK45" s="290" t="str">
        <f t="shared" si="15"/>
        <v/>
      </c>
      <c r="AM45" s="290" t="str">
        <f t="shared" si="16"/>
        <v/>
      </c>
      <c r="AO45" s="290" t="str">
        <f t="shared" si="17"/>
        <v/>
      </c>
      <c r="AQ45" s="290" t="str">
        <f t="shared" si="18"/>
        <v/>
      </c>
    </row>
    <row r="46" spans="1:44 3044:3403" x14ac:dyDescent="0.25">
      <c r="E46" s="290" t="str">
        <f t="shared" si="20"/>
        <v/>
      </c>
      <c r="G46" s="290" t="str">
        <f t="shared" si="20"/>
        <v/>
      </c>
      <c r="I46" s="290" t="str">
        <f t="shared" si="1"/>
        <v/>
      </c>
      <c r="K46" s="290" t="str">
        <f t="shared" si="2"/>
        <v/>
      </c>
      <c r="M46" s="290" t="str">
        <f t="shared" si="3"/>
        <v/>
      </c>
      <c r="O46" s="290" t="str">
        <f t="shared" si="4"/>
        <v/>
      </c>
      <c r="Q46" s="290" t="str">
        <f t="shared" si="5"/>
        <v/>
      </c>
      <c r="S46" s="290" t="str">
        <f t="shared" si="6"/>
        <v/>
      </c>
      <c r="U46" s="290" t="str">
        <f t="shared" si="7"/>
        <v/>
      </c>
      <c r="W46" s="290" t="str">
        <f t="shared" si="8"/>
        <v/>
      </c>
      <c r="Y46" s="290" t="str">
        <f t="shared" si="9"/>
        <v/>
      </c>
      <c r="AA46" s="290" t="str">
        <f t="shared" si="10"/>
        <v/>
      </c>
      <c r="AC46" s="290" t="str">
        <f t="shared" si="11"/>
        <v/>
      </c>
      <c r="AE46" s="290" t="str">
        <f t="shared" si="12"/>
        <v/>
      </c>
      <c r="AG46" s="290" t="str">
        <f t="shared" si="13"/>
        <v/>
      </c>
      <c r="AI46" s="290" t="str">
        <f t="shared" si="14"/>
        <v/>
      </c>
      <c r="AK46" s="290" t="str">
        <f t="shared" si="15"/>
        <v/>
      </c>
      <c r="AM46" s="290" t="str">
        <f t="shared" si="16"/>
        <v/>
      </c>
      <c r="AO46" s="290" t="str">
        <f t="shared" si="17"/>
        <v/>
      </c>
      <c r="AQ46" s="290" t="str">
        <f t="shared" si="18"/>
        <v/>
      </c>
    </row>
    <row r="47" spans="1:44 3044:3403" x14ac:dyDescent="0.25">
      <c r="E47" s="290" t="str">
        <f t="shared" si="20"/>
        <v/>
      </c>
      <c r="G47" s="290" t="str">
        <f t="shared" si="20"/>
        <v/>
      </c>
      <c r="I47" s="290" t="str">
        <f t="shared" si="1"/>
        <v/>
      </c>
      <c r="K47" s="290" t="str">
        <f t="shared" si="2"/>
        <v/>
      </c>
      <c r="M47" s="290" t="str">
        <f t="shared" si="3"/>
        <v/>
      </c>
      <c r="O47" s="290" t="str">
        <f t="shared" si="4"/>
        <v/>
      </c>
      <c r="Q47" s="290" t="str">
        <f t="shared" si="5"/>
        <v/>
      </c>
      <c r="S47" s="290" t="str">
        <f t="shared" si="6"/>
        <v/>
      </c>
      <c r="U47" s="290" t="str">
        <f t="shared" si="7"/>
        <v/>
      </c>
      <c r="W47" s="290" t="str">
        <f t="shared" si="8"/>
        <v/>
      </c>
      <c r="Y47" s="290" t="str">
        <f t="shared" si="9"/>
        <v/>
      </c>
      <c r="AA47" s="290" t="str">
        <f t="shared" si="10"/>
        <v/>
      </c>
      <c r="AC47" s="290" t="str">
        <f t="shared" si="11"/>
        <v/>
      </c>
      <c r="AE47" s="290" t="str">
        <f t="shared" si="12"/>
        <v/>
      </c>
      <c r="AG47" s="290" t="str">
        <f t="shared" si="13"/>
        <v/>
      </c>
      <c r="AI47" s="290" t="str">
        <f t="shared" si="14"/>
        <v/>
      </c>
      <c r="AK47" s="290" t="str">
        <f t="shared" si="15"/>
        <v/>
      </c>
      <c r="AM47" s="290" t="str">
        <f t="shared" si="16"/>
        <v/>
      </c>
      <c r="AO47" s="290" t="str">
        <f t="shared" si="17"/>
        <v/>
      </c>
      <c r="AQ47" s="290" t="str">
        <f t="shared" si="18"/>
        <v/>
      </c>
    </row>
    <row r="48" spans="1:44 3044:3403" x14ac:dyDescent="0.25">
      <c r="E48" s="290" t="str">
        <f t="shared" si="20"/>
        <v/>
      </c>
      <c r="G48" s="290" t="str">
        <f t="shared" si="20"/>
        <v/>
      </c>
      <c r="I48" s="290" t="str">
        <f t="shared" si="1"/>
        <v/>
      </c>
      <c r="K48" s="290" t="str">
        <f t="shared" si="2"/>
        <v/>
      </c>
      <c r="M48" s="290" t="str">
        <f t="shared" si="3"/>
        <v/>
      </c>
      <c r="O48" s="290" t="str">
        <f t="shared" si="4"/>
        <v/>
      </c>
      <c r="Q48" s="290" t="str">
        <f t="shared" si="5"/>
        <v/>
      </c>
      <c r="S48" s="290" t="str">
        <f t="shared" si="6"/>
        <v/>
      </c>
      <c r="U48" s="290" t="str">
        <f t="shared" si="7"/>
        <v/>
      </c>
      <c r="W48" s="290" t="str">
        <f t="shared" si="8"/>
        <v/>
      </c>
      <c r="Y48" s="290" t="str">
        <f t="shared" si="9"/>
        <v/>
      </c>
      <c r="AA48" s="290" t="str">
        <f t="shared" si="10"/>
        <v/>
      </c>
      <c r="AC48" s="290" t="str">
        <f t="shared" si="11"/>
        <v/>
      </c>
      <c r="AE48" s="290" t="str">
        <f t="shared" si="12"/>
        <v/>
      </c>
      <c r="AG48" s="290" t="str">
        <f t="shared" si="13"/>
        <v/>
      </c>
      <c r="AI48" s="290" t="str">
        <f t="shared" si="14"/>
        <v/>
      </c>
      <c r="AK48" s="290" t="str">
        <f t="shared" si="15"/>
        <v/>
      </c>
      <c r="AM48" s="290" t="str">
        <f t="shared" si="16"/>
        <v/>
      </c>
      <c r="AO48" s="290" t="str">
        <f t="shared" si="17"/>
        <v/>
      </c>
      <c r="AQ48" s="290" t="str">
        <f t="shared" si="18"/>
        <v/>
      </c>
    </row>
    <row r="49" spans="5:43" x14ac:dyDescent="0.25">
      <c r="E49" s="290" t="str">
        <f t="shared" si="20"/>
        <v/>
      </c>
      <c r="G49" s="290" t="str">
        <f t="shared" si="20"/>
        <v/>
      </c>
      <c r="I49" s="290" t="str">
        <f t="shared" si="1"/>
        <v/>
      </c>
      <c r="K49" s="290" t="str">
        <f t="shared" si="2"/>
        <v/>
      </c>
      <c r="M49" s="290" t="str">
        <f t="shared" si="3"/>
        <v/>
      </c>
      <c r="O49" s="290" t="str">
        <f t="shared" si="4"/>
        <v/>
      </c>
      <c r="Q49" s="290" t="str">
        <f t="shared" si="5"/>
        <v/>
      </c>
      <c r="S49" s="290" t="str">
        <f t="shared" si="6"/>
        <v/>
      </c>
      <c r="U49" s="290" t="str">
        <f t="shared" si="7"/>
        <v/>
      </c>
      <c r="W49" s="290" t="str">
        <f t="shared" si="8"/>
        <v/>
      </c>
      <c r="Y49" s="290" t="str">
        <f t="shared" si="9"/>
        <v/>
      </c>
      <c r="AA49" s="290" t="str">
        <f t="shared" si="10"/>
        <v/>
      </c>
      <c r="AC49" s="290" t="str">
        <f t="shared" si="11"/>
        <v/>
      </c>
      <c r="AE49" s="290" t="str">
        <f t="shared" si="12"/>
        <v/>
      </c>
      <c r="AG49" s="290" t="str">
        <f t="shared" si="13"/>
        <v/>
      </c>
      <c r="AI49" s="290" t="str">
        <f t="shared" si="14"/>
        <v/>
      </c>
      <c r="AK49" s="290" t="str">
        <f t="shared" si="15"/>
        <v/>
      </c>
      <c r="AM49" s="290" t="str">
        <f t="shared" si="16"/>
        <v/>
      </c>
      <c r="AO49" s="290" t="str">
        <f t="shared" si="17"/>
        <v/>
      </c>
      <c r="AQ49" s="290" t="str">
        <f t="shared" si="18"/>
        <v/>
      </c>
    </row>
    <row r="50" spans="5:43" x14ac:dyDescent="0.25">
      <c r="E50" s="290" t="str">
        <f t="shared" si="20"/>
        <v/>
      </c>
      <c r="G50" s="290" t="str">
        <f t="shared" si="20"/>
        <v/>
      </c>
      <c r="I50" s="290" t="str">
        <f t="shared" si="1"/>
        <v/>
      </c>
      <c r="K50" s="290" t="str">
        <f t="shared" si="2"/>
        <v/>
      </c>
      <c r="M50" s="290" t="str">
        <f t="shared" si="3"/>
        <v/>
      </c>
      <c r="O50" s="290" t="str">
        <f t="shared" si="4"/>
        <v/>
      </c>
      <c r="Q50" s="290" t="str">
        <f t="shared" si="5"/>
        <v/>
      </c>
      <c r="S50" s="290" t="str">
        <f t="shared" si="6"/>
        <v/>
      </c>
      <c r="U50" s="290" t="str">
        <f t="shared" si="7"/>
        <v/>
      </c>
      <c r="W50" s="290" t="str">
        <f t="shared" si="8"/>
        <v/>
      </c>
      <c r="Y50" s="290" t="str">
        <f t="shared" si="9"/>
        <v/>
      </c>
      <c r="AA50" s="290" t="str">
        <f t="shared" si="10"/>
        <v/>
      </c>
      <c r="AC50" s="290" t="str">
        <f t="shared" si="11"/>
        <v/>
      </c>
      <c r="AE50" s="290" t="str">
        <f t="shared" si="12"/>
        <v/>
      </c>
      <c r="AG50" s="290" t="str">
        <f t="shared" si="13"/>
        <v/>
      </c>
      <c r="AI50" s="290" t="str">
        <f t="shared" si="14"/>
        <v/>
      </c>
      <c r="AK50" s="290" t="str">
        <f t="shared" si="15"/>
        <v/>
      </c>
      <c r="AM50" s="290" t="str">
        <f t="shared" si="16"/>
        <v/>
      </c>
      <c r="AO50" s="290" t="str">
        <f t="shared" si="17"/>
        <v/>
      </c>
      <c r="AQ50" s="290" t="str">
        <f t="shared" si="18"/>
        <v/>
      </c>
    </row>
    <row r="51" spans="5:43" x14ac:dyDescent="0.25">
      <c r="E51" s="290" t="str">
        <f t="shared" si="20"/>
        <v/>
      </c>
      <c r="G51" s="290" t="str">
        <f t="shared" si="20"/>
        <v/>
      </c>
      <c r="I51" s="290" t="str">
        <f t="shared" si="1"/>
        <v/>
      </c>
      <c r="K51" s="290" t="str">
        <f t="shared" si="2"/>
        <v/>
      </c>
      <c r="M51" s="290" t="str">
        <f t="shared" si="3"/>
        <v/>
      </c>
      <c r="O51" s="290" t="str">
        <f t="shared" si="4"/>
        <v/>
      </c>
      <c r="Q51" s="290" t="str">
        <f t="shared" si="5"/>
        <v/>
      </c>
      <c r="S51" s="290" t="str">
        <f t="shared" si="6"/>
        <v/>
      </c>
      <c r="U51" s="290" t="str">
        <f t="shared" si="7"/>
        <v/>
      </c>
      <c r="W51" s="290" t="str">
        <f t="shared" si="8"/>
        <v/>
      </c>
      <c r="Y51" s="290" t="str">
        <f t="shared" si="9"/>
        <v/>
      </c>
      <c r="AA51" s="290" t="str">
        <f t="shared" si="10"/>
        <v/>
      </c>
      <c r="AC51" s="290" t="str">
        <f t="shared" si="11"/>
        <v/>
      </c>
      <c r="AE51" s="290" t="str">
        <f t="shared" si="12"/>
        <v/>
      </c>
      <c r="AG51" s="290" t="str">
        <f t="shared" si="13"/>
        <v/>
      </c>
      <c r="AI51" s="290" t="str">
        <f t="shared" si="14"/>
        <v/>
      </c>
      <c r="AK51" s="290" t="str">
        <f t="shared" si="15"/>
        <v/>
      </c>
      <c r="AM51" s="290" t="str">
        <f t="shared" si="16"/>
        <v/>
      </c>
      <c r="AO51" s="290" t="str">
        <f t="shared" si="17"/>
        <v/>
      </c>
      <c r="AQ51" s="290" t="str">
        <f t="shared" si="18"/>
        <v/>
      </c>
    </row>
    <row r="52" spans="5:43" x14ac:dyDescent="0.25">
      <c r="E52" s="290" t="str">
        <f t="shared" si="20"/>
        <v/>
      </c>
      <c r="G52" s="290" t="str">
        <f t="shared" si="20"/>
        <v/>
      </c>
      <c r="I52" s="290" t="str">
        <f t="shared" si="1"/>
        <v/>
      </c>
      <c r="K52" s="290" t="str">
        <f t="shared" si="2"/>
        <v/>
      </c>
      <c r="M52" s="290" t="str">
        <f t="shared" si="3"/>
        <v/>
      </c>
      <c r="O52" s="290" t="str">
        <f t="shared" si="4"/>
        <v/>
      </c>
      <c r="Q52" s="290" t="str">
        <f t="shared" si="5"/>
        <v/>
      </c>
      <c r="S52" s="290" t="str">
        <f t="shared" si="6"/>
        <v/>
      </c>
      <c r="U52" s="290" t="str">
        <f t="shared" si="7"/>
        <v/>
      </c>
      <c r="W52" s="290" t="str">
        <f t="shared" si="8"/>
        <v/>
      </c>
      <c r="Y52" s="290" t="str">
        <f t="shared" si="9"/>
        <v/>
      </c>
      <c r="AA52" s="290" t="str">
        <f t="shared" si="10"/>
        <v/>
      </c>
      <c r="AC52" s="290" t="str">
        <f t="shared" si="11"/>
        <v/>
      </c>
      <c r="AE52" s="290" t="str">
        <f t="shared" si="12"/>
        <v/>
      </c>
      <c r="AG52" s="290" t="str">
        <f t="shared" si="13"/>
        <v/>
      </c>
      <c r="AI52" s="290" t="str">
        <f t="shared" si="14"/>
        <v/>
      </c>
      <c r="AK52" s="290" t="str">
        <f t="shared" si="15"/>
        <v/>
      </c>
      <c r="AM52" s="290" t="str">
        <f t="shared" si="16"/>
        <v/>
      </c>
      <c r="AO52" s="290" t="str">
        <f t="shared" si="17"/>
        <v/>
      </c>
      <c r="AQ52" s="290" t="str">
        <f t="shared" si="18"/>
        <v/>
      </c>
    </row>
    <row r="53" spans="5:43" x14ac:dyDescent="0.25">
      <c r="E53" s="290" t="str">
        <f t="shared" si="20"/>
        <v/>
      </c>
      <c r="G53" s="290" t="str">
        <f t="shared" si="20"/>
        <v/>
      </c>
      <c r="I53" s="290" t="str">
        <f t="shared" si="1"/>
        <v/>
      </c>
      <c r="K53" s="290" t="str">
        <f t="shared" si="2"/>
        <v/>
      </c>
      <c r="M53" s="290" t="str">
        <f t="shared" si="3"/>
        <v/>
      </c>
      <c r="O53" s="290" t="str">
        <f t="shared" si="4"/>
        <v/>
      </c>
      <c r="Q53" s="290" t="str">
        <f t="shared" si="5"/>
        <v/>
      </c>
      <c r="S53" s="290" t="str">
        <f t="shared" si="6"/>
        <v/>
      </c>
      <c r="U53" s="290" t="str">
        <f t="shared" si="7"/>
        <v/>
      </c>
      <c r="W53" s="290" t="str">
        <f t="shared" si="8"/>
        <v/>
      </c>
      <c r="Y53" s="290" t="str">
        <f t="shared" si="9"/>
        <v/>
      </c>
      <c r="AA53" s="290" t="str">
        <f t="shared" si="10"/>
        <v/>
      </c>
      <c r="AC53" s="290" t="str">
        <f t="shared" si="11"/>
        <v/>
      </c>
      <c r="AE53" s="290" t="str">
        <f t="shared" si="12"/>
        <v/>
      </c>
      <c r="AG53" s="290" t="str">
        <f t="shared" si="13"/>
        <v/>
      </c>
      <c r="AI53" s="290" t="str">
        <f t="shared" si="14"/>
        <v/>
      </c>
      <c r="AK53" s="290" t="str">
        <f t="shared" si="15"/>
        <v/>
      </c>
      <c r="AM53" s="290" t="str">
        <f t="shared" si="16"/>
        <v/>
      </c>
      <c r="AO53" s="290" t="str">
        <f t="shared" si="17"/>
        <v/>
      </c>
      <c r="AQ53" s="290" t="str">
        <f t="shared" si="18"/>
        <v/>
      </c>
    </row>
    <row r="54" spans="5:43" x14ac:dyDescent="0.25">
      <c r="E54" s="290" t="str">
        <f t="shared" si="20"/>
        <v/>
      </c>
      <c r="G54" s="290" t="str">
        <f t="shared" si="20"/>
        <v/>
      </c>
      <c r="I54" s="290" t="str">
        <f t="shared" si="1"/>
        <v/>
      </c>
      <c r="K54" s="290" t="str">
        <f t="shared" si="2"/>
        <v/>
      </c>
      <c r="M54" s="290" t="str">
        <f t="shared" si="3"/>
        <v/>
      </c>
      <c r="O54" s="290" t="str">
        <f t="shared" si="4"/>
        <v/>
      </c>
      <c r="Q54" s="290" t="str">
        <f t="shared" si="5"/>
        <v/>
      </c>
      <c r="S54" s="290" t="str">
        <f t="shared" si="6"/>
        <v/>
      </c>
      <c r="U54" s="290" t="str">
        <f t="shared" si="7"/>
        <v/>
      </c>
      <c r="W54" s="290" t="str">
        <f t="shared" si="8"/>
        <v/>
      </c>
      <c r="Y54" s="290" t="str">
        <f t="shared" si="9"/>
        <v/>
      </c>
      <c r="AA54" s="290" t="str">
        <f t="shared" si="10"/>
        <v/>
      </c>
      <c r="AC54" s="290" t="str">
        <f t="shared" si="11"/>
        <v/>
      </c>
      <c r="AE54" s="290" t="str">
        <f t="shared" si="12"/>
        <v/>
      </c>
      <c r="AG54" s="290" t="str">
        <f t="shared" si="13"/>
        <v/>
      </c>
      <c r="AI54" s="290" t="str">
        <f t="shared" si="14"/>
        <v/>
      </c>
      <c r="AK54" s="290" t="str">
        <f t="shared" si="15"/>
        <v/>
      </c>
      <c r="AM54" s="290" t="str">
        <f t="shared" si="16"/>
        <v/>
      </c>
      <c r="AO54" s="290" t="str">
        <f t="shared" si="17"/>
        <v/>
      </c>
      <c r="AQ54" s="290" t="str">
        <f t="shared" si="18"/>
        <v/>
      </c>
    </row>
    <row r="55" spans="5:43" x14ac:dyDescent="0.25">
      <c r="E55" s="290" t="str">
        <f t="shared" si="20"/>
        <v/>
      </c>
      <c r="G55" s="290" t="str">
        <f t="shared" si="20"/>
        <v/>
      </c>
      <c r="I55" s="290" t="str">
        <f t="shared" si="1"/>
        <v/>
      </c>
      <c r="K55" s="290" t="str">
        <f t="shared" si="2"/>
        <v/>
      </c>
      <c r="M55" s="290" t="str">
        <f t="shared" si="3"/>
        <v/>
      </c>
      <c r="O55" s="290" t="str">
        <f t="shared" si="4"/>
        <v/>
      </c>
      <c r="Q55" s="290" t="str">
        <f t="shared" si="5"/>
        <v/>
      </c>
      <c r="S55" s="290" t="str">
        <f t="shared" si="6"/>
        <v/>
      </c>
      <c r="U55" s="290" t="str">
        <f t="shared" si="7"/>
        <v/>
      </c>
      <c r="W55" s="290" t="str">
        <f t="shared" si="8"/>
        <v/>
      </c>
      <c r="Y55" s="290" t="str">
        <f t="shared" si="9"/>
        <v/>
      </c>
      <c r="AA55" s="290" t="str">
        <f t="shared" si="10"/>
        <v/>
      </c>
      <c r="AC55" s="290" t="str">
        <f t="shared" si="11"/>
        <v/>
      </c>
      <c r="AE55" s="290" t="str">
        <f t="shared" si="12"/>
        <v/>
      </c>
      <c r="AG55" s="290" t="str">
        <f t="shared" si="13"/>
        <v/>
      </c>
      <c r="AI55" s="290" t="str">
        <f t="shared" si="14"/>
        <v/>
      </c>
      <c r="AK55" s="290" t="str">
        <f t="shared" si="15"/>
        <v/>
      </c>
      <c r="AM55" s="290" t="str">
        <f t="shared" si="16"/>
        <v/>
      </c>
      <c r="AO55" s="290" t="str">
        <f t="shared" si="17"/>
        <v/>
      </c>
      <c r="AQ55" s="290" t="str">
        <f t="shared" si="18"/>
        <v/>
      </c>
    </row>
    <row r="56" spans="5:43" x14ac:dyDescent="0.25">
      <c r="E56" s="290" t="str">
        <f t="shared" si="20"/>
        <v/>
      </c>
      <c r="G56" s="290" t="str">
        <f t="shared" si="20"/>
        <v/>
      </c>
      <c r="I56" s="290" t="str">
        <f t="shared" si="1"/>
        <v/>
      </c>
      <c r="K56" s="290" t="str">
        <f t="shared" si="2"/>
        <v/>
      </c>
      <c r="M56" s="290" t="str">
        <f t="shared" si="3"/>
        <v/>
      </c>
      <c r="O56" s="290" t="str">
        <f t="shared" si="4"/>
        <v/>
      </c>
      <c r="Q56" s="290" t="str">
        <f t="shared" si="5"/>
        <v/>
      </c>
      <c r="S56" s="290" t="str">
        <f t="shared" si="6"/>
        <v/>
      </c>
      <c r="U56" s="290" t="str">
        <f t="shared" si="7"/>
        <v/>
      </c>
      <c r="W56" s="290" t="str">
        <f t="shared" si="8"/>
        <v/>
      </c>
      <c r="Y56" s="290" t="str">
        <f t="shared" si="9"/>
        <v/>
      </c>
      <c r="AA56" s="290" t="str">
        <f t="shared" si="10"/>
        <v/>
      </c>
      <c r="AC56" s="290" t="str">
        <f t="shared" si="11"/>
        <v/>
      </c>
      <c r="AE56" s="290" t="str">
        <f t="shared" si="12"/>
        <v/>
      </c>
      <c r="AG56" s="290" t="str">
        <f t="shared" si="13"/>
        <v/>
      </c>
      <c r="AI56" s="290" t="str">
        <f t="shared" si="14"/>
        <v/>
      </c>
      <c r="AK56" s="290" t="str">
        <f t="shared" si="15"/>
        <v/>
      </c>
      <c r="AM56" s="290" t="str">
        <f t="shared" si="16"/>
        <v/>
      </c>
      <c r="AO56" s="290" t="str">
        <f t="shared" si="17"/>
        <v/>
      </c>
      <c r="AQ56" s="290" t="str">
        <f t="shared" si="18"/>
        <v/>
      </c>
    </row>
    <row r="57" spans="5:43" x14ac:dyDescent="0.25">
      <c r="E57" s="290" t="str">
        <f t="shared" si="20"/>
        <v/>
      </c>
      <c r="G57" s="290" t="str">
        <f t="shared" si="20"/>
        <v/>
      </c>
      <c r="I57" s="290" t="str">
        <f t="shared" si="1"/>
        <v/>
      </c>
      <c r="K57" s="290" t="str">
        <f t="shared" si="2"/>
        <v/>
      </c>
      <c r="M57" s="290" t="str">
        <f t="shared" si="3"/>
        <v/>
      </c>
      <c r="O57" s="290" t="str">
        <f t="shared" si="4"/>
        <v/>
      </c>
      <c r="Q57" s="290" t="str">
        <f t="shared" si="5"/>
        <v/>
      </c>
      <c r="S57" s="290" t="str">
        <f t="shared" si="6"/>
        <v/>
      </c>
      <c r="U57" s="290" t="str">
        <f t="shared" si="7"/>
        <v/>
      </c>
      <c r="W57" s="290" t="str">
        <f t="shared" si="8"/>
        <v/>
      </c>
      <c r="Y57" s="290" t="str">
        <f t="shared" si="9"/>
        <v/>
      </c>
      <c r="AA57" s="290" t="str">
        <f t="shared" si="10"/>
        <v/>
      </c>
      <c r="AC57" s="290" t="str">
        <f t="shared" si="11"/>
        <v/>
      </c>
      <c r="AE57" s="290" t="str">
        <f t="shared" si="12"/>
        <v/>
      </c>
      <c r="AG57" s="290" t="str">
        <f t="shared" si="13"/>
        <v/>
      </c>
      <c r="AI57" s="290" t="str">
        <f t="shared" si="14"/>
        <v/>
      </c>
      <c r="AK57" s="290" t="str">
        <f t="shared" si="15"/>
        <v/>
      </c>
      <c r="AM57" s="290" t="str">
        <f t="shared" si="16"/>
        <v/>
      </c>
      <c r="AO57" s="290" t="str">
        <f t="shared" si="17"/>
        <v/>
      </c>
      <c r="AQ57" s="290" t="str">
        <f t="shared" si="18"/>
        <v/>
      </c>
    </row>
    <row r="58" spans="5:43" x14ac:dyDescent="0.25">
      <c r="E58" s="290" t="str">
        <f t="shared" si="20"/>
        <v/>
      </c>
      <c r="G58" s="290" t="str">
        <f t="shared" si="20"/>
        <v/>
      </c>
      <c r="I58" s="290" t="str">
        <f t="shared" si="1"/>
        <v/>
      </c>
      <c r="K58" s="290" t="str">
        <f t="shared" si="2"/>
        <v/>
      </c>
      <c r="M58" s="290" t="str">
        <f t="shared" si="3"/>
        <v/>
      </c>
      <c r="O58" s="290" t="str">
        <f t="shared" si="4"/>
        <v/>
      </c>
      <c r="Q58" s="290" t="str">
        <f t="shared" si="5"/>
        <v/>
      </c>
      <c r="S58" s="290" t="str">
        <f t="shared" si="6"/>
        <v/>
      </c>
      <c r="U58" s="290" t="str">
        <f t="shared" si="7"/>
        <v/>
      </c>
      <c r="W58" s="290" t="str">
        <f t="shared" si="8"/>
        <v/>
      </c>
      <c r="Y58" s="290" t="str">
        <f t="shared" si="9"/>
        <v/>
      </c>
      <c r="AA58" s="290" t="str">
        <f t="shared" si="10"/>
        <v/>
      </c>
      <c r="AC58" s="290" t="str">
        <f t="shared" si="11"/>
        <v/>
      </c>
      <c r="AE58" s="290" t="str">
        <f t="shared" si="12"/>
        <v/>
      </c>
      <c r="AG58" s="290" t="str">
        <f t="shared" si="13"/>
        <v/>
      </c>
      <c r="AI58" s="290" t="str">
        <f t="shared" si="14"/>
        <v/>
      </c>
      <c r="AK58" s="290" t="str">
        <f t="shared" si="15"/>
        <v/>
      </c>
      <c r="AM58" s="290" t="str">
        <f t="shared" si="16"/>
        <v/>
      </c>
      <c r="AO58" s="290" t="str">
        <f t="shared" si="17"/>
        <v/>
      </c>
      <c r="AQ58" s="290" t="str">
        <f t="shared" si="18"/>
        <v/>
      </c>
    </row>
    <row r="59" spans="5:43" x14ac:dyDescent="0.25">
      <c r="E59" s="290" t="str">
        <f t="shared" si="20"/>
        <v/>
      </c>
      <c r="G59" s="290" t="str">
        <f t="shared" si="20"/>
        <v/>
      </c>
      <c r="I59" s="290" t="str">
        <f t="shared" si="1"/>
        <v/>
      </c>
      <c r="K59" s="290" t="str">
        <f t="shared" si="2"/>
        <v/>
      </c>
      <c r="M59" s="290" t="str">
        <f t="shared" si="3"/>
        <v/>
      </c>
      <c r="O59" s="290" t="str">
        <f t="shared" si="4"/>
        <v/>
      </c>
      <c r="Q59" s="290" t="str">
        <f t="shared" si="5"/>
        <v/>
      </c>
      <c r="S59" s="290" t="str">
        <f t="shared" si="6"/>
        <v/>
      </c>
      <c r="U59" s="290" t="str">
        <f t="shared" si="7"/>
        <v/>
      </c>
      <c r="W59" s="290" t="str">
        <f t="shared" si="8"/>
        <v/>
      </c>
      <c r="Y59" s="290" t="str">
        <f t="shared" si="9"/>
        <v/>
      </c>
      <c r="AA59" s="290" t="str">
        <f t="shared" si="10"/>
        <v/>
      </c>
      <c r="AC59" s="290" t="str">
        <f t="shared" si="11"/>
        <v/>
      </c>
      <c r="AE59" s="290" t="str">
        <f t="shared" si="12"/>
        <v/>
      </c>
      <c r="AG59" s="290" t="str">
        <f t="shared" si="13"/>
        <v/>
      </c>
      <c r="AI59" s="290" t="str">
        <f t="shared" si="14"/>
        <v/>
      </c>
      <c r="AK59" s="290" t="str">
        <f t="shared" si="15"/>
        <v/>
      </c>
      <c r="AM59" s="290" t="str">
        <f t="shared" si="16"/>
        <v/>
      </c>
      <c r="AO59" s="290" t="str">
        <f t="shared" si="17"/>
        <v/>
      </c>
      <c r="AQ59" s="290" t="str">
        <f t="shared" si="18"/>
        <v/>
      </c>
    </row>
    <row r="60" spans="5:43" x14ac:dyDescent="0.25">
      <c r="E60" s="290" t="str">
        <f t="shared" si="20"/>
        <v/>
      </c>
      <c r="G60" s="290" t="str">
        <f t="shared" si="20"/>
        <v/>
      </c>
      <c r="I60" s="290" t="str">
        <f t="shared" si="1"/>
        <v/>
      </c>
      <c r="K60" s="290" t="str">
        <f t="shared" si="2"/>
        <v/>
      </c>
      <c r="M60" s="290" t="str">
        <f t="shared" si="3"/>
        <v/>
      </c>
      <c r="O60" s="290" t="str">
        <f t="shared" si="4"/>
        <v/>
      </c>
      <c r="Q60" s="290" t="str">
        <f t="shared" si="5"/>
        <v/>
      </c>
      <c r="S60" s="290" t="str">
        <f t="shared" si="6"/>
        <v/>
      </c>
      <c r="U60" s="290" t="str">
        <f t="shared" si="7"/>
        <v/>
      </c>
      <c r="W60" s="290" t="str">
        <f t="shared" si="8"/>
        <v/>
      </c>
      <c r="Y60" s="290" t="str">
        <f t="shared" si="9"/>
        <v/>
      </c>
      <c r="AA60" s="290" t="str">
        <f t="shared" si="10"/>
        <v/>
      </c>
      <c r="AC60" s="290" t="str">
        <f t="shared" si="11"/>
        <v/>
      </c>
      <c r="AE60" s="290" t="str">
        <f t="shared" si="12"/>
        <v/>
      </c>
      <c r="AG60" s="290" t="str">
        <f t="shared" si="13"/>
        <v/>
      </c>
      <c r="AI60" s="290" t="str">
        <f t="shared" si="14"/>
        <v/>
      </c>
      <c r="AK60" s="290" t="str">
        <f t="shared" si="15"/>
        <v/>
      </c>
      <c r="AM60" s="290" t="str">
        <f t="shared" si="16"/>
        <v/>
      </c>
      <c r="AO60" s="290" t="str">
        <f t="shared" si="17"/>
        <v/>
      </c>
      <c r="AQ60" s="290" t="str">
        <f t="shared" si="18"/>
        <v/>
      </c>
    </row>
    <row r="61" spans="5:43" x14ac:dyDescent="0.25">
      <c r="E61" s="290" t="str">
        <f t="shared" ref="E61:G76" si="21">IF(OR($B61=0,D61=0),"",D61/$B61)</f>
        <v/>
      </c>
      <c r="G61" s="290" t="str">
        <f t="shared" si="21"/>
        <v/>
      </c>
      <c r="I61" s="290" t="str">
        <f t="shared" si="1"/>
        <v/>
      </c>
      <c r="K61" s="290" t="str">
        <f t="shared" si="2"/>
        <v/>
      </c>
      <c r="M61" s="290" t="str">
        <f t="shared" si="3"/>
        <v/>
      </c>
      <c r="O61" s="290" t="str">
        <f t="shared" si="4"/>
        <v/>
      </c>
      <c r="Q61" s="290" t="str">
        <f t="shared" si="5"/>
        <v/>
      </c>
      <c r="S61" s="290" t="str">
        <f t="shared" si="6"/>
        <v/>
      </c>
      <c r="U61" s="290" t="str">
        <f t="shared" si="7"/>
        <v/>
      </c>
      <c r="W61" s="290" t="str">
        <f t="shared" si="8"/>
        <v/>
      </c>
      <c r="Y61" s="290" t="str">
        <f t="shared" si="9"/>
        <v/>
      </c>
      <c r="AA61" s="290" t="str">
        <f t="shared" si="10"/>
        <v/>
      </c>
      <c r="AC61" s="290" t="str">
        <f t="shared" si="11"/>
        <v/>
      </c>
      <c r="AE61" s="290" t="str">
        <f t="shared" si="12"/>
        <v/>
      </c>
      <c r="AG61" s="290" t="str">
        <f t="shared" si="13"/>
        <v/>
      </c>
      <c r="AI61" s="290" t="str">
        <f t="shared" si="14"/>
        <v/>
      </c>
      <c r="AK61" s="290" t="str">
        <f t="shared" si="15"/>
        <v/>
      </c>
      <c r="AM61" s="290" t="str">
        <f t="shared" si="16"/>
        <v/>
      </c>
      <c r="AO61" s="290" t="str">
        <f t="shared" si="17"/>
        <v/>
      </c>
      <c r="AQ61" s="290" t="str">
        <f t="shared" si="18"/>
        <v/>
      </c>
    </row>
    <row r="62" spans="5:43" x14ac:dyDescent="0.25">
      <c r="E62" s="290" t="str">
        <f t="shared" si="21"/>
        <v/>
      </c>
      <c r="G62" s="290" t="str">
        <f t="shared" si="21"/>
        <v/>
      </c>
      <c r="I62" s="290" t="str">
        <f t="shared" si="1"/>
        <v/>
      </c>
      <c r="K62" s="290" t="str">
        <f t="shared" si="2"/>
        <v/>
      </c>
      <c r="M62" s="290" t="str">
        <f t="shared" si="3"/>
        <v/>
      </c>
      <c r="O62" s="290" t="str">
        <f t="shared" si="4"/>
        <v/>
      </c>
      <c r="Q62" s="290" t="str">
        <f t="shared" si="5"/>
        <v/>
      </c>
      <c r="S62" s="290" t="str">
        <f t="shared" si="6"/>
        <v/>
      </c>
      <c r="U62" s="290" t="str">
        <f t="shared" si="7"/>
        <v/>
      </c>
      <c r="W62" s="290" t="str">
        <f t="shared" si="8"/>
        <v/>
      </c>
      <c r="Y62" s="290" t="str">
        <f t="shared" si="9"/>
        <v/>
      </c>
      <c r="AA62" s="290" t="str">
        <f t="shared" si="10"/>
        <v/>
      </c>
      <c r="AC62" s="290" t="str">
        <f t="shared" si="11"/>
        <v/>
      </c>
      <c r="AE62" s="290" t="str">
        <f t="shared" si="12"/>
        <v/>
      </c>
      <c r="AG62" s="290" t="str">
        <f t="shared" si="13"/>
        <v/>
      </c>
      <c r="AI62" s="290" t="str">
        <f t="shared" si="14"/>
        <v/>
      </c>
      <c r="AK62" s="290" t="str">
        <f t="shared" si="15"/>
        <v/>
      </c>
      <c r="AM62" s="290" t="str">
        <f t="shared" si="16"/>
        <v/>
      </c>
      <c r="AO62" s="290" t="str">
        <f t="shared" si="17"/>
        <v/>
      </c>
      <c r="AQ62" s="290" t="str">
        <f t="shared" si="18"/>
        <v/>
      </c>
    </row>
    <row r="63" spans="5:43" x14ac:dyDescent="0.25">
      <c r="E63" s="290" t="str">
        <f t="shared" si="21"/>
        <v/>
      </c>
      <c r="G63" s="290" t="str">
        <f t="shared" si="21"/>
        <v/>
      </c>
      <c r="I63" s="290" t="str">
        <f t="shared" si="1"/>
        <v/>
      </c>
      <c r="K63" s="290" t="str">
        <f t="shared" si="2"/>
        <v/>
      </c>
      <c r="M63" s="290" t="str">
        <f t="shared" si="3"/>
        <v/>
      </c>
      <c r="O63" s="290" t="str">
        <f t="shared" si="4"/>
        <v/>
      </c>
      <c r="Q63" s="290" t="str">
        <f t="shared" si="5"/>
        <v/>
      </c>
      <c r="S63" s="290" t="str">
        <f t="shared" si="6"/>
        <v/>
      </c>
      <c r="U63" s="290" t="str">
        <f t="shared" si="7"/>
        <v/>
      </c>
      <c r="W63" s="290" t="str">
        <f t="shared" si="8"/>
        <v/>
      </c>
      <c r="Y63" s="290" t="str">
        <f t="shared" si="9"/>
        <v/>
      </c>
      <c r="AA63" s="290" t="str">
        <f t="shared" si="10"/>
        <v/>
      </c>
      <c r="AC63" s="290" t="str">
        <f t="shared" si="11"/>
        <v/>
      </c>
      <c r="AE63" s="290" t="str">
        <f t="shared" si="12"/>
        <v/>
      </c>
      <c r="AG63" s="290" t="str">
        <f t="shared" si="13"/>
        <v/>
      </c>
      <c r="AI63" s="290" t="str">
        <f t="shared" si="14"/>
        <v/>
      </c>
      <c r="AK63" s="290" t="str">
        <f t="shared" si="15"/>
        <v/>
      </c>
      <c r="AM63" s="290" t="str">
        <f t="shared" si="16"/>
        <v/>
      </c>
      <c r="AO63" s="290" t="str">
        <f t="shared" si="17"/>
        <v/>
      </c>
      <c r="AQ63" s="290" t="str">
        <f t="shared" si="18"/>
        <v/>
      </c>
    </row>
    <row r="64" spans="5:43" x14ac:dyDescent="0.25">
      <c r="E64" s="290" t="str">
        <f t="shared" si="21"/>
        <v/>
      </c>
      <c r="G64" s="290" t="str">
        <f t="shared" si="21"/>
        <v/>
      </c>
      <c r="I64" s="290" t="str">
        <f t="shared" si="1"/>
        <v/>
      </c>
      <c r="K64" s="290" t="str">
        <f t="shared" si="2"/>
        <v/>
      </c>
      <c r="M64" s="290" t="str">
        <f t="shared" si="3"/>
        <v/>
      </c>
      <c r="O64" s="290" t="str">
        <f t="shared" si="4"/>
        <v/>
      </c>
      <c r="Q64" s="290" t="str">
        <f t="shared" si="5"/>
        <v/>
      </c>
      <c r="S64" s="290" t="str">
        <f t="shared" si="6"/>
        <v/>
      </c>
      <c r="U64" s="290" t="str">
        <f t="shared" si="7"/>
        <v/>
      </c>
      <c r="W64" s="290" t="str">
        <f t="shared" si="8"/>
        <v/>
      </c>
      <c r="Y64" s="290" t="str">
        <f t="shared" si="9"/>
        <v/>
      </c>
      <c r="AA64" s="290" t="str">
        <f t="shared" si="10"/>
        <v/>
      </c>
      <c r="AC64" s="290" t="str">
        <f t="shared" si="11"/>
        <v/>
      </c>
      <c r="AE64" s="290" t="str">
        <f t="shared" si="12"/>
        <v/>
      </c>
      <c r="AG64" s="290" t="str">
        <f t="shared" si="13"/>
        <v/>
      </c>
      <c r="AI64" s="290" t="str">
        <f t="shared" si="14"/>
        <v/>
      </c>
      <c r="AK64" s="290" t="str">
        <f t="shared" si="15"/>
        <v/>
      </c>
      <c r="AM64" s="290" t="str">
        <f t="shared" si="16"/>
        <v/>
      </c>
      <c r="AO64" s="290" t="str">
        <f t="shared" si="17"/>
        <v/>
      </c>
      <c r="AQ64" s="290" t="str">
        <f t="shared" si="18"/>
        <v/>
      </c>
    </row>
    <row r="65" spans="5:43" x14ac:dyDescent="0.25">
      <c r="E65" s="290" t="str">
        <f t="shared" si="21"/>
        <v/>
      </c>
      <c r="G65" s="290" t="str">
        <f t="shared" si="21"/>
        <v/>
      </c>
      <c r="I65" s="290" t="str">
        <f t="shared" si="1"/>
        <v/>
      </c>
      <c r="K65" s="290" t="str">
        <f t="shared" si="2"/>
        <v/>
      </c>
      <c r="M65" s="290" t="str">
        <f t="shared" si="3"/>
        <v/>
      </c>
      <c r="O65" s="290" t="str">
        <f t="shared" si="4"/>
        <v/>
      </c>
      <c r="Q65" s="290" t="str">
        <f t="shared" si="5"/>
        <v/>
      </c>
      <c r="S65" s="290" t="str">
        <f t="shared" si="6"/>
        <v/>
      </c>
      <c r="U65" s="290" t="str">
        <f t="shared" si="7"/>
        <v/>
      </c>
      <c r="W65" s="290" t="str">
        <f t="shared" si="8"/>
        <v/>
      </c>
      <c r="Y65" s="290" t="str">
        <f t="shared" si="9"/>
        <v/>
      </c>
      <c r="AA65" s="290" t="str">
        <f t="shared" si="10"/>
        <v/>
      </c>
      <c r="AC65" s="290" t="str">
        <f t="shared" si="11"/>
        <v/>
      </c>
      <c r="AE65" s="290" t="str">
        <f t="shared" si="12"/>
        <v/>
      </c>
      <c r="AG65" s="290" t="str">
        <f t="shared" si="13"/>
        <v/>
      </c>
      <c r="AI65" s="290" t="str">
        <f t="shared" si="14"/>
        <v/>
      </c>
      <c r="AK65" s="290" t="str">
        <f t="shared" si="15"/>
        <v/>
      </c>
      <c r="AM65" s="290" t="str">
        <f t="shared" si="16"/>
        <v/>
      </c>
      <c r="AO65" s="290" t="str">
        <f t="shared" si="17"/>
        <v/>
      </c>
      <c r="AQ65" s="290" t="str">
        <f t="shared" si="18"/>
        <v/>
      </c>
    </row>
    <row r="66" spans="5:43" x14ac:dyDescent="0.25">
      <c r="E66" s="290" t="str">
        <f t="shared" si="21"/>
        <v/>
      </c>
      <c r="G66" s="290" t="str">
        <f t="shared" si="21"/>
        <v/>
      </c>
      <c r="I66" s="290" t="str">
        <f t="shared" si="1"/>
        <v/>
      </c>
      <c r="K66" s="290" t="str">
        <f t="shared" si="2"/>
        <v/>
      </c>
      <c r="M66" s="290" t="str">
        <f t="shared" si="3"/>
        <v/>
      </c>
      <c r="O66" s="290" t="str">
        <f t="shared" si="4"/>
        <v/>
      </c>
      <c r="Q66" s="290" t="str">
        <f t="shared" si="5"/>
        <v/>
      </c>
      <c r="S66" s="290" t="str">
        <f t="shared" si="6"/>
        <v/>
      </c>
      <c r="U66" s="290" t="str">
        <f t="shared" si="7"/>
        <v/>
      </c>
      <c r="W66" s="290" t="str">
        <f t="shared" si="8"/>
        <v/>
      </c>
      <c r="Y66" s="290" t="str">
        <f t="shared" si="9"/>
        <v/>
      </c>
      <c r="AA66" s="290" t="str">
        <f t="shared" si="10"/>
        <v/>
      </c>
      <c r="AC66" s="290" t="str">
        <f t="shared" si="11"/>
        <v/>
      </c>
      <c r="AE66" s="290" t="str">
        <f t="shared" si="12"/>
        <v/>
      </c>
      <c r="AG66" s="290" t="str">
        <f t="shared" si="13"/>
        <v/>
      </c>
      <c r="AI66" s="290" t="str">
        <f t="shared" si="14"/>
        <v/>
      </c>
      <c r="AK66" s="290" t="str">
        <f t="shared" si="15"/>
        <v/>
      </c>
      <c r="AM66" s="290" t="str">
        <f t="shared" si="16"/>
        <v/>
      </c>
      <c r="AO66" s="290" t="str">
        <f t="shared" si="17"/>
        <v/>
      </c>
      <c r="AQ66" s="290" t="str">
        <f t="shared" si="18"/>
        <v/>
      </c>
    </row>
    <row r="67" spans="5:43" x14ac:dyDescent="0.25">
      <c r="E67" s="290" t="str">
        <f t="shared" si="21"/>
        <v/>
      </c>
      <c r="G67" s="290" t="str">
        <f t="shared" si="21"/>
        <v/>
      </c>
      <c r="I67" s="290" t="str">
        <f t="shared" si="1"/>
        <v/>
      </c>
      <c r="K67" s="290" t="str">
        <f t="shared" si="2"/>
        <v/>
      </c>
      <c r="M67" s="290" t="str">
        <f t="shared" si="3"/>
        <v/>
      </c>
      <c r="O67" s="290" t="str">
        <f t="shared" si="4"/>
        <v/>
      </c>
      <c r="Q67" s="290" t="str">
        <f t="shared" si="5"/>
        <v/>
      </c>
      <c r="S67" s="290" t="str">
        <f t="shared" si="6"/>
        <v/>
      </c>
      <c r="U67" s="290" t="str">
        <f t="shared" si="7"/>
        <v/>
      </c>
      <c r="W67" s="290" t="str">
        <f t="shared" si="8"/>
        <v/>
      </c>
      <c r="Y67" s="290" t="str">
        <f t="shared" si="9"/>
        <v/>
      </c>
      <c r="AA67" s="290" t="str">
        <f t="shared" si="10"/>
        <v/>
      </c>
      <c r="AC67" s="290" t="str">
        <f t="shared" si="11"/>
        <v/>
      </c>
      <c r="AE67" s="290" t="str">
        <f t="shared" si="12"/>
        <v/>
      </c>
      <c r="AG67" s="290" t="str">
        <f t="shared" si="13"/>
        <v/>
      </c>
      <c r="AI67" s="290" t="str">
        <f t="shared" si="14"/>
        <v/>
      </c>
      <c r="AK67" s="290" t="str">
        <f t="shared" si="15"/>
        <v/>
      </c>
      <c r="AM67" s="290" t="str">
        <f t="shared" si="16"/>
        <v/>
      </c>
      <c r="AO67" s="290" t="str">
        <f t="shared" si="17"/>
        <v/>
      </c>
      <c r="AQ67" s="290" t="str">
        <f t="shared" si="18"/>
        <v/>
      </c>
    </row>
    <row r="68" spans="5:43" x14ac:dyDescent="0.25">
      <c r="E68" s="290" t="str">
        <f t="shared" si="21"/>
        <v/>
      </c>
      <c r="G68" s="290" t="str">
        <f t="shared" si="21"/>
        <v/>
      </c>
      <c r="I68" s="290" t="str">
        <f t="shared" si="1"/>
        <v/>
      </c>
      <c r="K68" s="290" t="str">
        <f t="shared" si="2"/>
        <v/>
      </c>
      <c r="M68" s="290" t="str">
        <f t="shared" si="3"/>
        <v/>
      </c>
      <c r="O68" s="290" t="str">
        <f t="shared" si="4"/>
        <v/>
      </c>
      <c r="Q68" s="290" t="str">
        <f t="shared" si="5"/>
        <v/>
      </c>
      <c r="S68" s="290" t="str">
        <f t="shared" si="6"/>
        <v/>
      </c>
      <c r="U68" s="290" t="str">
        <f t="shared" si="7"/>
        <v/>
      </c>
      <c r="W68" s="290" t="str">
        <f t="shared" si="8"/>
        <v/>
      </c>
      <c r="Y68" s="290" t="str">
        <f t="shared" si="9"/>
        <v/>
      </c>
      <c r="AA68" s="290" t="str">
        <f t="shared" si="10"/>
        <v/>
      </c>
      <c r="AC68" s="290" t="str">
        <f t="shared" si="11"/>
        <v/>
      </c>
      <c r="AE68" s="290" t="str">
        <f t="shared" si="12"/>
        <v/>
      </c>
      <c r="AG68" s="290" t="str">
        <f t="shared" si="13"/>
        <v/>
      </c>
      <c r="AI68" s="290" t="str">
        <f t="shared" si="14"/>
        <v/>
      </c>
      <c r="AK68" s="290" t="str">
        <f t="shared" si="15"/>
        <v/>
      </c>
      <c r="AM68" s="290" t="str">
        <f t="shared" si="16"/>
        <v/>
      </c>
      <c r="AO68" s="290" t="str">
        <f t="shared" si="17"/>
        <v/>
      </c>
      <c r="AQ68" s="290" t="str">
        <f t="shared" si="18"/>
        <v/>
      </c>
    </row>
    <row r="69" spans="5:43" x14ac:dyDescent="0.25">
      <c r="E69" s="290" t="str">
        <f t="shared" si="21"/>
        <v/>
      </c>
      <c r="G69" s="290" t="str">
        <f t="shared" si="21"/>
        <v/>
      </c>
      <c r="I69" s="290" t="str">
        <f t="shared" si="1"/>
        <v/>
      </c>
      <c r="K69" s="290" t="str">
        <f t="shared" si="2"/>
        <v/>
      </c>
      <c r="M69" s="290" t="str">
        <f t="shared" si="3"/>
        <v/>
      </c>
      <c r="O69" s="290" t="str">
        <f t="shared" si="4"/>
        <v/>
      </c>
      <c r="Q69" s="290" t="str">
        <f t="shared" si="5"/>
        <v/>
      </c>
      <c r="S69" s="290" t="str">
        <f t="shared" si="6"/>
        <v/>
      </c>
      <c r="U69" s="290" t="str">
        <f t="shared" si="7"/>
        <v/>
      </c>
      <c r="W69" s="290" t="str">
        <f t="shared" si="8"/>
        <v/>
      </c>
      <c r="Y69" s="290" t="str">
        <f t="shared" si="9"/>
        <v/>
      </c>
      <c r="AA69" s="290" t="str">
        <f t="shared" si="10"/>
        <v/>
      </c>
      <c r="AC69" s="290" t="str">
        <f t="shared" si="11"/>
        <v/>
      </c>
      <c r="AE69" s="290" t="str">
        <f t="shared" si="12"/>
        <v/>
      </c>
      <c r="AG69" s="290" t="str">
        <f t="shared" si="13"/>
        <v/>
      </c>
      <c r="AI69" s="290" t="str">
        <f t="shared" si="14"/>
        <v/>
      </c>
      <c r="AK69" s="290" t="str">
        <f t="shared" si="15"/>
        <v/>
      </c>
      <c r="AM69" s="290" t="str">
        <f t="shared" si="16"/>
        <v/>
      </c>
      <c r="AO69" s="290" t="str">
        <f t="shared" si="17"/>
        <v/>
      </c>
      <c r="AQ69" s="290" t="str">
        <f t="shared" si="18"/>
        <v/>
      </c>
    </row>
    <row r="70" spans="5:43" x14ac:dyDescent="0.25">
      <c r="E70" s="290" t="str">
        <f t="shared" si="21"/>
        <v/>
      </c>
      <c r="G70" s="290" t="str">
        <f t="shared" si="21"/>
        <v/>
      </c>
      <c r="I70" s="290" t="str">
        <f t="shared" si="1"/>
        <v/>
      </c>
      <c r="K70" s="290" t="str">
        <f t="shared" si="2"/>
        <v/>
      </c>
      <c r="M70" s="290" t="str">
        <f t="shared" si="3"/>
        <v/>
      </c>
      <c r="O70" s="290" t="str">
        <f t="shared" si="4"/>
        <v/>
      </c>
      <c r="Q70" s="290" t="str">
        <f t="shared" si="5"/>
        <v/>
      </c>
      <c r="S70" s="290" t="str">
        <f t="shared" si="6"/>
        <v/>
      </c>
      <c r="U70" s="290" t="str">
        <f t="shared" si="7"/>
        <v/>
      </c>
      <c r="W70" s="290" t="str">
        <f t="shared" si="8"/>
        <v/>
      </c>
      <c r="Y70" s="290" t="str">
        <f t="shared" si="9"/>
        <v/>
      </c>
      <c r="AA70" s="290" t="str">
        <f t="shared" si="10"/>
        <v/>
      </c>
      <c r="AC70" s="290" t="str">
        <f t="shared" si="11"/>
        <v/>
      </c>
      <c r="AE70" s="290" t="str">
        <f t="shared" si="12"/>
        <v/>
      </c>
      <c r="AG70" s="290" t="str">
        <f t="shared" si="13"/>
        <v/>
      </c>
      <c r="AI70" s="290" t="str">
        <f t="shared" si="14"/>
        <v/>
      </c>
      <c r="AK70" s="290" t="str">
        <f t="shared" si="15"/>
        <v/>
      </c>
      <c r="AM70" s="290" t="str">
        <f t="shared" si="16"/>
        <v/>
      </c>
      <c r="AO70" s="290" t="str">
        <f t="shared" si="17"/>
        <v/>
      </c>
      <c r="AQ70" s="290" t="str">
        <f t="shared" si="18"/>
        <v/>
      </c>
    </row>
    <row r="71" spans="5:43" x14ac:dyDescent="0.25">
      <c r="E71" s="290" t="str">
        <f t="shared" si="21"/>
        <v/>
      </c>
      <c r="G71" s="290" t="str">
        <f t="shared" si="21"/>
        <v/>
      </c>
      <c r="I71" s="290" t="str">
        <f t="shared" si="1"/>
        <v/>
      </c>
      <c r="K71" s="290" t="str">
        <f t="shared" si="2"/>
        <v/>
      </c>
      <c r="M71" s="290" t="str">
        <f t="shared" si="3"/>
        <v/>
      </c>
      <c r="O71" s="290" t="str">
        <f t="shared" si="4"/>
        <v/>
      </c>
      <c r="Q71" s="290" t="str">
        <f t="shared" si="5"/>
        <v/>
      </c>
      <c r="S71" s="290" t="str">
        <f t="shared" si="6"/>
        <v/>
      </c>
      <c r="U71" s="290" t="str">
        <f t="shared" si="7"/>
        <v/>
      </c>
      <c r="W71" s="290" t="str">
        <f t="shared" si="8"/>
        <v/>
      </c>
      <c r="Y71" s="290" t="str">
        <f t="shared" si="9"/>
        <v/>
      </c>
      <c r="AA71" s="290" t="str">
        <f t="shared" si="10"/>
        <v/>
      </c>
      <c r="AC71" s="290" t="str">
        <f t="shared" si="11"/>
        <v/>
      </c>
      <c r="AE71" s="290" t="str">
        <f t="shared" si="12"/>
        <v/>
      </c>
      <c r="AG71" s="290" t="str">
        <f t="shared" si="13"/>
        <v/>
      </c>
      <c r="AI71" s="290" t="str">
        <f t="shared" si="14"/>
        <v/>
      </c>
      <c r="AK71" s="290" t="str">
        <f t="shared" si="15"/>
        <v/>
      </c>
      <c r="AM71" s="290" t="str">
        <f t="shared" si="16"/>
        <v/>
      </c>
      <c r="AO71" s="290" t="str">
        <f t="shared" si="17"/>
        <v/>
      </c>
      <c r="AQ71" s="290" t="str">
        <f t="shared" si="18"/>
        <v/>
      </c>
    </row>
    <row r="72" spans="5:43" x14ac:dyDescent="0.25">
      <c r="E72" s="290" t="str">
        <f t="shared" si="21"/>
        <v/>
      </c>
      <c r="G72" s="290" t="str">
        <f t="shared" si="21"/>
        <v/>
      </c>
      <c r="I72" s="290" t="str">
        <f t="shared" si="1"/>
        <v/>
      </c>
      <c r="K72" s="290" t="str">
        <f t="shared" si="2"/>
        <v/>
      </c>
      <c r="M72" s="290" t="str">
        <f t="shared" si="3"/>
        <v/>
      </c>
      <c r="O72" s="290" t="str">
        <f t="shared" si="4"/>
        <v/>
      </c>
      <c r="Q72" s="290" t="str">
        <f t="shared" si="5"/>
        <v/>
      </c>
      <c r="S72" s="290" t="str">
        <f t="shared" si="6"/>
        <v/>
      </c>
      <c r="U72" s="290" t="str">
        <f t="shared" si="7"/>
        <v/>
      </c>
      <c r="W72" s="290" t="str">
        <f t="shared" si="8"/>
        <v/>
      </c>
      <c r="Y72" s="290" t="str">
        <f t="shared" si="9"/>
        <v/>
      </c>
      <c r="AA72" s="290" t="str">
        <f t="shared" si="10"/>
        <v/>
      </c>
      <c r="AC72" s="290" t="str">
        <f t="shared" si="11"/>
        <v/>
      </c>
      <c r="AE72" s="290" t="str">
        <f t="shared" si="12"/>
        <v/>
      </c>
      <c r="AG72" s="290" t="str">
        <f t="shared" si="13"/>
        <v/>
      </c>
      <c r="AI72" s="290" t="str">
        <f t="shared" si="14"/>
        <v/>
      </c>
      <c r="AK72" s="290" t="str">
        <f t="shared" si="15"/>
        <v/>
      </c>
      <c r="AM72" s="290" t="str">
        <f t="shared" si="16"/>
        <v/>
      </c>
      <c r="AO72" s="290" t="str">
        <f t="shared" si="17"/>
        <v/>
      </c>
      <c r="AQ72" s="290" t="str">
        <f t="shared" si="18"/>
        <v/>
      </c>
    </row>
    <row r="73" spans="5:43" x14ac:dyDescent="0.25">
      <c r="E73" s="290" t="str">
        <f t="shared" si="21"/>
        <v/>
      </c>
      <c r="G73" s="290" t="str">
        <f t="shared" si="21"/>
        <v/>
      </c>
      <c r="I73" s="290" t="str">
        <f t="shared" si="1"/>
        <v/>
      </c>
      <c r="K73" s="290" t="str">
        <f t="shared" si="2"/>
        <v/>
      </c>
      <c r="M73" s="290" t="str">
        <f t="shared" si="3"/>
        <v/>
      </c>
      <c r="O73" s="290" t="str">
        <f t="shared" si="4"/>
        <v/>
      </c>
      <c r="Q73" s="290" t="str">
        <f t="shared" si="5"/>
        <v/>
      </c>
      <c r="S73" s="290" t="str">
        <f t="shared" si="6"/>
        <v/>
      </c>
      <c r="U73" s="290" t="str">
        <f t="shared" si="7"/>
        <v/>
      </c>
      <c r="W73" s="290" t="str">
        <f t="shared" si="8"/>
        <v/>
      </c>
      <c r="Y73" s="290" t="str">
        <f t="shared" si="9"/>
        <v/>
      </c>
      <c r="AA73" s="290" t="str">
        <f t="shared" si="10"/>
        <v/>
      </c>
      <c r="AC73" s="290" t="str">
        <f t="shared" si="11"/>
        <v/>
      </c>
      <c r="AE73" s="290" t="str">
        <f t="shared" si="12"/>
        <v/>
      </c>
      <c r="AG73" s="290" t="str">
        <f t="shared" si="13"/>
        <v/>
      </c>
      <c r="AI73" s="290" t="str">
        <f t="shared" si="14"/>
        <v/>
      </c>
      <c r="AK73" s="290" t="str">
        <f t="shared" si="15"/>
        <v/>
      </c>
      <c r="AM73" s="290" t="str">
        <f t="shared" si="16"/>
        <v/>
      </c>
      <c r="AO73" s="290" t="str">
        <f t="shared" si="17"/>
        <v/>
      </c>
      <c r="AQ73" s="290" t="str">
        <f t="shared" si="18"/>
        <v/>
      </c>
    </row>
    <row r="74" spans="5:43" x14ac:dyDescent="0.25">
      <c r="E74" s="290" t="str">
        <f t="shared" si="21"/>
        <v/>
      </c>
      <c r="G74" s="290" t="str">
        <f t="shared" si="21"/>
        <v/>
      </c>
      <c r="I74" s="290" t="str">
        <f t="shared" si="1"/>
        <v/>
      </c>
      <c r="K74" s="290" t="str">
        <f t="shared" si="2"/>
        <v/>
      </c>
      <c r="M74" s="290" t="str">
        <f t="shared" si="3"/>
        <v/>
      </c>
      <c r="O74" s="290" t="str">
        <f t="shared" si="4"/>
        <v/>
      </c>
      <c r="Q74" s="290" t="str">
        <f t="shared" si="5"/>
        <v/>
      </c>
      <c r="S74" s="290" t="str">
        <f t="shared" si="6"/>
        <v/>
      </c>
      <c r="U74" s="290" t="str">
        <f t="shared" si="7"/>
        <v/>
      </c>
      <c r="W74" s="290" t="str">
        <f t="shared" si="8"/>
        <v/>
      </c>
      <c r="Y74" s="290" t="str">
        <f t="shared" si="9"/>
        <v/>
      </c>
      <c r="AA74" s="290" t="str">
        <f t="shared" si="10"/>
        <v/>
      </c>
      <c r="AC74" s="290" t="str">
        <f t="shared" si="11"/>
        <v/>
      </c>
      <c r="AE74" s="290" t="str">
        <f t="shared" si="12"/>
        <v/>
      </c>
      <c r="AG74" s="290" t="str">
        <f t="shared" si="13"/>
        <v/>
      </c>
      <c r="AI74" s="290" t="str">
        <f t="shared" si="14"/>
        <v/>
      </c>
      <c r="AK74" s="290" t="str">
        <f t="shared" si="15"/>
        <v/>
      </c>
      <c r="AM74" s="290" t="str">
        <f t="shared" si="16"/>
        <v/>
      </c>
      <c r="AO74" s="290" t="str">
        <f t="shared" si="17"/>
        <v/>
      </c>
      <c r="AQ74" s="290" t="str">
        <f t="shared" si="18"/>
        <v/>
      </c>
    </row>
    <row r="75" spans="5:43" x14ac:dyDescent="0.25">
      <c r="E75" s="290" t="str">
        <f t="shared" si="21"/>
        <v/>
      </c>
      <c r="G75" s="290" t="str">
        <f t="shared" si="21"/>
        <v/>
      </c>
      <c r="I75" s="290" t="str">
        <f t="shared" si="1"/>
        <v/>
      </c>
      <c r="K75" s="290" t="str">
        <f t="shared" si="2"/>
        <v/>
      </c>
      <c r="M75" s="290" t="str">
        <f t="shared" si="3"/>
        <v/>
      </c>
      <c r="O75" s="290" t="str">
        <f t="shared" si="4"/>
        <v/>
      </c>
      <c r="Q75" s="290" t="str">
        <f t="shared" si="5"/>
        <v/>
      </c>
      <c r="S75" s="290" t="str">
        <f t="shared" si="6"/>
        <v/>
      </c>
      <c r="U75" s="290" t="str">
        <f t="shared" si="7"/>
        <v/>
      </c>
      <c r="W75" s="290" t="str">
        <f t="shared" si="8"/>
        <v/>
      </c>
      <c r="Y75" s="290" t="str">
        <f t="shared" si="9"/>
        <v/>
      </c>
      <c r="AA75" s="290" t="str">
        <f t="shared" si="10"/>
        <v/>
      </c>
      <c r="AC75" s="290" t="str">
        <f t="shared" si="11"/>
        <v/>
      </c>
      <c r="AE75" s="290" t="str">
        <f t="shared" si="12"/>
        <v/>
      </c>
      <c r="AG75" s="290" t="str">
        <f t="shared" si="13"/>
        <v/>
      </c>
      <c r="AI75" s="290" t="str">
        <f t="shared" si="14"/>
        <v/>
      </c>
      <c r="AK75" s="290" t="str">
        <f t="shared" si="15"/>
        <v/>
      </c>
      <c r="AM75" s="290" t="str">
        <f t="shared" si="16"/>
        <v/>
      </c>
      <c r="AO75" s="290" t="str">
        <f t="shared" si="17"/>
        <v/>
      </c>
      <c r="AQ75" s="290" t="str">
        <f t="shared" si="18"/>
        <v/>
      </c>
    </row>
    <row r="76" spans="5:43" x14ac:dyDescent="0.25">
      <c r="E76" s="290" t="str">
        <f t="shared" si="21"/>
        <v/>
      </c>
      <c r="G76" s="290" t="str">
        <f t="shared" si="21"/>
        <v/>
      </c>
      <c r="I76" s="290" t="str">
        <f t="shared" si="1"/>
        <v/>
      </c>
      <c r="K76" s="290" t="str">
        <f t="shared" si="2"/>
        <v/>
      </c>
      <c r="M76" s="290" t="str">
        <f t="shared" si="3"/>
        <v/>
      </c>
      <c r="O76" s="290" t="str">
        <f t="shared" si="4"/>
        <v/>
      </c>
      <c r="Q76" s="290" t="str">
        <f t="shared" si="5"/>
        <v/>
      </c>
      <c r="S76" s="290" t="str">
        <f t="shared" si="6"/>
        <v/>
      </c>
      <c r="U76" s="290" t="str">
        <f t="shared" si="7"/>
        <v/>
      </c>
      <c r="W76" s="290" t="str">
        <f t="shared" si="8"/>
        <v/>
      </c>
      <c r="Y76" s="290" t="str">
        <f t="shared" si="9"/>
        <v/>
      </c>
      <c r="AA76" s="290" t="str">
        <f t="shared" si="10"/>
        <v/>
      </c>
      <c r="AC76" s="290" t="str">
        <f t="shared" si="11"/>
        <v/>
      </c>
      <c r="AE76" s="290" t="str">
        <f t="shared" si="12"/>
        <v/>
      </c>
      <c r="AG76" s="290" t="str">
        <f t="shared" si="13"/>
        <v/>
      </c>
      <c r="AI76" s="290" t="str">
        <f t="shared" si="14"/>
        <v/>
      </c>
      <c r="AK76" s="290" t="str">
        <f t="shared" si="15"/>
        <v/>
      </c>
      <c r="AM76" s="290" t="str">
        <f t="shared" si="16"/>
        <v/>
      </c>
      <c r="AO76" s="290" t="str">
        <f t="shared" si="17"/>
        <v/>
      </c>
      <c r="AQ76" s="290" t="str">
        <f t="shared" si="18"/>
        <v/>
      </c>
    </row>
    <row r="77" spans="5:43" x14ac:dyDescent="0.25">
      <c r="E77" s="290" t="str">
        <f t="shared" ref="E77:G92" si="22">IF(OR($B77=0,D77=0),"",D77/$B77)</f>
        <v/>
      </c>
      <c r="G77" s="290" t="str">
        <f t="shared" si="22"/>
        <v/>
      </c>
      <c r="I77" s="290" t="str">
        <f t="shared" ref="I77:I140" si="23">IF(OR($B77=0,H77=0),"",H77/$B77)</f>
        <v/>
      </c>
      <c r="K77" s="290" t="str">
        <f t="shared" ref="K77:K140" si="24">IF(OR($B77=0,J77=0),"",J77/$B77)</f>
        <v/>
      </c>
      <c r="M77" s="290" t="str">
        <f t="shared" ref="M77:M140" si="25">IF(OR($B77=0,L77=0),"",L77/$B77)</f>
        <v/>
      </c>
      <c r="O77" s="290" t="str">
        <f t="shared" ref="O77:O140" si="26">IF(OR($B77=0,N77=0),"",N77/$B77)</f>
        <v/>
      </c>
      <c r="Q77" s="290" t="str">
        <f t="shared" ref="Q77:Q140" si="27">IF(OR($B77=0,P77=0),"",P77/$B77)</f>
        <v/>
      </c>
      <c r="S77" s="290" t="str">
        <f t="shared" ref="S77:S140" si="28">IF(OR($B77=0,R77=0),"",R77/$B77)</f>
        <v/>
      </c>
      <c r="U77" s="290" t="str">
        <f t="shared" ref="U77:U140" si="29">IF(OR($B77=0,T77=0),"",T77/$B77)</f>
        <v/>
      </c>
      <c r="W77" s="290" t="str">
        <f t="shared" ref="W77:W140" si="30">IF(OR($B77=0,V77=0),"",V77/$B77)</f>
        <v/>
      </c>
      <c r="Y77" s="290" t="str">
        <f t="shared" ref="Y77:Y140" si="31">IF(OR($B77=0,X77=0),"",X77/$B77)</f>
        <v/>
      </c>
      <c r="AA77" s="290" t="str">
        <f t="shared" ref="AA77:AA140" si="32">IF(OR($B77=0,Z77=0),"",Z77/$B77)</f>
        <v/>
      </c>
      <c r="AC77" s="290" t="str">
        <f t="shared" ref="AC77:AC140" si="33">IF(OR($B77=0,AB77=0),"",AB77/$B77)</f>
        <v/>
      </c>
      <c r="AE77" s="290" t="str">
        <f t="shared" ref="AE77:AE140" si="34">IF(OR($B77=0,AD77=0),"",AD77/$B77)</f>
        <v/>
      </c>
      <c r="AG77" s="290" t="str">
        <f t="shared" ref="AG77:AG140" si="35">IF(OR($B77=0,AF77=0),"",AF77/$B77)</f>
        <v/>
      </c>
      <c r="AI77" s="290" t="str">
        <f t="shared" ref="AI77:AI140" si="36">IF(OR($B77=0,AH77=0),"",AH77/$B77)</f>
        <v/>
      </c>
      <c r="AK77" s="290" t="str">
        <f t="shared" ref="AK77:AK140" si="37">IF(OR($B77=0,AJ77=0),"",AJ77/$B77)</f>
        <v/>
      </c>
      <c r="AM77" s="290" t="str">
        <f t="shared" ref="AM77:AM140" si="38">IF(OR($B77=0,AL77=0),"",AL77/$B77)</f>
        <v/>
      </c>
      <c r="AO77" s="290" t="str">
        <f t="shared" ref="AO77:AO140" si="39">IF(OR($B77=0,AN77=0),"",AN77/$B77)</f>
        <v/>
      </c>
      <c r="AQ77" s="290" t="str">
        <f t="shared" ref="AQ77:AQ140" si="40">IF(OR($B77=0,AP77=0),"",AP77/$B77)</f>
        <v/>
      </c>
    </row>
    <row r="78" spans="5:43" x14ac:dyDescent="0.25">
      <c r="E78" s="290" t="str">
        <f t="shared" si="22"/>
        <v/>
      </c>
      <c r="G78" s="290" t="str">
        <f t="shared" si="22"/>
        <v/>
      </c>
      <c r="I78" s="290" t="str">
        <f t="shared" si="23"/>
        <v/>
      </c>
      <c r="K78" s="290" t="str">
        <f t="shared" si="24"/>
        <v/>
      </c>
      <c r="M78" s="290" t="str">
        <f t="shared" si="25"/>
        <v/>
      </c>
      <c r="O78" s="290" t="str">
        <f t="shared" si="26"/>
        <v/>
      </c>
      <c r="Q78" s="290" t="str">
        <f t="shared" si="27"/>
        <v/>
      </c>
      <c r="S78" s="290" t="str">
        <f t="shared" si="28"/>
        <v/>
      </c>
      <c r="U78" s="290" t="str">
        <f t="shared" si="29"/>
        <v/>
      </c>
      <c r="W78" s="290" t="str">
        <f t="shared" si="30"/>
        <v/>
      </c>
      <c r="Y78" s="290" t="str">
        <f t="shared" si="31"/>
        <v/>
      </c>
      <c r="AA78" s="290" t="str">
        <f t="shared" si="32"/>
        <v/>
      </c>
      <c r="AC78" s="290" t="str">
        <f t="shared" si="33"/>
        <v/>
      </c>
      <c r="AE78" s="290" t="str">
        <f t="shared" si="34"/>
        <v/>
      </c>
      <c r="AG78" s="290" t="str">
        <f t="shared" si="35"/>
        <v/>
      </c>
      <c r="AI78" s="290" t="str">
        <f t="shared" si="36"/>
        <v/>
      </c>
      <c r="AK78" s="290" t="str">
        <f t="shared" si="37"/>
        <v/>
      </c>
      <c r="AM78" s="290" t="str">
        <f t="shared" si="38"/>
        <v/>
      </c>
      <c r="AO78" s="290" t="str">
        <f t="shared" si="39"/>
        <v/>
      </c>
      <c r="AQ78" s="290" t="str">
        <f t="shared" si="40"/>
        <v/>
      </c>
    </row>
    <row r="79" spans="5:43" x14ac:dyDescent="0.25">
      <c r="E79" s="290" t="str">
        <f t="shared" si="22"/>
        <v/>
      </c>
      <c r="G79" s="290" t="str">
        <f t="shared" si="22"/>
        <v/>
      </c>
      <c r="I79" s="290" t="str">
        <f t="shared" si="23"/>
        <v/>
      </c>
      <c r="K79" s="290" t="str">
        <f t="shared" si="24"/>
        <v/>
      </c>
      <c r="M79" s="290" t="str">
        <f t="shared" si="25"/>
        <v/>
      </c>
      <c r="O79" s="290" t="str">
        <f t="shared" si="26"/>
        <v/>
      </c>
      <c r="Q79" s="290" t="str">
        <f t="shared" si="27"/>
        <v/>
      </c>
      <c r="S79" s="290" t="str">
        <f t="shared" si="28"/>
        <v/>
      </c>
      <c r="U79" s="290" t="str">
        <f t="shared" si="29"/>
        <v/>
      </c>
      <c r="W79" s="290" t="str">
        <f t="shared" si="30"/>
        <v/>
      </c>
      <c r="Y79" s="290" t="str">
        <f t="shared" si="31"/>
        <v/>
      </c>
      <c r="AA79" s="290" t="str">
        <f t="shared" si="32"/>
        <v/>
      </c>
      <c r="AC79" s="290" t="str">
        <f t="shared" si="33"/>
        <v/>
      </c>
      <c r="AE79" s="290" t="str">
        <f t="shared" si="34"/>
        <v/>
      </c>
      <c r="AG79" s="290" t="str">
        <f t="shared" si="35"/>
        <v/>
      </c>
      <c r="AI79" s="290" t="str">
        <f t="shared" si="36"/>
        <v/>
      </c>
      <c r="AK79" s="290" t="str">
        <f t="shared" si="37"/>
        <v/>
      </c>
      <c r="AM79" s="290" t="str">
        <f t="shared" si="38"/>
        <v/>
      </c>
      <c r="AO79" s="290" t="str">
        <f t="shared" si="39"/>
        <v/>
      </c>
      <c r="AQ79" s="290" t="str">
        <f t="shared" si="40"/>
        <v/>
      </c>
    </row>
    <row r="80" spans="5:43" x14ac:dyDescent="0.25">
      <c r="E80" s="290" t="str">
        <f t="shared" si="22"/>
        <v/>
      </c>
      <c r="G80" s="290" t="str">
        <f t="shared" si="22"/>
        <v/>
      </c>
      <c r="I80" s="290" t="str">
        <f t="shared" si="23"/>
        <v/>
      </c>
      <c r="K80" s="290" t="str">
        <f t="shared" si="24"/>
        <v/>
      </c>
      <c r="M80" s="290" t="str">
        <f t="shared" si="25"/>
        <v/>
      </c>
      <c r="O80" s="290" t="str">
        <f t="shared" si="26"/>
        <v/>
      </c>
      <c r="Q80" s="290" t="str">
        <f t="shared" si="27"/>
        <v/>
      </c>
      <c r="S80" s="290" t="str">
        <f t="shared" si="28"/>
        <v/>
      </c>
      <c r="U80" s="290" t="str">
        <f t="shared" si="29"/>
        <v/>
      </c>
      <c r="W80" s="290" t="str">
        <f t="shared" si="30"/>
        <v/>
      </c>
      <c r="Y80" s="290" t="str">
        <f t="shared" si="31"/>
        <v/>
      </c>
      <c r="AA80" s="290" t="str">
        <f t="shared" si="32"/>
        <v/>
      </c>
      <c r="AC80" s="290" t="str">
        <f t="shared" si="33"/>
        <v/>
      </c>
      <c r="AE80" s="290" t="str">
        <f t="shared" si="34"/>
        <v/>
      </c>
      <c r="AG80" s="290" t="str">
        <f t="shared" si="35"/>
        <v/>
      </c>
      <c r="AI80" s="290" t="str">
        <f t="shared" si="36"/>
        <v/>
      </c>
      <c r="AK80" s="290" t="str">
        <f t="shared" si="37"/>
        <v/>
      </c>
      <c r="AM80" s="290" t="str">
        <f t="shared" si="38"/>
        <v/>
      </c>
      <c r="AO80" s="290" t="str">
        <f t="shared" si="39"/>
        <v/>
      </c>
      <c r="AQ80" s="290" t="str">
        <f t="shared" si="40"/>
        <v/>
      </c>
    </row>
    <row r="81" spans="5:43" x14ac:dyDescent="0.25">
      <c r="E81" s="290" t="str">
        <f t="shared" si="22"/>
        <v/>
      </c>
      <c r="G81" s="290" t="str">
        <f t="shared" si="22"/>
        <v/>
      </c>
      <c r="I81" s="290" t="str">
        <f t="shared" si="23"/>
        <v/>
      </c>
      <c r="K81" s="290" t="str">
        <f t="shared" si="24"/>
        <v/>
      </c>
      <c r="M81" s="290" t="str">
        <f t="shared" si="25"/>
        <v/>
      </c>
      <c r="O81" s="290" t="str">
        <f t="shared" si="26"/>
        <v/>
      </c>
      <c r="Q81" s="290" t="str">
        <f t="shared" si="27"/>
        <v/>
      </c>
      <c r="S81" s="290" t="str">
        <f t="shared" si="28"/>
        <v/>
      </c>
      <c r="U81" s="290" t="str">
        <f t="shared" si="29"/>
        <v/>
      </c>
      <c r="W81" s="290" t="str">
        <f t="shared" si="30"/>
        <v/>
      </c>
      <c r="Y81" s="290" t="str">
        <f t="shared" si="31"/>
        <v/>
      </c>
      <c r="AA81" s="290" t="str">
        <f t="shared" si="32"/>
        <v/>
      </c>
      <c r="AC81" s="290" t="str">
        <f t="shared" si="33"/>
        <v/>
      </c>
      <c r="AE81" s="290" t="str">
        <f t="shared" si="34"/>
        <v/>
      </c>
      <c r="AG81" s="290" t="str">
        <f t="shared" si="35"/>
        <v/>
      </c>
      <c r="AI81" s="290" t="str">
        <f t="shared" si="36"/>
        <v/>
      </c>
      <c r="AK81" s="290" t="str">
        <f t="shared" si="37"/>
        <v/>
      </c>
      <c r="AM81" s="290" t="str">
        <f t="shared" si="38"/>
        <v/>
      </c>
      <c r="AO81" s="290" t="str">
        <f t="shared" si="39"/>
        <v/>
      </c>
      <c r="AQ81" s="290" t="str">
        <f t="shared" si="40"/>
        <v/>
      </c>
    </row>
    <row r="82" spans="5:43" x14ac:dyDescent="0.25">
      <c r="E82" s="290" t="str">
        <f t="shared" si="22"/>
        <v/>
      </c>
      <c r="G82" s="290" t="str">
        <f t="shared" si="22"/>
        <v/>
      </c>
      <c r="I82" s="290" t="str">
        <f t="shared" si="23"/>
        <v/>
      </c>
      <c r="K82" s="290" t="str">
        <f t="shared" si="24"/>
        <v/>
      </c>
      <c r="M82" s="290" t="str">
        <f t="shared" si="25"/>
        <v/>
      </c>
      <c r="O82" s="290" t="str">
        <f t="shared" si="26"/>
        <v/>
      </c>
      <c r="Q82" s="290" t="str">
        <f t="shared" si="27"/>
        <v/>
      </c>
      <c r="S82" s="290" t="str">
        <f t="shared" si="28"/>
        <v/>
      </c>
      <c r="U82" s="290" t="str">
        <f t="shared" si="29"/>
        <v/>
      </c>
      <c r="W82" s="290" t="str">
        <f t="shared" si="30"/>
        <v/>
      </c>
      <c r="Y82" s="290" t="str">
        <f t="shared" si="31"/>
        <v/>
      </c>
      <c r="AA82" s="290" t="str">
        <f t="shared" si="32"/>
        <v/>
      </c>
      <c r="AC82" s="290" t="str">
        <f t="shared" si="33"/>
        <v/>
      </c>
      <c r="AE82" s="290" t="str">
        <f t="shared" si="34"/>
        <v/>
      </c>
      <c r="AG82" s="290" t="str">
        <f t="shared" si="35"/>
        <v/>
      </c>
      <c r="AI82" s="290" t="str">
        <f t="shared" si="36"/>
        <v/>
      </c>
      <c r="AK82" s="290" t="str">
        <f t="shared" si="37"/>
        <v/>
      </c>
      <c r="AM82" s="290" t="str">
        <f t="shared" si="38"/>
        <v/>
      </c>
      <c r="AO82" s="290" t="str">
        <f t="shared" si="39"/>
        <v/>
      </c>
      <c r="AQ82" s="290" t="str">
        <f t="shared" si="40"/>
        <v/>
      </c>
    </row>
    <row r="83" spans="5:43" x14ac:dyDescent="0.25">
      <c r="E83" s="290" t="str">
        <f t="shared" si="22"/>
        <v/>
      </c>
      <c r="G83" s="290" t="str">
        <f t="shared" si="22"/>
        <v/>
      </c>
      <c r="I83" s="290" t="str">
        <f t="shared" si="23"/>
        <v/>
      </c>
      <c r="K83" s="290" t="str">
        <f t="shared" si="24"/>
        <v/>
      </c>
      <c r="M83" s="290" t="str">
        <f t="shared" si="25"/>
        <v/>
      </c>
      <c r="O83" s="290" t="str">
        <f t="shared" si="26"/>
        <v/>
      </c>
      <c r="Q83" s="290" t="str">
        <f t="shared" si="27"/>
        <v/>
      </c>
      <c r="S83" s="290" t="str">
        <f t="shared" si="28"/>
        <v/>
      </c>
      <c r="U83" s="290" t="str">
        <f t="shared" si="29"/>
        <v/>
      </c>
      <c r="W83" s="290" t="str">
        <f t="shared" si="30"/>
        <v/>
      </c>
      <c r="Y83" s="290" t="str">
        <f t="shared" si="31"/>
        <v/>
      </c>
      <c r="AA83" s="290" t="str">
        <f t="shared" si="32"/>
        <v/>
      </c>
      <c r="AC83" s="290" t="str">
        <f t="shared" si="33"/>
        <v/>
      </c>
      <c r="AE83" s="290" t="str">
        <f t="shared" si="34"/>
        <v/>
      </c>
      <c r="AG83" s="290" t="str">
        <f t="shared" si="35"/>
        <v/>
      </c>
      <c r="AI83" s="290" t="str">
        <f t="shared" si="36"/>
        <v/>
      </c>
      <c r="AK83" s="290" t="str">
        <f t="shared" si="37"/>
        <v/>
      </c>
      <c r="AM83" s="290" t="str">
        <f t="shared" si="38"/>
        <v/>
      </c>
      <c r="AO83" s="290" t="str">
        <f t="shared" si="39"/>
        <v/>
      </c>
      <c r="AQ83" s="290" t="str">
        <f t="shared" si="40"/>
        <v/>
      </c>
    </row>
    <row r="84" spans="5:43" x14ac:dyDescent="0.25">
      <c r="E84" s="290" t="str">
        <f t="shared" si="22"/>
        <v/>
      </c>
      <c r="G84" s="290" t="str">
        <f t="shared" si="22"/>
        <v/>
      </c>
      <c r="I84" s="290" t="str">
        <f t="shared" si="23"/>
        <v/>
      </c>
      <c r="K84" s="290" t="str">
        <f t="shared" si="24"/>
        <v/>
      </c>
      <c r="M84" s="290" t="str">
        <f t="shared" si="25"/>
        <v/>
      </c>
      <c r="O84" s="290" t="str">
        <f t="shared" si="26"/>
        <v/>
      </c>
      <c r="Q84" s="290" t="str">
        <f t="shared" si="27"/>
        <v/>
      </c>
      <c r="S84" s="290" t="str">
        <f t="shared" si="28"/>
        <v/>
      </c>
      <c r="U84" s="290" t="str">
        <f t="shared" si="29"/>
        <v/>
      </c>
      <c r="W84" s="290" t="str">
        <f t="shared" si="30"/>
        <v/>
      </c>
      <c r="Y84" s="290" t="str">
        <f t="shared" si="31"/>
        <v/>
      </c>
      <c r="AA84" s="290" t="str">
        <f t="shared" si="32"/>
        <v/>
      </c>
      <c r="AC84" s="290" t="str">
        <f t="shared" si="33"/>
        <v/>
      </c>
      <c r="AE84" s="290" t="str">
        <f t="shared" si="34"/>
        <v/>
      </c>
      <c r="AG84" s="290" t="str">
        <f t="shared" si="35"/>
        <v/>
      </c>
      <c r="AI84" s="290" t="str">
        <f t="shared" si="36"/>
        <v/>
      </c>
      <c r="AK84" s="290" t="str">
        <f t="shared" si="37"/>
        <v/>
      </c>
      <c r="AM84" s="290" t="str">
        <f t="shared" si="38"/>
        <v/>
      </c>
      <c r="AO84" s="290" t="str">
        <f t="shared" si="39"/>
        <v/>
      </c>
      <c r="AQ84" s="290" t="str">
        <f t="shared" si="40"/>
        <v/>
      </c>
    </row>
    <row r="85" spans="5:43" x14ac:dyDescent="0.25">
      <c r="E85" s="290" t="str">
        <f t="shared" si="22"/>
        <v/>
      </c>
      <c r="G85" s="290" t="str">
        <f t="shared" si="22"/>
        <v/>
      </c>
      <c r="I85" s="290" t="str">
        <f t="shared" si="23"/>
        <v/>
      </c>
      <c r="K85" s="290" t="str">
        <f t="shared" si="24"/>
        <v/>
      </c>
      <c r="M85" s="290" t="str">
        <f t="shared" si="25"/>
        <v/>
      </c>
      <c r="O85" s="290" t="str">
        <f t="shared" si="26"/>
        <v/>
      </c>
      <c r="Q85" s="290" t="str">
        <f t="shared" si="27"/>
        <v/>
      </c>
      <c r="S85" s="290" t="str">
        <f t="shared" si="28"/>
        <v/>
      </c>
      <c r="U85" s="290" t="str">
        <f t="shared" si="29"/>
        <v/>
      </c>
      <c r="W85" s="290" t="str">
        <f t="shared" si="30"/>
        <v/>
      </c>
      <c r="Y85" s="290" t="str">
        <f t="shared" si="31"/>
        <v/>
      </c>
      <c r="AA85" s="290" t="str">
        <f t="shared" si="32"/>
        <v/>
      </c>
      <c r="AC85" s="290" t="str">
        <f t="shared" si="33"/>
        <v/>
      </c>
      <c r="AE85" s="290" t="str">
        <f t="shared" si="34"/>
        <v/>
      </c>
      <c r="AG85" s="290" t="str">
        <f t="shared" si="35"/>
        <v/>
      </c>
      <c r="AI85" s="290" t="str">
        <f t="shared" si="36"/>
        <v/>
      </c>
      <c r="AK85" s="290" t="str">
        <f t="shared" si="37"/>
        <v/>
      </c>
      <c r="AM85" s="290" t="str">
        <f t="shared" si="38"/>
        <v/>
      </c>
      <c r="AO85" s="290" t="str">
        <f t="shared" si="39"/>
        <v/>
      </c>
      <c r="AQ85" s="290" t="str">
        <f t="shared" si="40"/>
        <v/>
      </c>
    </row>
    <row r="86" spans="5:43" x14ac:dyDescent="0.25">
      <c r="E86" s="290" t="str">
        <f t="shared" si="22"/>
        <v/>
      </c>
      <c r="G86" s="290" t="str">
        <f t="shared" si="22"/>
        <v/>
      </c>
      <c r="I86" s="290" t="str">
        <f t="shared" si="23"/>
        <v/>
      </c>
      <c r="K86" s="290" t="str">
        <f t="shared" si="24"/>
        <v/>
      </c>
      <c r="M86" s="290" t="str">
        <f t="shared" si="25"/>
        <v/>
      </c>
      <c r="O86" s="290" t="str">
        <f t="shared" si="26"/>
        <v/>
      </c>
      <c r="Q86" s="290" t="str">
        <f t="shared" si="27"/>
        <v/>
      </c>
      <c r="S86" s="290" t="str">
        <f t="shared" si="28"/>
        <v/>
      </c>
      <c r="U86" s="290" t="str">
        <f t="shared" si="29"/>
        <v/>
      </c>
      <c r="W86" s="290" t="str">
        <f t="shared" si="30"/>
        <v/>
      </c>
      <c r="Y86" s="290" t="str">
        <f t="shared" si="31"/>
        <v/>
      </c>
      <c r="AA86" s="290" t="str">
        <f t="shared" si="32"/>
        <v/>
      </c>
      <c r="AC86" s="290" t="str">
        <f t="shared" si="33"/>
        <v/>
      </c>
      <c r="AE86" s="290" t="str">
        <f t="shared" si="34"/>
        <v/>
      </c>
      <c r="AG86" s="290" t="str">
        <f t="shared" si="35"/>
        <v/>
      </c>
      <c r="AI86" s="290" t="str">
        <f t="shared" si="36"/>
        <v/>
      </c>
      <c r="AK86" s="290" t="str">
        <f t="shared" si="37"/>
        <v/>
      </c>
      <c r="AM86" s="290" t="str">
        <f t="shared" si="38"/>
        <v/>
      </c>
      <c r="AO86" s="290" t="str">
        <f t="shared" si="39"/>
        <v/>
      </c>
      <c r="AQ86" s="290" t="str">
        <f t="shared" si="40"/>
        <v/>
      </c>
    </row>
    <row r="87" spans="5:43" x14ac:dyDescent="0.25">
      <c r="E87" s="290" t="str">
        <f t="shared" si="22"/>
        <v/>
      </c>
      <c r="G87" s="290" t="str">
        <f t="shared" si="22"/>
        <v/>
      </c>
      <c r="I87" s="290" t="str">
        <f t="shared" si="23"/>
        <v/>
      </c>
      <c r="K87" s="290" t="str">
        <f t="shared" si="24"/>
        <v/>
      </c>
      <c r="M87" s="290" t="str">
        <f t="shared" si="25"/>
        <v/>
      </c>
      <c r="O87" s="290" t="str">
        <f t="shared" si="26"/>
        <v/>
      </c>
      <c r="Q87" s="290" t="str">
        <f t="shared" si="27"/>
        <v/>
      </c>
      <c r="S87" s="290" t="str">
        <f t="shared" si="28"/>
        <v/>
      </c>
      <c r="U87" s="290" t="str">
        <f t="shared" si="29"/>
        <v/>
      </c>
      <c r="W87" s="290" t="str">
        <f t="shared" si="30"/>
        <v/>
      </c>
      <c r="Y87" s="290" t="str">
        <f t="shared" si="31"/>
        <v/>
      </c>
      <c r="AA87" s="290" t="str">
        <f t="shared" si="32"/>
        <v/>
      </c>
      <c r="AC87" s="290" t="str">
        <f t="shared" si="33"/>
        <v/>
      </c>
      <c r="AE87" s="290" t="str">
        <f t="shared" si="34"/>
        <v/>
      </c>
      <c r="AG87" s="290" t="str">
        <f t="shared" si="35"/>
        <v/>
      </c>
      <c r="AI87" s="290" t="str">
        <f t="shared" si="36"/>
        <v/>
      </c>
      <c r="AK87" s="290" t="str">
        <f t="shared" si="37"/>
        <v/>
      </c>
      <c r="AM87" s="290" t="str">
        <f t="shared" si="38"/>
        <v/>
      </c>
      <c r="AO87" s="290" t="str">
        <f t="shared" si="39"/>
        <v/>
      </c>
      <c r="AQ87" s="290" t="str">
        <f t="shared" si="40"/>
        <v/>
      </c>
    </row>
    <row r="88" spans="5:43" x14ac:dyDescent="0.25">
      <c r="E88" s="290" t="str">
        <f t="shared" si="22"/>
        <v/>
      </c>
      <c r="G88" s="290" t="str">
        <f t="shared" si="22"/>
        <v/>
      </c>
      <c r="I88" s="290" t="str">
        <f t="shared" si="23"/>
        <v/>
      </c>
      <c r="K88" s="290" t="str">
        <f t="shared" si="24"/>
        <v/>
      </c>
      <c r="M88" s="290" t="str">
        <f t="shared" si="25"/>
        <v/>
      </c>
      <c r="O88" s="290" t="str">
        <f t="shared" si="26"/>
        <v/>
      </c>
      <c r="Q88" s="290" t="str">
        <f t="shared" si="27"/>
        <v/>
      </c>
      <c r="S88" s="290" t="str">
        <f t="shared" si="28"/>
        <v/>
      </c>
      <c r="U88" s="290" t="str">
        <f t="shared" si="29"/>
        <v/>
      </c>
      <c r="W88" s="290" t="str">
        <f t="shared" si="30"/>
        <v/>
      </c>
      <c r="Y88" s="290" t="str">
        <f t="shared" si="31"/>
        <v/>
      </c>
      <c r="AA88" s="290" t="str">
        <f t="shared" si="32"/>
        <v/>
      </c>
      <c r="AC88" s="290" t="str">
        <f t="shared" si="33"/>
        <v/>
      </c>
      <c r="AE88" s="290" t="str">
        <f t="shared" si="34"/>
        <v/>
      </c>
      <c r="AG88" s="290" t="str">
        <f t="shared" si="35"/>
        <v/>
      </c>
      <c r="AI88" s="290" t="str">
        <f t="shared" si="36"/>
        <v/>
      </c>
      <c r="AK88" s="290" t="str">
        <f t="shared" si="37"/>
        <v/>
      </c>
      <c r="AM88" s="290" t="str">
        <f t="shared" si="38"/>
        <v/>
      </c>
      <c r="AO88" s="290" t="str">
        <f t="shared" si="39"/>
        <v/>
      </c>
      <c r="AQ88" s="290" t="str">
        <f t="shared" si="40"/>
        <v/>
      </c>
    </row>
    <row r="89" spans="5:43" x14ac:dyDescent="0.25">
      <c r="E89" s="290" t="str">
        <f t="shared" si="22"/>
        <v/>
      </c>
      <c r="G89" s="290" t="str">
        <f t="shared" si="22"/>
        <v/>
      </c>
      <c r="I89" s="290" t="str">
        <f t="shared" si="23"/>
        <v/>
      </c>
      <c r="K89" s="290" t="str">
        <f t="shared" si="24"/>
        <v/>
      </c>
      <c r="M89" s="290" t="str">
        <f t="shared" si="25"/>
        <v/>
      </c>
      <c r="O89" s="290" t="str">
        <f t="shared" si="26"/>
        <v/>
      </c>
      <c r="Q89" s="290" t="str">
        <f t="shared" si="27"/>
        <v/>
      </c>
      <c r="S89" s="290" t="str">
        <f t="shared" si="28"/>
        <v/>
      </c>
      <c r="U89" s="290" t="str">
        <f t="shared" si="29"/>
        <v/>
      </c>
      <c r="W89" s="290" t="str">
        <f t="shared" si="30"/>
        <v/>
      </c>
      <c r="Y89" s="290" t="str">
        <f t="shared" si="31"/>
        <v/>
      </c>
      <c r="AA89" s="290" t="str">
        <f t="shared" si="32"/>
        <v/>
      </c>
      <c r="AC89" s="290" t="str">
        <f t="shared" si="33"/>
        <v/>
      </c>
      <c r="AE89" s="290" t="str">
        <f t="shared" si="34"/>
        <v/>
      </c>
      <c r="AG89" s="290" t="str">
        <f t="shared" si="35"/>
        <v/>
      </c>
      <c r="AI89" s="290" t="str">
        <f t="shared" si="36"/>
        <v/>
      </c>
      <c r="AK89" s="290" t="str">
        <f t="shared" si="37"/>
        <v/>
      </c>
      <c r="AM89" s="290" t="str">
        <f t="shared" si="38"/>
        <v/>
      </c>
      <c r="AO89" s="290" t="str">
        <f t="shared" si="39"/>
        <v/>
      </c>
      <c r="AQ89" s="290" t="str">
        <f t="shared" si="40"/>
        <v/>
      </c>
    </row>
    <row r="90" spans="5:43" x14ac:dyDescent="0.25">
      <c r="E90" s="290" t="str">
        <f t="shared" si="22"/>
        <v/>
      </c>
      <c r="G90" s="290" t="str">
        <f t="shared" si="22"/>
        <v/>
      </c>
      <c r="I90" s="290" t="str">
        <f t="shared" si="23"/>
        <v/>
      </c>
      <c r="K90" s="290" t="str">
        <f t="shared" si="24"/>
        <v/>
      </c>
      <c r="M90" s="290" t="str">
        <f t="shared" si="25"/>
        <v/>
      </c>
      <c r="O90" s="290" t="str">
        <f t="shared" si="26"/>
        <v/>
      </c>
      <c r="Q90" s="290" t="str">
        <f t="shared" si="27"/>
        <v/>
      </c>
      <c r="S90" s="290" t="str">
        <f t="shared" si="28"/>
        <v/>
      </c>
      <c r="U90" s="290" t="str">
        <f t="shared" si="29"/>
        <v/>
      </c>
      <c r="W90" s="290" t="str">
        <f t="shared" si="30"/>
        <v/>
      </c>
      <c r="Y90" s="290" t="str">
        <f t="shared" si="31"/>
        <v/>
      </c>
      <c r="AA90" s="290" t="str">
        <f t="shared" si="32"/>
        <v/>
      </c>
      <c r="AC90" s="290" t="str">
        <f t="shared" si="33"/>
        <v/>
      </c>
      <c r="AE90" s="290" t="str">
        <f t="shared" si="34"/>
        <v/>
      </c>
      <c r="AG90" s="290" t="str">
        <f t="shared" si="35"/>
        <v/>
      </c>
      <c r="AI90" s="290" t="str">
        <f t="shared" si="36"/>
        <v/>
      </c>
      <c r="AK90" s="290" t="str">
        <f t="shared" si="37"/>
        <v/>
      </c>
      <c r="AM90" s="290" t="str">
        <f t="shared" si="38"/>
        <v/>
      </c>
      <c r="AO90" s="290" t="str">
        <f t="shared" si="39"/>
        <v/>
      </c>
      <c r="AQ90" s="290" t="str">
        <f t="shared" si="40"/>
        <v/>
      </c>
    </row>
    <row r="91" spans="5:43" x14ac:dyDescent="0.25">
      <c r="E91" s="290" t="str">
        <f t="shared" si="22"/>
        <v/>
      </c>
      <c r="G91" s="290" t="str">
        <f t="shared" si="22"/>
        <v/>
      </c>
      <c r="I91" s="290" t="str">
        <f t="shared" si="23"/>
        <v/>
      </c>
      <c r="K91" s="290" t="str">
        <f t="shared" si="24"/>
        <v/>
      </c>
      <c r="M91" s="290" t="str">
        <f t="shared" si="25"/>
        <v/>
      </c>
      <c r="O91" s="290" t="str">
        <f t="shared" si="26"/>
        <v/>
      </c>
      <c r="Q91" s="290" t="str">
        <f t="shared" si="27"/>
        <v/>
      </c>
      <c r="S91" s="290" t="str">
        <f t="shared" si="28"/>
        <v/>
      </c>
      <c r="U91" s="290" t="str">
        <f t="shared" si="29"/>
        <v/>
      </c>
      <c r="W91" s="290" t="str">
        <f t="shared" si="30"/>
        <v/>
      </c>
      <c r="Y91" s="290" t="str">
        <f t="shared" si="31"/>
        <v/>
      </c>
      <c r="AA91" s="290" t="str">
        <f t="shared" si="32"/>
        <v/>
      </c>
      <c r="AC91" s="290" t="str">
        <f t="shared" si="33"/>
        <v/>
      </c>
      <c r="AE91" s="290" t="str">
        <f t="shared" si="34"/>
        <v/>
      </c>
      <c r="AG91" s="290" t="str">
        <f t="shared" si="35"/>
        <v/>
      </c>
      <c r="AI91" s="290" t="str">
        <f t="shared" si="36"/>
        <v/>
      </c>
      <c r="AK91" s="290" t="str">
        <f t="shared" si="37"/>
        <v/>
      </c>
      <c r="AM91" s="290" t="str">
        <f t="shared" si="38"/>
        <v/>
      </c>
      <c r="AO91" s="290" t="str">
        <f t="shared" si="39"/>
        <v/>
      </c>
      <c r="AQ91" s="290" t="str">
        <f t="shared" si="40"/>
        <v/>
      </c>
    </row>
    <row r="92" spans="5:43" x14ac:dyDescent="0.25">
      <c r="E92" s="290" t="str">
        <f t="shared" si="22"/>
        <v/>
      </c>
      <c r="G92" s="290" t="str">
        <f t="shared" si="22"/>
        <v/>
      </c>
      <c r="I92" s="290" t="str">
        <f t="shared" si="23"/>
        <v/>
      </c>
      <c r="K92" s="290" t="str">
        <f t="shared" si="24"/>
        <v/>
      </c>
      <c r="M92" s="290" t="str">
        <f t="shared" si="25"/>
        <v/>
      </c>
      <c r="O92" s="290" t="str">
        <f t="shared" si="26"/>
        <v/>
      </c>
      <c r="Q92" s="290" t="str">
        <f t="shared" si="27"/>
        <v/>
      </c>
      <c r="S92" s="290" t="str">
        <f t="shared" si="28"/>
        <v/>
      </c>
      <c r="U92" s="290" t="str">
        <f t="shared" si="29"/>
        <v/>
      </c>
      <c r="W92" s="290" t="str">
        <f t="shared" si="30"/>
        <v/>
      </c>
      <c r="Y92" s="290" t="str">
        <f t="shared" si="31"/>
        <v/>
      </c>
      <c r="AA92" s="290" t="str">
        <f t="shared" si="32"/>
        <v/>
      </c>
      <c r="AC92" s="290" t="str">
        <f t="shared" si="33"/>
        <v/>
      </c>
      <c r="AE92" s="290" t="str">
        <f t="shared" si="34"/>
        <v/>
      </c>
      <c r="AG92" s="290" t="str">
        <f t="shared" si="35"/>
        <v/>
      </c>
      <c r="AI92" s="290" t="str">
        <f t="shared" si="36"/>
        <v/>
      </c>
      <c r="AK92" s="290" t="str">
        <f t="shared" si="37"/>
        <v/>
      </c>
      <c r="AM92" s="290" t="str">
        <f t="shared" si="38"/>
        <v/>
      </c>
      <c r="AO92" s="290" t="str">
        <f t="shared" si="39"/>
        <v/>
      </c>
      <c r="AQ92" s="290" t="str">
        <f t="shared" si="40"/>
        <v/>
      </c>
    </row>
    <row r="93" spans="5:43" x14ac:dyDescent="0.25">
      <c r="E93" s="290" t="str">
        <f t="shared" ref="E93:G108" si="41">IF(OR($B93=0,D93=0),"",D93/$B93)</f>
        <v/>
      </c>
      <c r="G93" s="290" t="str">
        <f t="shared" si="41"/>
        <v/>
      </c>
      <c r="I93" s="290" t="str">
        <f t="shared" si="23"/>
        <v/>
      </c>
      <c r="K93" s="290" t="str">
        <f t="shared" si="24"/>
        <v/>
      </c>
      <c r="M93" s="290" t="str">
        <f t="shared" si="25"/>
        <v/>
      </c>
      <c r="O93" s="290" t="str">
        <f t="shared" si="26"/>
        <v/>
      </c>
      <c r="Q93" s="290" t="str">
        <f t="shared" si="27"/>
        <v/>
      </c>
      <c r="S93" s="290" t="str">
        <f t="shared" si="28"/>
        <v/>
      </c>
      <c r="U93" s="290" t="str">
        <f t="shared" si="29"/>
        <v/>
      </c>
      <c r="W93" s="290" t="str">
        <f t="shared" si="30"/>
        <v/>
      </c>
      <c r="Y93" s="290" t="str">
        <f t="shared" si="31"/>
        <v/>
      </c>
      <c r="AA93" s="290" t="str">
        <f t="shared" si="32"/>
        <v/>
      </c>
      <c r="AC93" s="290" t="str">
        <f t="shared" si="33"/>
        <v/>
      </c>
      <c r="AE93" s="290" t="str">
        <f t="shared" si="34"/>
        <v/>
      </c>
      <c r="AG93" s="290" t="str">
        <f t="shared" si="35"/>
        <v/>
      </c>
      <c r="AI93" s="290" t="str">
        <f t="shared" si="36"/>
        <v/>
      </c>
      <c r="AK93" s="290" t="str">
        <f t="shared" si="37"/>
        <v/>
      </c>
      <c r="AM93" s="290" t="str">
        <f t="shared" si="38"/>
        <v/>
      </c>
      <c r="AO93" s="290" t="str">
        <f t="shared" si="39"/>
        <v/>
      </c>
      <c r="AQ93" s="290" t="str">
        <f t="shared" si="40"/>
        <v/>
      </c>
    </row>
    <row r="94" spans="5:43" x14ac:dyDescent="0.25">
      <c r="E94" s="290" t="str">
        <f t="shared" si="41"/>
        <v/>
      </c>
      <c r="G94" s="290" t="str">
        <f t="shared" si="41"/>
        <v/>
      </c>
      <c r="I94" s="290" t="str">
        <f t="shared" si="23"/>
        <v/>
      </c>
      <c r="K94" s="290" t="str">
        <f t="shared" si="24"/>
        <v/>
      </c>
      <c r="M94" s="290" t="str">
        <f t="shared" si="25"/>
        <v/>
      </c>
      <c r="O94" s="290" t="str">
        <f t="shared" si="26"/>
        <v/>
      </c>
      <c r="Q94" s="290" t="str">
        <f t="shared" si="27"/>
        <v/>
      </c>
      <c r="S94" s="290" t="str">
        <f t="shared" si="28"/>
        <v/>
      </c>
      <c r="U94" s="290" t="str">
        <f t="shared" si="29"/>
        <v/>
      </c>
      <c r="W94" s="290" t="str">
        <f t="shared" si="30"/>
        <v/>
      </c>
      <c r="Y94" s="290" t="str">
        <f t="shared" si="31"/>
        <v/>
      </c>
      <c r="AA94" s="290" t="str">
        <f t="shared" si="32"/>
        <v/>
      </c>
      <c r="AC94" s="290" t="str">
        <f t="shared" si="33"/>
        <v/>
      </c>
      <c r="AE94" s="290" t="str">
        <f t="shared" si="34"/>
        <v/>
      </c>
      <c r="AG94" s="290" t="str">
        <f t="shared" si="35"/>
        <v/>
      </c>
      <c r="AI94" s="290" t="str">
        <f t="shared" si="36"/>
        <v/>
      </c>
      <c r="AK94" s="290" t="str">
        <f t="shared" si="37"/>
        <v/>
      </c>
      <c r="AM94" s="290" t="str">
        <f t="shared" si="38"/>
        <v/>
      </c>
      <c r="AO94" s="290" t="str">
        <f t="shared" si="39"/>
        <v/>
      </c>
      <c r="AQ94" s="290" t="str">
        <f t="shared" si="40"/>
        <v/>
      </c>
    </row>
    <row r="95" spans="5:43" x14ac:dyDescent="0.25">
      <c r="E95" s="290" t="str">
        <f t="shared" si="41"/>
        <v/>
      </c>
      <c r="G95" s="290" t="str">
        <f t="shared" si="41"/>
        <v/>
      </c>
      <c r="I95" s="290" t="str">
        <f t="shared" si="23"/>
        <v/>
      </c>
      <c r="K95" s="290" t="str">
        <f t="shared" si="24"/>
        <v/>
      </c>
      <c r="M95" s="290" t="str">
        <f t="shared" si="25"/>
        <v/>
      </c>
      <c r="O95" s="290" t="str">
        <f t="shared" si="26"/>
        <v/>
      </c>
      <c r="Q95" s="290" t="str">
        <f t="shared" si="27"/>
        <v/>
      </c>
      <c r="S95" s="290" t="str">
        <f t="shared" si="28"/>
        <v/>
      </c>
      <c r="U95" s="290" t="str">
        <f t="shared" si="29"/>
        <v/>
      </c>
      <c r="W95" s="290" t="str">
        <f t="shared" si="30"/>
        <v/>
      </c>
      <c r="Y95" s="290" t="str">
        <f t="shared" si="31"/>
        <v/>
      </c>
      <c r="AA95" s="290" t="str">
        <f t="shared" si="32"/>
        <v/>
      </c>
      <c r="AC95" s="290" t="str">
        <f t="shared" si="33"/>
        <v/>
      </c>
      <c r="AE95" s="290" t="str">
        <f t="shared" si="34"/>
        <v/>
      </c>
      <c r="AG95" s="290" t="str">
        <f t="shared" si="35"/>
        <v/>
      </c>
      <c r="AI95" s="290" t="str">
        <f t="shared" si="36"/>
        <v/>
      </c>
      <c r="AK95" s="290" t="str">
        <f t="shared" si="37"/>
        <v/>
      </c>
      <c r="AM95" s="290" t="str">
        <f t="shared" si="38"/>
        <v/>
      </c>
      <c r="AO95" s="290" t="str">
        <f t="shared" si="39"/>
        <v/>
      </c>
      <c r="AQ95" s="290" t="str">
        <f t="shared" si="40"/>
        <v/>
      </c>
    </row>
    <row r="96" spans="5:43" x14ac:dyDescent="0.25">
      <c r="E96" s="290" t="str">
        <f t="shared" si="41"/>
        <v/>
      </c>
      <c r="G96" s="290" t="str">
        <f t="shared" si="41"/>
        <v/>
      </c>
      <c r="I96" s="290" t="str">
        <f t="shared" si="23"/>
        <v/>
      </c>
      <c r="K96" s="290" t="str">
        <f t="shared" si="24"/>
        <v/>
      </c>
      <c r="M96" s="290" t="str">
        <f t="shared" si="25"/>
        <v/>
      </c>
      <c r="O96" s="290" t="str">
        <f t="shared" si="26"/>
        <v/>
      </c>
      <c r="Q96" s="290" t="str">
        <f t="shared" si="27"/>
        <v/>
      </c>
      <c r="S96" s="290" t="str">
        <f t="shared" si="28"/>
        <v/>
      </c>
      <c r="U96" s="290" t="str">
        <f t="shared" si="29"/>
        <v/>
      </c>
      <c r="W96" s="290" t="str">
        <f t="shared" si="30"/>
        <v/>
      </c>
      <c r="Y96" s="290" t="str">
        <f t="shared" si="31"/>
        <v/>
      </c>
      <c r="AA96" s="290" t="str">
        <f t="shared" si="32"/>
        <v/>
      </c>
      <c r="AC96" s="290" t="str">
        <f t="shared" si="33"/>
        <v/>
      </c>
      <c r="AE96" s="290" t="str">
        <f t="shared" si="34"/>
        <v/>
      </c>
      <c r="AG96" s="290" t="str">
        <f t="shared" si="35"/>
        <v/>
      </c>
      <c r="AI96" s="290" t="str">
        <f t="shared" si="36"/>
        <v/>
      </c>
      <c r="AK96" s="290" t="str">
        <f t="shared" si="37"/>
        <v/>
      </c>
      <c r="AM96" s="290" t="str">
        <f t="shared" si="38"/>
        <v/>
      </c>
      <c r="AO96" s="290" t="str">
        <f t="shared" si="39"/>
        <v/>
      </c>
      <c r="AQ96" s="290" t="str">
        <f t="shared" si="40"/>
        <v/>
      </c>
    </row>
    <row r="97" spans="5:43" x14ac:dyDescent="0.25">
      <c r="E97" s="290" t="str">
        <f t="shared" si="41"/>
        <v/>
      </c>
      <c r="G97" s="290" t="str">
        <f t="shared" si="41"/>
        <v/>
      </c>
      <c r="I97" s="290" t="str">
        <f t="shared" si="23"/>
        <v/>
      </c>
      <c r="K97" s="290" t="str">
        <f t="shared" si="24"/>
        <v/>
      </c>
      <c r="M97" s="290" t="str">
        <f t="shared" si="25"/>
        <v/>
      </c>
      <c r="O97" s="290" t="str">
        <f t="shared" si="26"/>
        <v/>
      </c>
      <c r="Q97" s="290" t="str">
        <f t="shared" si="27"/>
        <v/>
      </c>
      <c r="S97" s="290" t="str">
        <f t="shared" si="28"/>
        <v/>
      </c>
      <c r="U97" s="290" t="str">
        <f t="shared" si="29"/>
        <v/>
      </c>
      <c r="W97" s="290" t="str">
        <f t="shared" si="30"/>
        <v/>
      </c>
      <c r="Y97" s="290" t="str">
        <f t="shared" si="31"/>
        <v/>
      </c>
      <c r="AA97" s="290" t="str">
        <f t="shared" si="32"/>
        <v/>
      </c>
      <c r="AC97" s="290" t="str">
        <f t="shared" si="33"/>
        <v/>
      </c>
      <c r="AE97" s="290" t="str">
        <f t="shared" si="34"/>
        <v/>
      </c>
      <c r="AG97" s="290" t="str">
        <f t="shared" si="35"/>
        <v/>
      </c>
      <c r="AI97" s="290" t="str">
        <f t="shared" si="36"/>
        <v/>
      </c>
      <c r="AK97" s="290" t="str">
        <f t="shared" si="37"/>
        <v/>
      </c>
      <c r="AM97" s="290" t="str">
        <f t="shared" si="38"/>
        <v/>
      </c>
      <c r="AO97" s="290" t="str">
        <f t="shared" si="39"/>
        <v/>
      </c>
      <c r="AQ97" s="290" t="str">
        <f t="shared" si="40"/>
        <v/>
      </c>
    </row>
    <row r="98" spans="5:43" x14ac:dyDescent="0.25">
      <c r="E98" s="290" t="str">
        <f t="shared" si="41"/>
        <v/>
      </c>
      <c r="G98" s="290" t="str">
        <f t="shared" si="41"/>
        <v/>
      </c>
      <c r="I98" s="290" t="str">
        <f t="shared" si="23"/>
        <v/>
      </c>
      <c r="K98" s="290" t="str">
        <f t="shared" si="24"/>
        <v/>
      </c>
      <c r="M98" s="290" t="str">
        <f t="shared" si="25"/>
        <v/>
      </c>
      <c r="O98" s="290" t="str">
        <f t="shared" si="26"/>
        <v/>
      </c>
      <c r="Q98" s="290" t="str">
        <f t="shared" si="27"/>
        <v/>
      </c>
      <c r="S98" s="290" t="str">
        <f t="shared" si="28"/>
        <v/>
      </c>
      <c r="U98" s="290" t="str">
        <f t="shared" si="29"/>
        <v/>
      </c>
      <c r="W98" s="290" t="str">
        <f t="shared" si="30"/>
        <v/>
      </c>
      <c r="Y98" s="290" t="str">
        <f t="shared" si="31"/>
        <v/>
      </c>
      <c r="AA98" s="290" t="str">
        <f t="shared" si="32"/>
        <v/>
      </c>
      <c r="AC98" s="290" t="str">
        <f t="shared" si="33"/>
        <v/>
      </c>
      <c r="AE98" s="290" t="str">
        <f t="shared" si="34"/>
        <v/>
      </c>
      <c r="AG98" s="290" t="str">
        <f t="shared" si="35"/>
        <v/>
      </c>
      <c r="AI98" s="290" t="str">
        <f t="shared" si="36"/>
        <v/>
      </c>
      <c r="AK98" s="290" t="str">
        <f t="shared" si="37"/>
        <v/>
      </c>
      <c r="AM98" s="290" t="str">
        <f t="shared" si="38"/>
        <v/>
      </c>
      <c r="AO98" s="290" t="str">
        <f t="shared" si="39"/>
        <v/>
      </c>
      <c r="AQ98" s="290" t="str">
        <f t="shared" si="40"/>
        <v/>
      </c>
    </row>
    <row r="99" spans="5:43" x14ac:dyDescent="0.25">
      <c r="E99" s="290" t="str">
        <f t="shared" si="41"/>
        <v/>
      </c>
      <c r="G99" s="290" t="str">
        <f t="shared" si="41"/>
        <v/>
      </c>
      <c r="I99" s="290" t="str">
        <f t="shared" si="23"/>
        <v/>
      </c>
      <c r="K99" s="290" t="str">
        <f t="shared" si="24"/>
        <v/>
      </c>
      <c r="M99" s="290" t="str">
        <f t="shared" si="25"/>
        <v/>
      </c>
      <c r="O99" s="290" t="str">
        <f t="shared" si="26"/>
        <v/>
      </c>
      <c r="Q99" s="290" t="str">
        <f t="shared" si="27"/>
        <v/>
      </c>
      <c r="S99" s="290" t="str">
        <f t="shared" si="28"/>
        <v/>
      </c>
      <c r="U99" s="290" t="str">
        <f t="shared" si="29"/>
        <v/>
      </c>
      <c r="W99" s="290" t="str">
        <f t="shared" si="30"/>
        <v/>
      </c>
      <c r="Y99" s="290" t="str">
        <f t="shared" si="31"/>
        <v/>
      </c>
      <c r="AA99" s="290" t="str">
        <f t="shared" si="32"/>
        <v/>
      </c>
      <c r="AC99" s="290" t="str">
        <f t="shared" si="33"/>
        <v/>
      </c>
      <c r="AE99" s="290" t="str">
        <f t="shared" si="34"/>
        <v/>
      </c>
      <c r="AG99" s="290" t="str">
        <f t="shared" si="35"/>
        <v/>
      </c>
      <c r="AI99" s="290" t="str">
        <f t="shared" si="36"/>
        <v/>
      </c>
      <c r="AK99" s="290" t="str">
        <f t="shared" si="37"/>
        <v/>
      </c>
      <c r="AM99" s="290" t="str">
        <f t="shared" si="38"/>
        <v/>
      </c>
      <c r="AO99" s="290" t="str">
        <f t="shared" si="39"/>
        <v/>
      </c>
      <c r="AQ99" s="290" t="str">
        <f t="shared" si="40"/>
        <v/>
      </c>
    </row>
    <row r="100" spans="5:43" x14ac:dyDescent="0.25">
      <c r="E100" s="290" t="str">
        <f t="shared" si="41"/>
        <v/>
      </c>
      <c r="G100" s="290" t="str">
        <f t="shared" si="41"/>
        <v/>
      </c>
      <c r="I100" s="290" t="str">
        <f t="shared" si="23"/>
        <v/>
      </c>
      <c r="K100" s="290" t="str">
        <f t="shared" si="24"/>
        <v/>
      </c>
      <c r="M100" s="290" t="str">
        <f t="shared" si="25"/>
        <v/>
      </c>
      <c r="O100" s="290" t="str">
        <f t="shared" si="26"/>
        <v/>
      </c>
      <c r="Q100" s="290" t="str">
        <f t="shared" si="27"/>
        <v/>
      </c>
      <c r="S100" s="290" t="str">
        <f t="shared" si="28"/>
        <v/>
      </c>
      <c r="U100" s="290" t="str">
        <f t="shared" si="29"/>
        <v/>
      </c>
      <c r="W100" s="290" t="str">
        <f t="shared" si="30"/>
        <v/>
      </c>
      <c r="Y100" s="290" t="str">
        <f t="shared" si="31"/>
        <v/>
      </c>
      <c r="AA100" s="290" t="str">
        <f t="shared" si="32"/>
        <v/>
      </c>
      <c r="AC100" s="290" t="str">
        <f t="shared" si="33"/>
        <v/>
      </c>
      <c r="AE100" s="290" t="str">
        <f t="shared" si="34"/>
        <v/>
      </c>
      <c r="AG100" s="290" t="str">
        <f t="shared" si="35"/>
        <v/>
      </c>
      <c r="AI100" s="290" t="str">
        <f t="shared" si="36"/>
        <v/>
      </c>
      <c r="AK100" s="290" t="str">
        <f t="shared" si="37"/>
        <v/>
      </c>
      <c r="AM100" s="290" t="str">
        <f t="shared" si="38"/>
        <v/>
      </c>
      <c r="AO100" s="290" t="str">
        <f t="shared" si="39"/>
        <v/>
      </c>
      <c r="AQ100" s="290" t="str">
        <f t="shared" si="40"/>
        <v/>
      </c>
    </row>
    <row r="101" spans="5:43" x14ac:dyDescent="0.25">
      <c r="E101" s="290" t="str">
        <f t="shared" si="41"/>
        <v/>
      </c>
      <c r="G101" s="290" t="str">
        <f t="shared" si="41"/>
        <v/>
      </c>
      <c r="I101" s="290" t="str">
        <f t="shared" si="23"/>
        <v/>
      </c>
      <c r="K101" s="290" t="str">
        <f t="shared" si="24"/>
        <v/>
      </c>
      <c r="M101" s="290" t="str">
        <f t="shared" si="25"/>
        <v/>
      </c>
      <c r="O101" s="290" t="str">
        <f t="shared" si="26"/>
        <v/>
      </c>
      <c r="Q101" s="290" t="str">
        <f t="shared" si="27"/>
        <v/>
      </c>
      <c r="S101" s="290" t="str">
        <f t="shared" si="28"/>
        <v/>
      </c>
      <c r="U101" s="290" t="str">
        <f t="shared" si="29"/>
        <v/>
      </c>
      <c r="W101" s="290" t="str">
        <f t="shared" si="30"/>
        <v/>
      </c>
      <c r="Y101" s="290" t="str">
        <f t="shared" si="31"/>
        <v/>
      </c>
      <c r="AA101" s="290" t="str">
        <f t="shared" si="32"/>
        <v/>
      </c>
      <c r="AC101" s="290" t="str">
        <f t="shared" si="33"/>
        <v/>
      </c>
      <c r="AE101" s="290" t="str">
        <f t="shared" si="34"/>
        <v/>
      </c>
      <c r="AG101" s="290" t="str">
        <f t="shared" si="35"/>
        <v/>
      </c>
      <c r="AI101" s="290" t="str">
        <f t="shared" si="36"/>
        <v/>
      </c>
      <c r="AK101" s="290" t="str">
        <f t="shared" si="37"/>
        <v/>
      </c>
      <c r="AM101" s="290" t="str">
        <f t="shared" si="38"/>
        <v/>
      </c>
      <c r="AO101" s="290" t="str">
        <f t="shared" si="39"/>
        <v/>
      </c>
      <c r="AQ101" s="290" t="str">
        <f t="shared" si="40"/>
        <v/>
      </c>
    </row>
    <row r="102" spans="5:43" x14ac:dyDescent="0.25">
      <c r="E102" s="290" t="str">
        <f t="shared" si="41"/>
        <v/>
      </c>
      <c r="G102" s="290" t="str">
        <f t="shared" si="41"/>
        <v/>
      </c>
      <c r="I102" s="290" t="str">
        <f t="shared" si="23"/>
        <v/>
      </c>
      <c r="K102" s="290" t="str">
        <f t="shared" si="24"/>
        <v/>
      </c>
      <c r="M102" s="290" t="str">
        <f t="shared" si="25"/>
        <v/>
      </c>
      <c r="O102" s="290" t="str">
        <f t="shared" si="26"/>
        <v/>
      </c>
      <c r="Q102" s="290" t="str">
        <f t="shared" si="27"/>
        <v/>
      </c>
      <c r="S102" s="290" t="str">
        <f t="shared" si="28"/>
        <v/>
      </c>
      <c r="U102" s="290" t="str">
        <f t="shared" si="29"/>
        <v/>
      </c>
      <c r="W102" s="290" t="str">
        <f t="shared" si="30"/>
        <v/>
      </c>
      <c r="Y102" s="290" t="str">
        <f t="shared" si="31"/>
        <v/>
      </c>
      <c r="AA102" s="290" t="str">
        <f t="shared" si="32"/>
        <v/>
      </c>
      <c r="AC102" s="290" t="str">
        <f t="shared" si="33"/>
        <v/>
      </c>
      <c r="AE102" s="290" t="str">
        <f t="shared" si="34"/>
        <v/>
      </c>
      <c r="AG102" s="290" t="str">
        <f t="shared" si="35"/>
        <v/>
      </c>
      <c r="AI102" s="290" t="str">
        <f t="shared" si="36"/>
        <v/>
      </c>
      <c r="AK102" s="290" t="str">
        <f t="shared" si="37"/>
        <v/>
      </c>
      <c r="AM102" s="290" t="str">
        <f t="shared" si="38"/>
        <v/>
      </c>
      <c r="AO102" s="290" t="str">
        <f t="shared" si="39"/>
        <v/>
      </c>
      <c r="AQ102" s="290" t="str">
        <f t="shared" si="40"/>
        <v/>
      </c>
    </row>
    <row r="103" spans="5:43" x14ac:dyDescent="0.25">
      <c r="E103" s="290" t="str">
        <f t="shared" si="41"/>
        <v/>
      </c>
      <c r="G103" s="290" t="str">
        <f t="shared" si="41"/>
        <v/>
      </c>
      <c r="I103" s="290" t="str">
        <f t="shared" si="23"/>
        <v/>
      </c>
      <c r="K103" s="290" t="str">
        <f t="shared" si="24"/>
        <v/>
      </c>
      <c r="M103" s="290" t="str">
        <f t="shared" si="25"/>
        <v/>
      </c>
      <c r="O103" s="290" t="str">
        <f t="shared" si="26"/>
        <v/>
      </c>
      <c r="Q103" s="290" t="str">
        <f t="shared" si="27"/>
        <v/>
      </c>
      <c r="S103" s="290" t="str">
        <f t="shared" si="28"/>
        <v/>
      </c>
      <c r="U103" s="290" t="str">
        <f t="shared" si="29"/>
        <v/>
      </c>
      <c r="W103" s="290" t="str">
        <f t="shared" si="30"/>
        <v/>
      </c>
      <c r="Y103" s="290" t="str">
        <f t="shared" si="31"/>
        <v/>
      </c>
      <c r="AA103" s="290" t="str">
        <f t="shared" si="32"/>
        <v/>
      </c>
      <c r="AC103" s="290" t="str">
        <f t="shared" si="33"/>
        <v/>
      </c>
      <c r="AE103" s="290" t="str">
        <f t="shared" si="34"/>
        <v/>
      </c>
      <c r="AG103" s="290" t="str">
        <f t="shared" si="35"/>
        <v/>
      </c>
      <c r="AI103" s="290" t="str">
        <f t="shared" si="36"/>
        <v/>
      </c>
      <c r="AK103" s="290" t="str">
        <f t="shared" si="37"/>
        <v/>
      </c>
      <c r="AM103" s="290" t="str">
        <f t="shared" si="38"/>
        <v/>
      </c>
      <c r="AO103" s="290" t="str">
        <f t="shared" si="39"/>
        <v/>
      </c>
      <c r="AQ103" s="290" t="str">
        <f t="shared" si="40"/>
        <v/>
      </c>
    </row>
    <row r="104" spans="5:43" x14ac:dyDescent="0.25">
      <c r="E104" s="290" t="str">
        <f t="shared" si="41"/>
        <v/>
      </c>
      <c r="G104" s="290" t="str">
        <f t="shared" si="41"/>
        <v/>
      </c>
      <c r="I104" s="290" t="str">
        <f t="shared" si="23"/>
        <v/>
      </c>
      <c r="K104" s="290" t="str">
        <f t="shared" si="24"/>
        <v/>
      </c>
      <c r="M104" s="290" t="str">
        <f t="shared" si="25"/>
        <v/>
      </c>
      <c r="O104" s="290" t="str">
        <f t="shared" si="26"/>
        <v/>
      </c>
      <c r="Q104" s="290" t="str">
        <f t="shared" si="27"/>
        <v/>
      </c>
      <c r="S104" s="290" t="str">
        <f t="shared" si="28"/>
        <v/>
      </c>
      <c r="U104" s="290" t="str">
        <f t="shared" si="29"/>
        <v/>
      </c>
      <c r="W104" s="290" t="str">
        <f t="shared" si="30"/>
        <v/>
      </c>
      <c r="Y104" s="290" t="str">
        <f t="shared" si="31"/>
        <v/>
      </c>
      <c r="AA104" s="290" t="str">
        <f t="shared" si="32"/>
        <v/>
      </c>
      <c r="AC104" s="290" t="str">
        <f t="shared" si="33"/>
        <v/>
      </c>
      <c r="AE104" s="290" t="str">
        <f t="shared" si="34"/>
        <v/>
      </c>
      <c r="AG104" s="290" t="str">
        <f t="shared" si="35"/>
        <v/>
      </c>
      <c r="AI104" s="290" t="str">
        <f t="shared" si="36"/>
        <v/>
      </c>
      <c r="AK104" s="290" t="str">
        <f t="shared" si="37"/>
        <v/>
      </c>
      <c r="AM104" s="290" t="str">
        <f t="shared" si="38"/>
        <v/>
      </c>
      <c r="AO104" s="290" t="str">
        <f t="shared" si="39"/>
        <v/>
      </c>
      <c r="AQ104" s="290" t="str">
        <f t="shared" si="40"/>
        <v/>
      </c>
    </row>
    <row r="105" spans="5:43" x14ac:dyDescent="0.25">
      <c r="E105" s="290" t="str">
        <f t="shared" si="41"/>
        <v/>
      </c>
      <c r="G105" s="290" t="str">
        <f t="shared" si="41"/>
        <v/>
      </c>
      <c r="I105" s="290" t="str">
        <f t="shared" si="23"/>
        <v/>
      </c>
      <c r="K105" s="290" t="str">
        <f t="shared" si="24"/>
        <v/>
      </c>
      <c r="M105" s="290" t="str">
        <f t="shared" si="25"/>
        <v/>
      </c>
      <c r="O105" s="290" t="str">
        <f t="shared" si="26"/>
        <v/>
      </c>
      <c r="Q105" s="290" t="str">
        <f t="shared" si="27"/>
        <v/>
      </c>
      <c r="S105" s="290" t="str">
        <f t="shared" si="28"/>
        <v/>
      </c>
      <c r="U105" s="290" t="str">
        <f t="shared" si="29"/>
        <v/>
      </c>
      <c r="W105" s="290" t="str">
        <f t="shared" si="30"/>
        <v/>
      </c>
      <c r="Y105" s="290" t="str">
        <f t="shared" si="31"/>
        <v/>
      </c>
      <c r="AA105" s="290" t="str">
        <f t="shared" si="32"/>
        <v/>
      </c>
      <c r="AC105" s="290" t="str">
        <f t="shared" si="33"/>
        <v/>
      </c>
      <c r="AE105" s="290" t="str">
        <f t="shared" si="34"/>
        <v/>
      </c>
      <c r="AG105" s="290" t="str">
        <f t="shared" si="35"/>
        <v/>
      </c>
      <c r="AI105" s="290" t="str">
        <f t="shared" si="36"/>
        <v/>
      </c>
      <c r="AK105" s="290" t="str">
        <f t="shared" si="37"/>
        <v/>
      </c>
      <c r="AM105" s="290" t="str">
        <f t="shared" si="38"/>
        <v/>
      </c>
      <c r="AO105" s="290" t="str">
        <f t="shared" si="39"/>
        <v/>
      </c>
      <c r="AQ105" s="290" t="str">
        <f t="shared" si="40"/>
        <v/>
      </c>
    </row>
    <row r="106" spans="5:43" x14ac:dyDescent="0.25">
      <c r="E106" s="290" t="str">
        <f t="shared" si="41"/>
        <v/>
      </c>
      <c r="G106" s="290" t="str">
        <f t="shared" si="41"/>
        <v/>
      </c>
      <c r="I106" s="290" t="str">
        <f t="shared" si="23"/>
        <v/>
      </c>
      <c r="K106" s="290" t="str">
        <f t="shared" si="24"/>
        <v/>
      </c>
      <c r="M106" s="290" t="str">
        <f t="shared" si="25"/>
        <v/>
      </c>
      <c r="O106" s="290" t="str">
        <f t="shared" si="26"/>
        <v/>
      </c>
      <c r="Q106" s="290" t="str">
        <f t="shared" si="27"/>
        <v/>
      </c>
      <c r="S106" s="290" t="str">
        <f t="shared" si="28"/>
        <v/>
      </c>
      <c r="U106" s="290" t="str">
        <f t="shared" si="29"/>
        <v/>
      </c>
      <c r="W106" s="290" t="str">
        <f t="shared" si="30"/>
        <v/>
      </c>
      <c r="Y106" s="290" t="str">
        <f t="shared" si="31"/>
        <v/>
      </c>
      <c r="AA106" s="290" t="str">
        <f t="shared" si="32"/>
        <v/>
      </c>
      <c r="AC106" s="290" t="str">
        <f t="shared" si="33"/>
        <v/>
      </c>
      <c r="AE106" s="290" t="str">
        <f t="shared" si="34"/>
        <v/>
      </c>
      <c r="AG106" s="290" t="str">
        <f t="shared" si="35"/>
        <v/>
      </c>
      <c r="AI106" s="290" t="str">
        <f t="shared" si="36"/>
        <v/>
      </c>
      <c r="AK106" s="290" t="str">
        <f t="shared" si="37"/>
        <v/>
      </c>
      <c r="AM106" s="290" t="str">
        <f t="shared" si="38"/>
        <v/>
      </c>
      <c r="AO106" s="290" t="str">
        <f t="shared" si="39"/>
        <v/>
      </c>
      <c r="AQ106" s="290" t="str">
        <f t="shared" si="40"/>
        <v/>
      </c>
    </row>
    <row r="107" spans="5:43" x14ac:dyDescent="0.25">
      <c r="E107" s="290" t="str">
        <f t="shared" si="41"/>
        <v/>
      </c>
      <c r="G107" s="290" t="str">
        <f t="shared" si="41"/>
        <v/>
      </c>
      <c r="I107" s="290" t="str">
        <f t="shared" si="23"/>
        <v/>
      </c>
      <c r="K107" s="290" t="str">
        <f t="shared" si="24"/>
        <v/>
      </c>
      <c r="M107" s="290" t="str">
        <f t="shared" si="25"/>
        <v/>
      </c>
      <c r="O107" s="290" t="str">
        <f t="shared" si="26"/>
        <v/>
      </c>
      <c r="Q107" s="290" t="str">
        <f t="shared" si="27"/>
        <v/>
      </c>
      <c r="S107" s="290" t="str">
        <f t="shared" si="28"/>
        <v/>
      </c>
      <c r="U107" s="290" t="str">
        <f t="shared" si="29"/>
        <v/>
      </c>
      <c r="W107" s="290" t="str">
        <f t="shared" si="30"/>
        <v/>
      </c>
      <c r="Y107" s="290" t="str">
        <f t="shared" si="31"/>
        <v/>
      </c>
      <c r="AA107" s="290" t="str">
        <f t="shared" si="32"/>
        <v/>
      </c>
      <c r="AC107" s="290" t="str">
        <f t="shared" si="33"/>
        <v/>
      </c>
      <c r="AE107" s="290" t="str">
        <f t="shared" si="34"/>
        <v/>
      </c>
      <c r="AG107" s="290" t="str">
        <f t="shared" si="35"/>
        <v/>
      </c>
      <c r="AI107" s="290" t="str">
        <f t="shared" si="36"/>
        <v/>
      </c>
      <c r="AK107" s="290" t="str">
        <f t="shared" si="37"/>
        <v/>
      </c>
      <c r="AM107" s="290" t="str">
        <f t="shared" si="38"/>
        <v/>
      </c>
      <c r="AO107" s="290" t="str">
        <f t="shared" si="39"/>
        <v/>
      </c>
      <c r="AQ107" s="290" t="str">
        <f t="shared" si="40"/>
        <v/>
      </c>
    </row>
    <row r="108" spans="5:43" x14ac:dyDescent="0.25">
      <c r="E108" s="290" t="str">
        <f t="shared" si="41"/>
        <v/>
      </c>
      <c r="G108" s="290" t="str">
        <f t="shared" si="41"/>
        <v/>
      </c>
      <c r="I108" s="290" t="str">
        <f t="shared" si="23"/>
        <v/>
      </c>
      <c r="K108" s="290" t="str">
        <f t="shared" si="24"/>
        <v/>
      </c>
      <c r="M108" s="290" t="str">
        <f t="shared" si="25"/>
        <v/>
      </c>
      <c r="O108" s="290" t="str">
        <f t="shared" si="26"/>
        <v/>
      </c>
      <c r="Q108" s="290" t="str">
        <f t="shared" si="27"/>
        <v/>
      </c>
      <c r="S108" s="290" t="str">
        <f t="shared" si="28"/>
        <v/>
      </c>
      <c r="U108" s="290" t="str">
        <f t="shared" si="29"/>
        <v/>
      </c>
      <c r="W108" s="290" t="str">
        <f t="shared" si="30"/>
        <v/>
      </c>
      <c r="Y108" s="290" t="str">
        <f t="shared" si="31"/>
        <v/>
      </c>
      <c r="AA108" s="290" t="str">
        <f t="shared" si="32"/>
        <v/>
      </c>
      <c r="AC108" s="290" t="str">
        <f t="shared" si="33"/>
        <v/>
      </c>
      <c r="AE108" s="290" t="str">
        <f t="shared" si="34"/>
        <v/>
      </c>
      <c r="AG108" s="290" t="str">
        <f t="shared" si="35"/>
        <v/>
      </c>
      <c r="AI108" s="290" t="str">
        <f t="shared" si="36"/>
        <v/>
      </c>
      <c r="AK108" s="290" t="str">
        <f t="shared" si="37"/>
        <v/>
      </c>
      <c r="AM108" s="290" t="str">
        <f t="shared" si="38"/>
        <v/>
      </c>
      <c r="AO108" s="290" t="str">
        <f t="shared" si="39"/>
        <v/>
      </c>
      <c r="AQ108" s="290" t="str">
        <f t="shared" si="40"/>
        <v/>
      </c>
    </row>
    <row r="109" spans="5:43" x14ac:dyDescent="0.25">
      <c r="E109" s="290" t="str">
        <f t="shared" ref="E109:G124" si="42">IF(OR($B109=0,D109=0),"",D109/$B109)</f>
        <v/>
      </c>
      <c r="G109" s="290" t="str">
        <f t="shared" si="42"/>
        <v/>
      </c>
      <c r="I109" s="290" t="str">
        <f t="shared" si="23"/>
        <v/>
      </c>
      <c r="K109" s="290" t="str">
        <f t="shared" si="24"/>
        <v/>
      </c>
      <c r="M109" s="290" t="str">
        <f t="shared" si="25"/>
        <v/>
      </c>
      <c r="O109" s="290" t="str">
        <f t="shared" si="26"/>
        <v/>
      </c>
      <c r="Q109" s="290" t="str">
        <f t="shared" si="27"/>
        <v/>
      </c>
      <c r="S109" s="290" t="str">
        <f t="shared" si="28"/>
        <v/>
      </c>
      <c r="U109" s="290" t="str">
        <f t="shared" si="29"/>
        <v/>
      </c>
      <c r="W109" s="290" t="str">
        <f t="shared" si="30"/>
        <v/>
      </c>
      <c r="Y109" s="290" t="str">
        <f t="shared" si="31"/>
        <v/>
      </c>
      <c r="AA109" s="290" t="str">
        <f t="shared" si="32"/>
        <v/>
      </c>
      <c r="AC109" s="290" t="str">
        <f t="shared" si="33"/>
        <v/>
      </c>
      <c r="AE109" s="290" t="str">
        <f t="shared" si="34"/>
        <v/>
      </c>
      <c r="AG109" s="290" t="str">
        <f t="shared" si="35"/>
        <v/>
      </c>
      <c r="AI109" s="290" t="str">
        <f t="shared" si="36"/>
        <v/>
      </c>
      <c r="AK109" s="290" t="str">
        <f t="shared" si="37"/>
        <v/>
      </c>
      <c r="AM109" s="290" t="str">
        <f t="shared" si="38"/>
        <v/>
      </c>
      <c r="AO109" s="290" t="str">
        <f t="shared" si="39"/>
        <v/>
      </c>
      <c r="AQ109" s="290" t="str">
        <f t="shared" si="40"/>
        <v/>
      </c>
    </row>
    <row r="110" spans="5:43" x14ac:dyDescent="0.25">
      <c r="E110" s="290" t="str">
        <f t="shared" si="42"/>
        <v/>
      </c>
      <c r="G110" s="290" t="str">
        <f t="shared" si="42"/>
        <v/>
      </c>
      <c r="I110" s="290" t="str">
        <f t="shared" si="23"/>
        <v/>
      </c>
      <c r="K110" s="290" t="str">
        <f t="shared" si="24"/>
        <v/>
      </c>
      <c r="M110" s="290" t="str">
        <f t="shared" si="25"/>
        <v/>
      </c>
      <c r="O110" s="290" t="str">
        <f t="shared" si="26"/>
        <v/>
      </c>
      <c r="Q110" s="290" t="str">
        <f t="shared" si="27"/>
        <v/>
      </c>
      <c r="S110" s="290" t="str">
        <f t="shared" si="28"/>
        <v/>
      </c>
      <c r="U110" s="290" t="str">
        <f t="shared" si="29"/>
        <v/>
      </c>
      <c r="W110" s="290" t="str">
        <f t="shared" si="30"/>
        <v/>
      </c>
      <c r="Y110" s="290" t="str">
        <f t="shared" si="31"/>
        <v/>
      </c>
      <c r="AA110" s="290" t="str">
        <f t="shared" si="32"/>
        <v/>
      </c>
      <c r="AC110" s="290" t="str">
        <f t="shared" si="33"/>
        <v/>
      </c>
      <c r="AE110" s="290" t="str">
        <f t="shared" si="34"/>
        <v/>
      </c>
      <c r="AG110" s="290" t="str">
        <f t="shared" si="35"/>
        <v/>
      </c>
      <c r="AI110" s="290" t="str">
        <f t="shared" si="36"/>
        <v/>
      </c>
      <c r="AK110" s="290" t="str">
        <f t="shared" si="37"/>
        <v/>
      </c>
      <c r="AM110" s="290" t="str">
        <f t="shared" si="38"/>
        <v/>
      </c>
      <c r="AO110" s="290" t="str">
        <f t="shared" si="39"/>
        <v/>
      </c>
      <c r="AQ110" s="290" t="str">
        <f t="shared" si="40"/>
        <v/>
      </c>
    </row>
    <row r="111" spans="5:43" x14ac:dyDescent="0.25">
      <c r="E111" s="290" t="str">
        <f t="shared" si="42"/>
        <v/>
      </c>
      <c r="G111" s="290" t="str">
        <f t="shared" si="42"/>
        <v/>
      </c>
      <c r="I111" s="290" t="str">
        <f t="shared" si="23"/>
        <v/>
      </c>
      <c r="K111" s="290" t="str">
        <f t="shared" si="24"/>
        <v/>
      </c>
      <c r="M111" s="290" t="str">
        <f t="shared" si="25"/>
        <v/>
      </c>
      <c r="O111" s="290" t="str">
        <f t="shared" si="26"/>
        <v/>
      </c>
      <c r="Q111" s="290" t="str">
        <f t="shared" si="27"/>
        <v/>
      </c>
      <c r="S111" s="290" t="str">
        <f t="shared" si="28"/>
        <v/>
      </c>
      <c r="U111" s="290" t="str">
        <f t="shared" si="29"/>
        <v/>
      </c>
      <c r="W111" s="290" t="str">
        <f t="shared" si="30"/>
        <v/>
      </c>
      <c r="Y111" s="290" t="str">
        <f t="shared" si="31"/>
        <v/>
      </c>
      <c r="AA111" s="290" t="str">
        <f t="shared" si="32"/>
        <v/>
      </c>
      <c r="AC111" s="290" t="str">
        <f t="shared" si="33"/>
        <v/>
      </c>
      <c r="AE111" s="290" t="str">
        <f t="shared" si="34"/>
        <v/>
      </c>
      <c r="AG111" s="290" t="str">
        <f t="shared" si="35"/>
        <v/>
      </c>
      <c r="AI111" s="290" t="str">
        <f t="shared" si="36"/>
        <v/>
      </c>
      <c r="AK111" s="290" t="str">
        <f t="shared" si="37"/>
        <v/>
      </c>
      <c r="AM111" s="290" t="str">
        <f t="shared" si="38"/>
        <v/>
      </c>
      <c r="AO111" s="290" t="str">
        <f t="shared" si="39"/>
        <v/>
      </c>
      <c r="AQ111" s="290" t="str">
        <f t="shared" si="40"/>
        <v/>
      </c>
    </row>
    <row r="112" spans="5:43" x14ac:dyDescent="0.25">
      <c r="E112" s="290" t="str">
        <f t="shared" si="42"/>
        <v/>
      </c>
      <c r="G112" s="290" t="str">
        <f t="shared" si="42"/>
        <v/>
      </c>
      <c r="I112" s="290" t="str">
        <f t="shared" si="23"/>
        <v/>
      </c>
      <c r="K112" s="290" t="str">
        <f t="shared" si="24"/>
        <v/>
      </c>
      <c r="M112" s="290" t="str">
        <f t="shared" si="25"/>
        <v/>
      </c>
      <c r="O112" s="290" t="str">
        <f t="shared" si="26"/>
        <v/>
      </c>
      <c r="Q112" s="290" t="str">
        <f t="shared" si="27"/>
        <v/>
      </c>
      <c r="S112" s="290" t="str">
        <f t="shared" si="28"/>
        <v/>
      </c>
      <c r="U112" s="290" t="str">
        <f t="shared" si="29"/>
        <v/>
      </c>
      <c r="W112" s="290" t="str">
        <f t="shared" si="30"/>
        <v/>
      </c>
      <c r="Y112" s="290" t="str">
        <f t="shared" si="31"/>
        <v/>
      </c>
      <c r="AA112" s="290" t="str">
        <f t="shared" si="32"/>
        <v/>
      </c>
      <c r="AC112" s="290" t="str">
        <f t="shared" si="33"/>
        <v/>
      </c>
      <c r="AE112" s="290" t="str">
        <f t="shared" si="34"/>
        <v/>
      </c>
      <c r="AG112" s="290" t="str">
        <f t="shared" si="35"/>
        <v/>
      </c>
      <c r="AI112" s="290" t="str">
        <f t="shared" si="36"/>
        <v/>
      </c>
      <c r="AK112" s="290" t="str">
        <f t="shared" si="37"/>
        <v/>
      </c>
      <c r="AM112" s="290" t="str">
        <f t="shared" si="38"/>
        <v/>
      </c>
      <c r="AO112" s="290" t="str">
        <f t="shared" si="39"/>
        <v/>
      </c>
      <c r="AQ112" s="290" t="str">
        <f t="shared" si="40"/>
        <v/>
      </c>
    </row>
    <row r="113" spans="5:43" x14ac:dyDescent="0.25">
      <c r="E113" s="290" t="str">
        <f t="shared" si="42"/>
        <v/>
      </c>
      <c r="G113" s="290" t="str">
        <f t="shared" si="42"/>
        <v/>
      </c>
      <c r="I113" s="290" t="str">
        <f t="shared" si="23"/>
        <v/>
      </c>
      <c r="K113" s="290" t="str">
        <f t="shared" si="24"/>
        <v/>
      </c>
      <c r="M113" s="290" t="str">
        <f t="shared" si="25"/>
        <v/>
      </c>
      <c r="O113" s="290" t="str">
        <f t="shared" si="26"/>
        <v/>
      </c>
      <c r="Q113" s="290" t="str">
        <f t="shared" si="27"/>
        <v/>
      </c>
      <c r="S113" s="290" t="str">
        <f t="shared" si="28"/>
        <v/>
      </c>
      <c r="U113" s="290" t="str">
        <f t="shared" si="29"/>
        <v/>
      </c>
      <c r="W113" s="290" t="str">
        <f t="shared" si="30"/>
        <v/>
      </c>
      <c r="Y113" s="290" t="str">
        <f t="shared" si="31"/>
        <v/>
      </c>
      <c r="AA113" s="290" t="str">
        <f t="shared" si="32"/>
        <v/>
      </c>
      <c r="AC113" s="290" t="str">
        <f t="shared" si="33"/>
        <v/>
      </c>
      <c r="AE113" s="290" t="str">
        <f t="shared" si="34"/>
        <v/>
      </c>
      <c r="AG113" s="290" t="str">
        <f t="shared" si="35"/>
        <v/>
      </c>
      <c r="AI113" s="290" t="str">
        <f t="shared" si="36"/>
        <v/>
      </c>
      <c r="AK113" s="290" t="str">
        <f t="shared" si="37"/>
        <v/>
      </c>
      <c r="AM113" s="290" t="str">
        <f t="shared" si="38"/>
        <v/>
      </c>
      <c r="AO113" s="290" t="str">
        <f t="shared" si="39"/>
        <v/>
      </c>
      <c r="AQ113" s="290" t="str">
        <f t="shared" si="40"/>
        <v/>
      </c>
    </row>
    <row r="114" spans="5:43" x14ac:dyDescent="0.25">
      <c r="E114" s="290" t="str">
        <f t="shared" si="42"/>
        <v/>
      </c>
      <c r="G114" s="290" t="str">
        <f t="shared" si="42"/>
        <v/>
      </c>
      <c r="I114" s="290" t="str">
        <f t="shared" si="23"/>
        <v/>
      </c>
      <c r="K114" s="290" t="str">
        <f t="shared" si="24"/>
        <v/>
      </c>
      <c r="M114" s="290" t="str">
        <f t="shared" si="25"/>
        <v/>
      </c>
      <c r="O114" s="290" t="str">
        <f t="shared" si="26"/>
        <v/>
      </c>
      <c r="Q114" s="290" t="str">
        <f t="shared" si="27"/>
        <v/>
      </c>
      <c r="S114" s="290" t="str">
        <f t="shared" si="28"/>
        <v/>
      </c>
      <c r="U114" s="290" t="str">
        <f t="shared" si="29"/>
        <v/>
      </c>
      <c r="W114" s="290" t="str">
        <f t="shared" si="30"/>
        <v/>
      </c>
      <c r="Y114" s="290" t="str">
        <f t="shared" si="31"/>
        <v/>
      </c>
      <c r="AA114" s="290" t="str">
        <f t="shared" si="32"/>
        <v/>
      </c>
      <c r="AC114" s="290" t="str">
        <f t="shared" si="33"/>
        <v/>
      </c>
      <c r="AE114" s="290" t="str">
        <f t="shared" si="34"/>
        <v/>
      </c>
      <c r="AG114" s="290" t="str">
        <f t="shared" si="35"/>
        <v/>
      </c>
      <c r="AI114" s="290" t="str">
        <f t="shared" si="36"/>
        <v/>
      </c>
      <c r="AK114" s="290" t="str">
        <f t="shared" si="37"/>
        <v/>
      </c>
      <c r="AM114" s="290" t="str">
        <f t="shared" si="38"/>
        <v/>
      </c>
      <c r="AO114" s="290" t="str">
        <f t="shared" si="39"/>
        <v/>
      </c>
      <c r="AQ114" s="290" t="str">
        <f t="shared" si="40"/>
        <v/>
      </c>
    </row>
    <row r="115" spans="5:43" x14ac:dyDescent="0.25">
      <c r="E115" s="290" t="str">
        <f t="shared" si="42"/>
        <v/>
      </c>
      <c r="G115" s="290" t="str">
        <f t="shared" si="42"/>
        <v/>
      </c>
      <c r="I115" s="290" t="str">
        <f t="shared" si="23"/>
        <v/>
      </c>
      <c r="K115" s="290" t="str">
        <f t="shared" si="24"/>
        <v/>
      </c>
      <c r="M115" s="290" t="str">
        <f t="shared" si="25"/>
        <v/>
      </c>
      <c r="O115" s="290" t="str">
        <f t="shared" si="26"/>
        <v/>
      </c>
      <c r="Q115" s="290" t="str">
        <f t="shared" si="27"/>
        <v/>
      </c>
      <c r="S115" s="290" t="str">
        <f t="shared" si="28"/>
        <v/>
      </c>
      <c r="U115" s="290" t="str">
        <f t="shared" si="29"/>
        <v/>
      </c>
      <c r="W115" s="290" t="str">
        <f t="shared" si="30"/>
        <v/>
      </c>
      <c r="Y115" s="290" t="str">
        <f t="shared" si="31"/>
        <v/>
      </c>
      <c r="AA115" s="290" t="str">
        <f t="shared" si="32"/>
        <v/>
      </c>
      <c r="AC115" s="290" t="str">
        <f t="shared" si="33"/>
        <v/>
      </c>
      <c r="AE115" s="290" t="str">
        <f t="shared" si="34"/>
        <v/>
      </c>
      <c r="AG115" s="290" t="str">
        <f t="shared" si="35"/>
        <v/>
      </c>
      <c r="AI115" s="290" t="str">
        <f t="shared" si="36"/>
        <v/>
      </c>
      <c r="AK115" s="290" t="str">
        <f t="shared" si="37"/>
        <v/>
      </c>
      <c r="AM115" s="290" t="str">
        <f t="shared" si="38"/>
        <v/>
      </c>
      <c r="AO115" s="290" t="str">
        <f t="shared" si="39"/>
        <v/>
      </c>
      <c r="AQ115" s="290" t="str">
        <f t="shared" si="40"/>
        <v/>
      </c>
    </row>
    <row r="116" spans="5:43" x14ac:dyDescent="0.25">
      <c r="E116" s="290" t="str">
        <f t="shared" si="42"/>
        <v/>
      </c>
      <c r="G116" s="290" t="str">
        <f t="shared" si="42"/>
        <v/>
      </c>
      <c r="I116" s="290" t="str">
        <f t="shared" si="23"/>
        <v/>
      </c>
      <c r="K116" s="290" t="str">
        <f t="shared" si="24"/>
        <v/>
      </c>
      <c r="M116" s="290" t="str">
        <f t="shared" si="25"/>
        <v/>
      </c>
      <c r="O116" s="290" t="str">
        <f t="shared" si="26"/>
        <v/>
      </c>
      <c r="Q116" s="290" t="str">
        <f t="shared" si="27"/>
        <v/>
      </c>
      <c r="S116" s="290" t="str">
        <f t="shared" si="28"/>
        <v/>
      </c>
      <c r="U116" s="290" t="str">
        <f t="shared" si="29"/>
        <v/>
      </c>
      <c r="W116" s="290" t="str">
        <f t="shared" si="30"/>
        <v/>
      </c>
      <c r="Y116" s="290" t="str">
        <f t="shared" si="31"/>
        <v/>
      </c>
      <c r="AA116" s="290" t="str">
        <f t="shared" si="32"/>
        <v/>
      </c>
      <c r="AC116" s="290" t="str">
        <f t="shared" si="33"/>
        <v/>
      </c>
      <c r="AE116" s="290" t="str">
        <f t="shared" si="34"/>
        <v/>
      </c>
      <c r="AG116" s="290" t="str">
        <f t="shared" si="35"/>
        <v/>
      </c>
      <c r="AI116" s="290" t="str">
        <f t="shared" si="36"/>
        <v/>
      </c>
      <c r="AK116" s="290" t="str">
        <f t="shared" si="37"/>
        <v/>
      </c>
      <c r="AM116" s="290" t="str">
        <f t="shared" si="38"/>
        <v/>
      </c>
      <c r="AO116" s="290" t="str">
        <f t="shared" si="39"/>
        <v/>
      </c>
      <c r="AQ116" s="290" t="str">
        <f t="shared" si="40"/>
        <v/>
      </c>
    </row>
    <row r="117" spans="5:43" x14ac:dyDescent="0.25">
      <c r="E117" s="290" t="str">
        <f t="shared" si="42"/>
        <v/>
      </c>
      <c r="G117" s="290" t="str">
        <f t="shared" si="42"/>
        <v/>
      </c>
      <c r="I117" s="290" t="str">
        <f t="shared" si="23"/>
        <v/>
      </c>
      <c r="K117" s="290" t="str">
        <f t="shared" si="24"/>
        <v/>
      </c>
      <c r="M117" s="290" t="str">
        <f t="shared" si="25"/>
        <v/>
      </c>
      <c r="O117" s="290" t="str">
        <f t="shared" si="26"/>
        <v/>
      </c>
      <c r="Q117" s="290" t="str">
        <f t="shared" si="27"/>
        <v/>
      </c>
      <c r="S117" s="290" t="str">
        <f t="shared" si="28"/>
        <v/>
      </c>
      <c r="U117" s="290" t="str">
        <f t="shared" si="29"/>
        <v/>
      </c>
      <c r="W117" s="290" t="str">
        <f t="shared" si="30"/>
        <v/>
      </c>
      <c r="Y117" s="290" t="str">
        <f t="shared" si="31"/>
        <v/>
      </c>
      <c r="AA117" s="290" t="str">
        <f t="shared" si="32"/>
        <v/>
      </c>
      <c r="AC117" s="290" t="str">
        <f t="shared" si="33"/>
        <v/>
      </c>
      <c r="AE117" s="290" t="str">
        <f t="shared" si="34"/>
        <v/>
      </c>
      <c r="AG117" s="290" t="str">
        <f t="shared" si="35"/>
        <v/>
      </c>
      <c r="AI117" s="290" t="str">
        <f t="shared" si="36"/>
        <v/>
      </c>
      <c r="AK117" s="290" t="str">
        <f t="shared" si="37"/>
        <v/>
      </c>
      <c r="AM117" s="290" t="str">
        <f t="shared" si="38"/>
        <v/>
      </c>
      <c r="AO117" s="290" t="str">
        <f t="shared" si="39"/>
        <v/>
      </c>
      <c r="AQ117" s="290" t="str">
        <f t="shared" si="40"/>
        <v/>
      </c>
    </row>
    <row r="118" spans="5:43" x14ac:dyDescent="0.25">
      <c r="E118" s="290" t="str">
        <f t="shared" si="42"/>
        <v/>
      </c>
      <c r="G118" s="290" t="str">
        <f t="shared" si="42"/>
        <v/>
      </c>
      <c r="I118" s="290" t="str">
        <f t="shared" si="23"/>
        <v/>
      </c>
      <c r="K118" s="290" t="str">
        <f t="shared" si="24"/>
        <v/>
      </c>
      <c r="M118" s="290" t="str">
        <f t="shared" si="25"/>
        <v/>
      </c>
      <c r="O118" s="290" t="str">
        <f t="shared" si="26"/>
        <v/>
      </c>
      <c r="Q118" s="290" t="str">
        <f t="shared" si="27"/>
        <v/>
      </c>
      <c r="S118" s="290" t="str">
        <f t="shared" si="28"/>
        <v/>
      </c>
      <c r="U118" s="290" t="str">
        <f t="shared" si="29"/>
        <v/>
      </c>
      <c r="W118" s="290" t="str">
        <f t="shared" si="30"/>
        <v/>
      </c>
      <c r="Y118" s="290" t="str">
        <f t="shared" si="31"/>
        <v/>
      </c>
      <c r="AA118" s="290" t="str">
        <f t="shared" si="32"/>
        <v/>
      </c>
      <c r="AC118" s="290" t="str">
        <f t="shared" si="33"/>
        <v/>
      </c>
      <c r="AE118" s="290" t="str">
        <f t="shared" si="34"/>
        <v/>
      </c>
      <c r="AG118" s="290" t="str">
        <f t="shared" si="35"/>
        <v/>
      </c>
      <c r="AI118" s="290" t="str">
        <f t="shared" si="36"/>
        <v/>
      </c>
      <c r="AK118" s="290" t="str">
        <f t="shared" si="37"/>
        <v/>
      </c>
      <c r="AM118" s="290" t="str">
        <f t="shared" si="38"/>
        <v/>
      </c>
      <c r="AO118" s="290" t="str">
        <f t="shared" si="39"/>
        <v/>
      </c>
      <c r="AQ118" s="290" t="str">
        <f t="shared" si="40"/>
        <v/>
      </c>
    </row>
    <row r="119" spans="5:43" x14ac:dyDescent="0.25">
      <c r="E119" s="290" t="str">
        <f t="shared" si="42"/>
        <v/>
      </c>
      <c r="G119" s="290" t="str">
        <f t="shared" si="42"/>
        <v/>
      </c>
      <c r="I119" s="290" t="str">
        <f t="shared" si="23"/>
        <v/>
      </c>
      <c r="K119" s="290" t="str">
        <f t="shared" si="24"/>
        <v/>
      </c>
      <c r="M119" s="290" t="str">
        <f t="shared" si="25"/>
        <v/>
      </c>
      <c r="O119" s="290" t="str">
        <f t="shared" si="26"/>
        <v/>
      </c>
      <c r="Q119" s="290" t="str">
        <f t="shared" si="27"/>
        <v/>
      </c>
      <c r="S119" s="290" t="str">
        <f t="shared" si="28"/>
        <v/>
      </c>
      <c r="U119" s="290" t="str">
        <f t="shared" si="29"/>
        <v/>
      </c>
      <c r="W119" s="290" t="str">
        <f t="shared" si="30"/>
        <v/>
      </c>
      <c r="Y119" s="290" t="str">
        <f t="shared" si="31"/>
        <v/>
      </c>
      <c r="AA119" s="290" t="str">
        <f t="shared" si="32"/>
        <v/>
      </c>
      <c r="AC119" s="290" t="str">
        <f t="shared" si="33"/>
        <v/>
      </c>
      <c r="AE119" s="290" t="str">
        <f t="shared" si="34"/>
        <v/>
      </c>
      <c r="AG119" s="290" t="str">
        <f t="shared" si="35"/>
        <v/>
      </c>
      <c r="AI119" s="290" t="str">
        <f t="shared" si="36"/>
        <v/>
      </c>
      <c r="AK119" s="290" t="str">
        <f t="shared" si="37"/>
        <v/>
      </c>
      <c r="AM119" s="290" t="str">
        <f t="shared" si="38"/>
        <v/>
      </c>
      <c r="AO119" s="290" t="str">
        <f t="shared" si="39"/>
        <v/>
      </c>
      <c r="AQ119" s="290" t="str">
        <f t="shared" si="40"/>
        <v/>
      </c>
    </row>
    <row r="120" spans="5:43" x14ac:dyDescent="0.25">
      <c r="E120" s="290" t="str">
        <f t="shared" si="42"/>
        <v/>
      </c>
      <c r="G120" s="290" t="str">
        <f t="shared" si="42"/>
        <v/>
      </c>
      <c r="I120" s="290" t="str">
        <f t="shared" si="23"/>
        <v/>
      </c>
      <c r="K120" s="290" t="str">
        <f t="shared" si="24"/>
        <v/>
      </c>
      <c r="M120" s="290" t="str">
        <f t="shared" si="25"/>
        <v/>
      </c>
      <c r="O120" s="290" t="str">
        <f t="shared" si="26"/>
        <v/>
      </c>
      <c r="Q120" s="290" t="str">
        <f t="shared" si="27"/>
        <v/>
      </c>
      <c r="S120" s="290" t="str">
        <f t="shared" si="28"/>
        <v/>
      </c>
      <c r="U120" s="290" t="str">
        <f t="shared" si="29"/>
        <v/>
      </c>
      <c r="W120" s="290" t="str">
        <f t="shared" si="30"/>
        <v/>
      </c>
      <c r="Y120" s="290" t="str">
        <f t="shared" si="31"/>
        <v/>
      </c>
      <c r="AA120" s="290" t="str">
        <f t="shared" si="32"/>
        <v/>
      </c>
      <c r="AC120" s="290" t="str">
        <f t="shared" si="33"/>
        <v/>
      </c>
      <c r="AE120" s="290" t="str">
        <f t="shared" si="34"/>
        <v/>
      </c>
      <c r="AG120" s="290" t="str">
        <f t="shared" si="35"/>
        <v/>
      </c>
      <c r="AI120" s="290" t="str">
        <f t="shared" si="36"/>
        <v/>
      </c>
      <c r="AK120" s="290" t="str">
        <f t="shared" si="37"/>
        <v/>
      </c>
      <c r="AM120" s="290" t="str">
        <f t="shared" si="38"/>
        <v/>
      </c>
      <c r="AO120" s="290" t="str">
        <f t="shared" si="39"/>
        <v/>
      </c>
      <c r="AQ120" s="290" t="str">
        <f t="shared" si="40"/>
        <v/>
      </c>
    </row>
    <row r="121" spans="5:43" x14ac:dyDescent="0.25">
      <c r="E121" s="290" t="str">
        <f t="shared" si="42"/>
        <v/>
      </c>
      <c r="G121" s="290" t="str">
        <f t="shared" si="42"/>
        <v/>
      </c>
      <c r="I121" s="290" t="str">
        <f t="shared" si="23"/>
        <v/>
      </c>
      <c r="K121" s="290" t="str">
        <f t="shared" si="24"/>
        <v/>
      </c>
      <c r="M121" s="290" t="str">
        <f t="shared" si="25"/>
        <v/>
      </c>
      <c r="O121" s="290" t="str">
        <f t="shared" si="26"/>
        <v/>
      </c>
      <c r="Q121" s="290" t="str">
        <f t="shared" si="27"/>
        <v/>
      </c>
      <c r="S121" s="290" t="str">
        <f t="shared" si="28"/>
        <v/>
      </c>
      <c r="U121" s="290" t="str">
        <f t="shared" si="29"/>
        <v/>
      </c>
      <c r="W121" s="290" t="str">
        <f t="shared" si="30"/>
        <v/>
      </c>
      <c r="Y121" s="290" t="str">
        <f t="shared" si="31"/>
        <v/>
      </c>
      <c r="AA121" s="290" t="str">
        <f t="shared" si="32"/>
        <v/>
      </c>
      <c r="AC121" s="290" t="str">
        <f t="shared" si="33"/>
        <v/>
      </c>
      <c r="AE121" s="290" t="str">
        <f t="shared" si="34"/>
        <v/>
      </c>
      <c r="AG121" s="290" t="str">
        <f t="shared" si="35"/>
        <v/>
      </c>
      <c r="AI121" s="290" t="str">
        <f t="shared" si="36"/>
        <v/>
      </c>
      <c r="AK121" s="290" t="str">
        <f t="shared" si="37"/>
        <v/>
      </c>
      <c r="AM121" s="290" t="str">
        <f t="shared" si="38"/>
        <v/>
      </c>
      <c r="AO121" s="290" t="str">
        <f t="shared" si="39"/>
        <v/>
      </c>
      <c r="AQ121" s="290" t="str">
        <f t="shared" si="40"/>
        <v/>
      </c>
    </row>
    <row r="122" spans="5:43" x14ac:dyDescent="0.25">
      <c r="E122" s="290" t="str">
        <f t="shared" si="42"/>
        <v/>
      </c>
      <c r="G122" s="290" t="str">
        <f t="shared" si="42"/>
        <v/>
      </c>
      <c r="I122" s="290" t="str">
        <f t="shared" si="23"/>
        <v/>
      </c>
      <c r="K122" s="290" t="str">
        <f t="shared" si="24"/>
        <v/>
      </c>
      <c r="M122" s="290" t="str">
        <f t="shared" si="25"/>
        <v/>
      </c>
      <c r="O122" s="290" t="str">
        <f t="shared" si="26"/>
        <v/>
      </c>
      <c r="Q122" s="290" t="str">
        <f t="shared" si="27"/>
        <v/>
      </c>
      <c r="S122" s="290" t="str">
        <f t="shared" si="28"/>
        <v/>
      </c>
      <c r="U122" s="290" t="str">
        <f t="shared" si="29"/>
        <v/>
      </c>
      <c r="W122" s="290" t="str">
        <f t="shared" si="30"/>
        <v/>
      </c>
      <c r="Y122" s="290" t="str">
        <f t="shared" si="31"/>
        <v/>
      </c>
      <c r="AA122" s="290" t="str">
        <f t="shared" si="32"/>
        <v/>
      </c>
      <c r="AC122" s="290" t="str">
        <f t="shared" si="33"/>
        <v/>
      </c>
      <c r="AE122" s="290" t="str">
        <f t="shared" si="34"/>
        <v/>
      </c>
      <c r="AG122" s="290" t="str">
        <f t="shared" si="35"/>
        <v/>
      </c>
      <c r="AI122" s="290" t="str">
        <f t="shared" si="36"/>
        <v/>
      </c>
      <c r="AK122" s="290" t="str">
        <f t="shared" si="37"/>
        <v/>
      </c>
      <c r="AM122" s="290" t="str">
        <f t="shared" si="38"/>
        <v/>
      </c>
      <c r="AO122" s="290" t="str">
        <f t="shared" si="39"/>
        <v/>
      </c>
      <c r="AQ122" s="290" t="str">
        <f t="shared" si="40"/>
        <v/>
      </c>
    </row>
    <row r="123" spans="5:43" x14ac:dyDescent="0.25">
      <c r="E123" s="290" t="str">
        <f t="shared" si="42"/>
        <v/>
      </c>
      <c r="G123" s="290" t="str">
        <f t="shared" si="42"/>
        <v/>
      </c>
      <c r="I123" s="290" t="str">
        <f t="shared" si="23"/>
        <v/>
      </c>
      <c r="K123" s="290" t="str">
        <f t="shared" si="24"/>
        <v/>
      </c>
      <c r="M123" s="290" t="str">
        <f t="shared" si="25"/>
        <v/>
      </c>
      <c r="O123" s="290" t="str">
        <f t="shared" si="26"/>
        <v/>
      </c>
      <c r="Q123" s="290" t="str">
        <f t="shared" si="27"/>
        <v/>
      </c>
      <c r="S123" s="290" t="str">
        <f t="shared" si="28"/>
        <v/>
      </c>
      <c r="U123" s="290" t="str">
        <f t="shared" si="29"/>
        <v/>
      </c>
      <c r="W123" s="290" t="str">
        <f t="shared" si="30"/>
        <v/>
      </c>
      <c r="Y123" s="290" t="str">
        <f t="shared" si="31"/>
        <v/>
      </c>
      <c r="AA123" s="290" t="str">
        <f t="shared" si="32"/>
        <v/>
      </c>
      <c r="AC123" s="290" t="str">
        <f t="shared" si="33"/>
        <v/>
      </c>
      <c r="AE123" s="290" t="str">
        <f t="shared" si="34"/>
        <v/>
      </c>
      <c r="AG123" s="290" t="str">
        <f t="shared" si="35"/>
        <v/>
      </c>
      <c r="AI123" s="290" t="str">
        <f t="shared" si="36"/>
        <v/>
      </c>
      <c r="AK123" s="290" t="str">
        <f t="shared" si="37"/>
        <v/>
      </c>
      <c r="AM123" s="290" t="str">
        <f t="shared" si="38"/>
        <v/>
      </c>
      <c r="AO123" s="290" t="str">
        <f t="shared" si="39"/>
        <v/>
      </c>
      <c r="AQ123" s="290" t="str">
        <f t="shared" si="40"/>
        <v/>
      </c>
    </row>
    <row r="124" spans="5:43" x14ac:dyDescent="0.25">
      <c r="E124" s="290" t="str">
        <f t="shared" si="42"/>
        <v/>
      </c>
      <c r="G124" s="290" t="str">
        <f t="shared" si="42"/>
        <v/>
      </c>
      <c r="I124" s="290" t="str">
        <f t="shared" si="23"/>
        <v/>
      </c>
      <c r="K124" s="290" t="str">
        <f t="shared" si="24"/>
        <v/>
      </c>
      <c r="M124" s="290" t="str">
        <f t="shared" si="25"/>
        <v/>
      </c>
      <c r="O124" s="290" t="str">
        <f t="shared" si="26"/>
        <v/>
      </c>
      <c r="Q124" s="290" t="str">
        <f t="shared" si="27"/>
        <v/>
      </c>
      <c r="S124" s="290" t="str">
        <f t="shared" si="28"/>
        <v/>
      </c>
      <c r="U124" s="290" t="str">
        <f t="shared" si="29"/>
        <v/>
      </c>
      <c r="W124" s="290" t="str">
        <f t="shared" si="30"/>
        <v/>
      </c>
      <c r="Y124" s="290" t="str">
        <f t="shared" si="31"/>
        <v/>
      </c>
      <c r="AA124" s="290" t="str">
        <f t="shared" si="32"/>
        <v/>
      </c>
      <c r="AC124" s="290" t="str">
        <f t="shared" si="33"/>
        <v/>
      </c>
      <c r="AE124" s="290" t="str">
        <f t="shared" si="34"/>
        <v/>
      </c>
      <c r="AG124" s="290" t="str">
        <f t="shared" si="35"/>
        <v/>
      </c>
      <c r="AI124" s="290" t="str">
        <f t="shared" si="36"/>
        <v/>
      </c>
      <c r="AK124" s="290" t="str">
        <f t="shared" si="37"/>
        <v/>
      </c>
      <c r="AM124" s="290" t="str">
        <f t="shared" si="38"/>
        <v/>
      </c>
      <c r="AO124" s="290" t="str">
        <f t="shared" si="39"/>
        <v/>
      </c>
      <c r="AQ124" s="290" t="str">
        <f t="shared" si="40"/>
        <v/>
      </c>
    </row>
    <row r="125" spans="5:43" x14ac:dyDescent="0.25">
      <c r="E125" s="290" t="str">
        <f t="shared" ref="E125:G140" si="43">IF(OR($B125=0,D125=0),"",D125/$B125)</f>
        <v/>
      </c>
      <c r="G125" s="290" t="str">
        <f t="shared" si="43"/>
        <v/>
      </c>
      <c r="I125" s="290" t="str">
        <f t="shared" si="23"/>
        <v/>
      </c>
      <c r="K125" s="290" t="str">
        <f t="shared" si="24"/>
        <v/>
      </c>
      <c r="M125" s="290" t="str">
        <f t="shared" si="25"/>
        <v/>
      </c>
      <c r="O125" s="290" t="str">
        <f t="shared" si="26"/>
        <v/>
      </c>
      <c r="Q125" s="290" t="str">
        <f t="shared" si="27"/>
        <v/>
      </c>
      <c r="S125" s="290" t="str">
        <f t="shared" si="28"/>
        <v/>
      </c>
      <c r="U125" s="290" t="str">
        <f t="shared" si="29"/>
        <v/>
      </c>
      <c r="W125" s="290" t="str">
        <f t="shared" si="30"/>
        <v/>
      </c>
      <c r="Y125" s="290" t="str">
        <f t="shared" si="31"/>
        <v/>
      </c>
      <c r="AA125" s="290" t="str">
        <f t="shared" si="32"/>
        <v/>
      </c>
      <c r="AC125" s="290" t="str">
        <f t="shared" si="33"/>
        <v/>
      </c>
      <c r="AE125" s="290" t="str">
        <f t="shared" si="34"/>
        <v/>
      </c>
      <c r="AG125" s="290" t="str">
        <f t="shared" si="35"/>
        <v/>
      </c>
      <c r="AI125" s="290" t="str">
        <f t="shared" si="36"/>
        <v/>
      </c>
      <c r="AK125" s="290" t="str">
        <f t="shared" si="37"/>
        <v/>
      </c>
      <c r="AM125" s="290" t="str">
        <f t="shared" si="38"/>
        <v/>
      </c>
      <c r="AO125" s="290" t="str">
        <f t="shared" si="39"/>
        <v/>
      </c>
      <c r="AQ125" s="290" t="str">
        <f t="shared" si="40"/>
        <v/>
      </c>
    </row>
    <row r="126" spans="5:43" x14ac:dyDescent="0.25">
      <c r="E126" s="290" t="str">
        <f t="shared" si="43"/>
        <v/>
      </c>
      <c r="G126" s="290" t="str">
        <f t="shared" si="43"/>
        <v/>
      </c>
      <c r="I126" s="290" t="str">
        <f t="shared" si="23"/>
        <v/>
      </c>
      <c r="K126" s="290" t="str">
        <f t="shared" si="24"/>
        <v/>
      </c>
      <c r="M126" s="290" t="str">
        <f t="shared" si="25"/>
        <v/>
      </c>
      <c r="O126" s="290" t="str">
        <f t="shared" si="26"/>
        <v/>
      </c>
      <c r="Q126" s="290" t="str">
        <f t="shared" si="27"/>
        <v/>
      </c>
      <c r="S126" s="290" t="str">
        <f t="shared" si="28"/>
        <v/>
      </c>
      <c r="U126" s="290" t="str">
        <f t="shared" si="29"/>
        <v/>
      </c>
      <c r="W126" s="290" t="str">
        <f t="shared" si="30"/>
        <v/>
      </c>
      <c r="Y126" s="290" t="str">
        <f t="shared" si="31"/>
        <v/>
      </c>
      <c r="AA126" s="290" t="str">
        <f t="shared" si="32"/>
        <v/>
      </c>
      <c r="AC126" s="290" t="str">
        <f t="shared" si="33"/>
        <v/>
      </c>
      <c r="AE126" s="290" t="str">
        <f t="shared" si="34"/>
        <v/>
      </c>
      <c r="AG126" s="290" t="str">
        <f t="shared" si="35"/>
        <v/>
      </c>
      <c r="AI126" s="290" t="str">
        <f t="shared" si="36"/>
        <v/>
      </c>
      <c r="AK126" s="290" t="str">
        <f t="shared" si="37"/>
        <v/>
      </c>
      <c r="AM126" s="290" t="str">
        <f t="shared" si="38"/>
        <v/>
      </c>
      <c r="AO126" s="290" t="str">
        <f t="shared" si="39"/>
        <v/>
      </c>
      <c r="AQ126" s="290" t="str">
        <f t="shared" si="40"/>
        <v/>
      </c>
    </row>
    <row r="127" spans="5:43" x14ac:dyDescent="0.25">
      <c r="E127" s="290" t="str">
        <f t="shared" si="43"/>
        <v/>
      </c>
      <c r="G127" s="290" t="str">
        <f t="shared" si="43"/>
        <v/>
      </c>
      <c r="I127" s="290" t="str">
        <f t="shared" si="23"/>
        <v/>
      </c>
      <c r="K127" s="290" t="str">
        <f t="shared" si="24"/>
        <v/>
      </c>
      <c r="M127" s="290" t="str">
        <f t="shared" si="25"/>
        <v/>
      </c>
      <c r="O127" s="290" t="str">
        <f t="shared" si="26"/>
        <v/>
      </c>
      <c r="Q127" s="290" t="str">
        <f t="shared" si="27"/>
        <v/>
      </c>
      <c r="S127" s="290" t="str">
        <f t="shared" si="28"/>
        <v/>
      </c>
      <c r="U127" s="290" t="str">
        <f t="shared" si="29"/>
        <v/>
      </c>
      <c r="W127" s="290" t="str">
        <f t="shared" si="30"/>
        <v/>
      </c>
      <c r="Y127" s="290" t="str">
        <f t="shared" si="31"/>
        <v/>
      </c>
      <c r="AA127" s="290" t="str">
        <f t="shared" si="32"/>
        <v/>
      </c>
      <c r="AC127" s="290" t="str">
        <f t="shared" si="33"/>
        <v/>
      </c>
      <c r="AE127" s="290" t="str">
        <f t="shared" si="34"/>
        <v/>
      </c>
      <c r="AG127" s="290" t="str">
        <f t="shared" si="35"/>
        <v/>
      </c>
      <c r="AI127" s="290" t="str">
        <f t="shared" si="36"/>
        <v/>
      </c>
      <c r="AK127" s="290" t="str">
        <f t="shared" si="37"/>
        <v/>
      </c>
      <c r="AM127" s="290" t="str">
        <f t="shared" si="38"/>
        <v/>
      </c>
      <c r="AO127" s="290" t="str">
        <f t="shared" si="39"/>
        <v/>
      </c>
      <c r="AQ127" s="290" t="str">
        <f t="shared" si="40"/>
        <v/>
      </c>
    </row>
    <row r="128" spans="5:43" x14ac:dyDescent="0.25">
      <c r="E128" s="290" t="str">
        <f t="shared" si="43"/>
        <v/>
      </c>
      <c r="G128" s="290" t="str">
        <f t="shared" si="43"/>
        <v/>
      </c>
      <c r="I128" s="290" t="str">
        <f t="shared" si="23"/>
        <v/>
      </c>
      <c r="K128" s="290" t="str">
        <f t="shared" si="24"/>
        <v/>
      </c>
      <c r="M128" s="290" t="str">
        <f t="shared" si="25"/>
        <v/>
      </c>
      <c r="O128" s="290" t="str">
        <f t="shared" si="26"/>
        <v/>
      </c>
      <c r="Q128" s="290" t="str">
        <f t="shared" si="27"/>
        <v/>
      </c>
      <c r="S128" s="290" t="str">
        <f t="shared" si="28"/>
        <v/>
      </c>
      <c r="U128" s="290" t="str">
        <f t="shared" si="29"/>
        <v/>
      </c>
      <c r="W128" s="290" t="str">
        <f t="shared" si="30"/>
        <v/>
      </c>
      <c r="Y128" s="290" t="str">
        <f t="shared" si="31"/>
        <v/>
      </c>
      <c r="AA128" s="290" t="str">
        <f t="shared" si="32"/>
        <v/>
      </c>
      <c r="AC128" s="290" t="str">
        <f t="shared" si="33"/>
        <v/>
      </c>
      <c r="AE128" s="290" t="str">
        <f t="shared" si="34"/>
        <v/>
      </c>
      <c r="AG128" s="290" t="str">
        <f t="shared" si="35"/>
        <v/>
      </c>
      <c r="AI128" s="290" t="str">
        <f t="shared" si="36"/>
        <v/>
      </c>
      <c r="AK128" s="290" t="str">
        <f t="shared" si="37"/>
        <v/>
      </c>
      <c r="AM128" s="290" t="str">
        <f t="shared" si="38"/>
        <v/>
      </c>
      <c r="AO128" s="290" t="str">
        <f t="shared" si="39"/>
        <v/>
      </c>
      <c r="AQ128" s="290" t="str">
        <f t="shared" si="40"/>
        <v/>
      </c>
    </row>
    <row r="129" spans="5:43" x14ac:dyDescent="0.25">
      <c r="E129" s="290" t="str">
        <f t="shared" si="43"/>
        <v/>
      </c>
      <c r="G129" s="290" t="str">
        <f t="shared" si="43"/>
        <v/>
      </c>
      <c r="I129" s="290" t="str">
        <f t="shared" si="23"/>
        <v/>
      </c>
      <c r="K129" s="290" t="str">
        <f t="shared" si="24"/>
        <v/>
      </c>
      <c r="M129" s="290" t="str">
        <f t="shared" si="25"/>
        <v/>
      </c>
      <c r="O129" s="290" t="str">
        <f t="shared" si="26"/>
        <v/>
      </c>
      <c r="Q129" s="290" t="str">
        <f t="shared" si="27"/>
        <v/>
      </c>
      <c r="S129" s="290" t="str">
        <f t="shared" si="28"/>
        <v/>
      </c>
      <c r="U129" s="290" t="str">
        <f t="shared" si="29"/>
        <v/>
      </c>
      <c r="W129" s="290" t="str">
        <f t="shared" si="30"/>
        <v/>
      </c>
      <c r="Y129" s="290" t="str">
        <f t="shared" si="31"/>
        <v/>
      </c>
      <c r="AA129" s="290" t="str">
        <f t="shared" si="32"/>
        <v/>
      </c>
      <c r="AC129" s="290" t="str">
        <f t="shared" si="33"/>
        <v/>
      </c>
      <c r="AE129" s="290" t="str">
        <f t="shared" si="34"/>
        <v/>
      </c>
      <c r="AG129" s="290" t="str">
        <f t="shared" si="35"/>
        <v/>
      </c>
      <c r="AI129" s="290" t="str">
        <f t="shared" si="36"/>
        <v/>
      </c>
      <c r="AK129" s="290" t="str">
        <f t="shared" si="37"/>
        <v/>
      </c>
      <c r="AM129" s="290" t="str">
        <f t="shared" si="38"/>
        <v/>
      </c>
      <c r="AO129" s="290" t="str">
        <f t="shared" si="39"/>
        <v/>
      </c>
      <c r="AQ129" s="290" t="str">
        <f t="shared" si="40"/>
        <v/>
      </c>
    </row>
    <row r="130" spans="5:43" x14ac:dyDescent="0.25">
      <c r="E130" s="290" t="str">
        <f t="shared" si="43"/>
        <v/>
      </c>
      <c r="G130" s="290" t="str">
        <f t="shared" si="43"/>
        <v/>
      </c>
      <c r="I130" s="290" t="str">
        <f t="shared" si="23"/>
        <v/>
      </c>
      <c r="K130" s="290" t="str">
        <f t="shared" si="24"/>
        <v/>
      </c>
      <c r="M130" s="290" t="str">
        <f t="shared" si="25"/>
        <v/>
      </c>
      <c r="O130" s="290" t="str">
        <f t="shared" si="26"/>
        <v/>
      </c>
      <c r="Q130" s="290" t="str">
        <f t="shared" si="27"/>
        <v/>
      </c>
      <c r="S130" s="290" t="str">
        <f t="shared" si="28"/>
        <v/>
      </c>
      <c r="U130" s="290" t="str">
        <f t="shared" si="29"/>
        <v/>
      </c>
      <c r="W130" s="290" t="str">
        <f t="shared" si="30"/>
        <v/>
      </c>
      <c r="Y130" s="290" t="str">
        <f t="shared" si="31"/>
        <v/>
      </c>
      <c r="AA130" s="290" t="str">
        <f t="shared" si="32"/>
        <v/>
      </c>
      <c r="AC130" s="290" t="str">
        <f t="shared" si="33"/>
        <v/>
      </c>
      <c r="AE130" s="290" t="str">
        <f t="shared" si="34"/>
        <v/>
      </c>
      <c r="AG130" s="290" t="str">
        <f t="shared" si="35"/>
        <v/>
      </c>
      <c r="AI130" s="290" t="str">
        <f t="shared" si="36"/>
        <v/>
      </c>
      <c r="AK130" s="290" t="str">
        <f t="shared" si="37"/>
        <v/>
      </c>
      <c r="AM130" s="290" t="str">
        <f t="shared" si="38"/>
        <v/>
      </c>
      <c r="AO130" s="290" t="str">
        <f t="shared" si="39"/>
        <v/>
      </c>
      <c r="AQ130" s="290" t="str">
        <f t="shared" si="40"/>
        <v/>
      </c>
    </row>
    <row r="131" spans="5:43" x14ac:dyDescent="0.25">
      <c r="E131" s="290" t="str">
        <f t="shared" si="43"/>
        <v/>
      </c>
      <c r="G131" s="290" t="str">
        <f t="shared" si="43"/>
        <v/>
      </c>
      <c r="I131" s="290" t="str">
        <f t="shared" si="23"/>
        <v/>
      </c>
      <c r="K131" s="290" t="str">
        <f t="shared" si="24"/>
        <v/>
      </c>
      <c r="M131" s="290" t="str">
        <f t="shared" si="25"/>
        <v/>
      </c>
      <c r="O131" s="290" t="str">
        <f t="shared" si="26"/>
        <v/>
      </c>
      <c r="Q131" s="290" t="str">
        <f t="shared" si="27"/>
        <v/>
      </c>
      <c r="S131" s="290" t="str">
        <f t="shared" si="28"/>
        <v/>
      </c>
      <c r="U131" s="290" t="str">
        <f t="shared" si="29"/>
        <v/>
      </c>
      <c r="W131" s="290" t="str">
        <f t="shared" si="30"/>
        <v/>
      </c>
      <c r="Y131" s="290" t="str">
        <f t="shared" si="31"/>
        <v/>
      </c>
      <c r="AA131" s="290" t="str">
        <f t="shared" si="32"/>
        <v/>
      </c>
      <c r="AC131" s="290" t="str">
        <f t="shared" si="33"/>
        <v/>
      </c>
      <c r="AE131" s="290" t="str">
        <f t="shared" si="34"/>
        <v/>
      </c>
      <c r="AG131" s="290" t="str">
        <f t="shared" si="35"/>
        <v/>
      </c>
      <c r="AI131" s="290" t="str">
        <f t="shared" si="36"/>
        <v/>
      </c>
      <c r="AK131" s="290" t="str">
        <f t="shared" si="37"/>
        <v/>
      </c>
      <c r="AM131" s="290" t="str">
        <f t="shared" si="38"/>
        <v/>
      </c>
      <c r="AO131" s="290" t="str">
        <f t="shared" si="39"/>
        <v/>
      </c>
      <c r="AQ131" s="290" t="str">
        <f t="shared" si="40"/>
        <v/>
      </c>
    </row>
    <row r="132" spans="5:43" x14ac:dyDescent="0.25">
      <c r="E132" s="290" t="str">
        <f t="shared" si="43"/>
        <v/>
      </c>
      <c r="G132" s="290" t="str">
        <f t="shared" si="43"/>
        <v/>
      </c>
      <c r="I132" s="290" t="str">
        <f t="shared" si="23"/>
        <v/>
      </c>
      <c r="K132" s="290" t="str">
        <f t="shared" si="24"/>
        <v/>
      </c>
      <c r="M132" s="290" t="str">
        <f t="shared" si="25"/>
        <v/>
      </c>
      <c r="O132" s="290" t="str">
        <f t="shared" si="26"/>
        <v/>
      </c>
      <c r="Q132" s="290" t="str">
        <f t="shared" si="27"/>
        <v/>
      </c>
      <c r="S132" s="290" t="str">
        <f t="shared" si="28"/>
        <v/>
      </c>
      <c r="U132" s="290" t="str">
        <f t="shared" si="29"/>
        <v/>
      </c>
      <c r="W132" s="290" t="str">
        <f t="shared" si="30"/>
        <v/>
      </c>
      <c r="Y132" s="290" t="str">
        <f t="shared" si="31"/>
        <v/>
      </c>
      <c r="AA132" s="290" t="str">
        <f t="shared" si="32"/>
        <v/>
      </c>
      <c r="AC132" s="290" t="str">
        <f t="shared" si="33"/>
        <v/>
      </c>
      <c r="AE132" s="290" t="str">
        <f t="shared" si="34"/>
        <v/>
      </c>
      <c r="AG132" s="290" t="str">
        <f t="shared" si="35"/>
        <v/>
      </c>
      <c r="AI132" s="290" t="str">
        <f t="shared" si="36"/>
        <v/>
      </c>
      <c r="AK132" s="290" t="str">
        <f t="shared" si="37"/>
        <v/>
      </c>
      <c r="AM132" s="290" t="str">
        <f t="shared" si="38"/>
        <v/>
      </c>
      <c r="AO132" s="290" t="str">
        <f t="shared" si="39"/>
        <v/>
      </c>
      <c r="AQ132" s="290" t="str">
        <f t="shared" si="40"/>
        <v/>
      </c>
    </row>
    <row r="133" spans="5:43" x14ac:dyDescent="0.25">
      <c r="E133" s="290" t="str">
        <f t="shared" si="43"/>
        <v/>
      </c>
      <c r="G133" s="290" t="str">
        <f t="shared" si="43"/>
        <v/>
      </c>
      <c r="I133" s="290" t="str">
        <f t="shared" si="23"/>
        <v/>
      </c>
      <c r="K133" s="290" t="str">
        <f t="shared" si="24"/>
        <v/>
      </c>
      <c r="M133" s="290" t="str">
        <f t="shared" si="25"/>
        <v/>
      </c>
      <c r="O133" s="290" t="str">
        <f t="shared" si="26"/>
        <v/>
      </c>
      <c r="Q133" s="290" t="str">
        <f t="shared" si="27"/>
        <v/>
      </c>
      <c r="S133" s="290" t="str">
        <f t="shared" si="28"/>
        <v/>
      </c>
      <c r="U133" s="290" t="str">
        <f t="shared" si="29"/>
        <v/>
      </c>
      <c r="W133" s="290" t="str">
        <f t="shared" si="30"/>
        <v/>
      </c>
      <c r="Y133" s="290" t="str">
        <f t="shared" si="31"/>
        <v/>
      </c>
      <c r="AA133" s="290" t="str">
        <f t="shared" si="32"/>
        <v/>
      </c>
      <c r="AC133" s="290" t="str">
        <f t="shared" si="33"/>
        <v/>
      </c>
      <c r="AE133" s="290" t="str">
        <f t="shared" si="34"/>
        <v/>
      </c>
      <c r="AG133" s="290" t="str">
        <f t="shared" si="35"/>
        <v/>
      </c>
      <c r="AI133" s="290" t="str">
        <f t="shared" si="36"/>
        <v/>
      </c>
      <c r="AK133" s="290" t="str">
        <f t="shared" si="37"/>
        <v/>
      </c>
      <c r="AM133" s="290" t="str">
        <f t="shared" si="38"/>
        <v/>
      </c>
      <c r="AO133" s="290" t="str">
        <f t="shared" si="39"/>
        <v/>
      </c>
      <c r="AQ133" s="290" t="str">
        <f t="shared" si="40"/>
        <v/>
      </c>
    </row>
    <row r="134" spans="5:43" x14ac:dyDescent="0.25">
      <c r="E134" s="290" t="str">
        <f t="shared" si="43"/>
        <v/>
      </c>
      <c r="G134" s="290" t="str">
        <f t="shared" si="43"/>
        <v/>
      </c>
      <c r="I134" s="290" t="str">
        <f t="shared" si="23"/>
        <v/>
      </c>
      <c r="K134" s="290" t="str">
        <f t="shared" si="24"/>
        <v/>
      </c>
      <c r="M134" s="290" t="str">
        <f t="shared" si="25"/>
        <v/>
      </c>
      <c r="O134" s="290" t="str">
        <f t="shared" si="26"/>
        <v/>
      </c>
      <c r="Q134" s="290" t="str">
        <f t="shared" si="27"/>
        <v/>
      </c>
      <c r="S134" s="290" t="str">
        <f t="shared" si="28"/>
        <v/>
      </c>
      <c r="U134" s="290" t="str">
        <f t="shared" si="29"/>
        <v/>
      </c>
      <c r="W134" s="290" t="str">
        <f t="shared" si="30"/>
        <v/>
      </c>
      <c r="Y134" s="290" t="str">
        <f t="shared" si="31"/>
        <v/>
      </c>
      <c r="AA134" s="290" t="str">
        <f t="shared" si="32"/>
        <v/>
      </c>
      <c r="AC134" s="290" t="str">
        <f t="shared" si="33"/>
        <v/>
      </c>
      <c r="AE134" s="290" t="str">
        <f t="shared" si="34"/>
        <v/>
      </c>
      <c r="AG134" s="290" t="str">
        <f t="shared" si="35"/>
        <v/>
      </c>
      <c r="AI134" s="290" t="str">
        <f t="shared" si="36"/>
        <v/>
      </c>
      <c r="AK134" s="290" t="str">
        <f t="shared" si="37"/>
        <v/>
      </c>
      <c r="AM134" s="290" t="str">
        <f t="shared" si="38"/>
        <v/>
      </c>
      <c r="AO134" s="290" t="str">
        <f t="shared" si="39"/>
        <v/>
      </c>
      <c r="AQ134" s="290" t="str">
        <f t="shared" si="40"/>
        <v/>
      </c>
    </row>
    <row r="135" spans="5:43" x14ac:dyDescent="0.25">
      <c r="E135" s="290" t="str">
        <f t="shared" si="43"/>
        <v/>
      </c>
      <c r="G135" s="290" t="str">
        <f t="shared" si="43"/>
        <v/>
      </c>
      <c r="I135" s="290" t="str">
        <f t="shared" si="23"/>
        <v/>
      </c>
      <c r="K135" s="290" t="str">
        <f t="shared" si="24"/>
        <v/>
      </c>
      <c r="M135" s="290" t="str">
        <f t="shared" si="25"/>
        <v/>
      </c>
      <c r="O135" s="290" t="str">
        <f t="shared" si="26"/>
        <v/>
      </c>
      <c r="Q135" s="290" t="str">
        <f t="shared" si="27"/>
        <v/>
      </c>
      <c r="S135" s="290" t="str">
        <f t="shared" si="28"/>
        <v/>
      </c>
      <c r="U135" s="290" t="str">
        <f t="shared" si="29"/>
        <v/>
      </c>
      <c r="W135" s="290" t="str">
        <f t="shared" si="30"/>
        <v/>
      </c>
      <c r="Y135" s="290" t="str">
        <f t="shared" si="31"/>
        <v/>
      </c>
      <c r="AA135" s="290" t="str">
        <f t="shared" si="32"/>
        <v/>
      </c>
      <c r="AC135" s="290" t="str">
        <f t="shared" si="33"/>
        <v/>
      </c>
      <c r="AE135" s="290" t="str">
        <f t="shared" si="34"/>
        <v/>
      </c>
      <c r="AG135" s="290" t="str">
        <f t="shared" si="35"/>
        <v/>
      </c>
      <c r="AI135" s="290" t="str">
        <f t="shared" si="36"/>
        <v/>
      </c>
      <c r="AK135" s="290" t="str">
        <f t="shared" si="37"/>
        <v/>
      </c>
      <c r="AM135" s="290" t="str">
        <f t="shared" si="38"/>
        <v/>
      </c>
      <c r="AO135" s="290" t="str">
        <f t="shared" si="39"/>
        <v/>
      </c>
      <c r="AQ135" s="290" t="str">
        <f t="shared" si="40"/>
        <v/>
      </c>
    </row>
    <row r="136" spans="5:43" x14ac:dyDescent="0.25">
      <c r="E136" s="290" t="str">
        <f t="shared" si="43"/>
        <v/>
      </c>
      <c r="G136" s="290" t="str">
        <f t="shared" si="43"/>
        <v/>
      </c>
      <c r="I136" s="290" t="str">
        <f t="shared" si="23"/>
        <v/>
      </c>
      <c r="K136" s="290" t="str">
        <f t="shared" si="24"/>
        <v/>
      </c>
      <c r="M136" s="290" t="str">
        <f t="shared" si="25"/>
        <v/>
      </c>
      <c r="O136" s="290" t="str">
        <f t="shared" si="26"/>
        <v/>
      </c>
      <c r="Q136" s="290" t="str">
        <f t="shared" si="27"/>
        <v/>
      </c>
      <c r="S136" s="290" t="str">
        <f t="shared" si="28"/>
        <v/>
      </c>
      <c r="U136" s="290" t="str">
        <f t="shared" si="29"/>
        <v/>
      </c>
      <c r="W136" s="290" t="str">
        <f t="shared" si="30"/>
        <v/>
      </c>
      <c r="Y136" s="290" t="str">
        <f t="shared" si="31"/>
        <v/>
      </c>
      <c r="AA136" s="290" t="str">
        <f t="shared" si="32"/>
        <v/>
      </c>
      <c r="AC136" s="290" t="str">
        <f t="shared" si="33"/>
        <v/>
      </c>
      <c r="AE136" s="290" t="str">
        <f t="shared" si="34"/>
        <v/>
      </c>
      <c r="AG136" s="290" t="str">
        <f t="shared" si="35"/>
        <v/>
      </c>
      <c r="AI136" s="290" t="str">
        <f t="shared" si="36"/>
        <v/>
      </c>
      <c r="AK136" s="290" t="str">
        <f t="shared" si="37"/>
        <v/>
      </c>
      <c r="AM136" s="290" t="str">
        <f t="shared" si="38"/>
        <v/>
      </c>
      <c r="AO136" s="290" t="str">
        <f t="shared" si="39"/>
        <v/>
      </c>
      <c r="AQ136" s="290" t="str">
        <f t="shared" si="40"/>
        <v/>
      </c>
    </row>
    <row r="137" spans="5:43" x14ac:dyDescent="0.25">
      <c r="E137" s="290" t="str">
        <f t="shared" si="43"/>
        <v/>
      </c>
      <c r="G137" s="290" t="str">
        <f t="shared" si="43"/>
        <v/>
      </c>
      <c r="I137" s="290" t="str">
        <f t="shared" si="23"/>
        <v/>
      </c>
      <c r="K137" s="290" t="str">
        <f t="shared" si="24"/>
        <v/>
      </c>
      <c r="M137" s="290" t="str">
        <f t="shared" si="25"/>
        <v/>
      </c>
      <c r="O137" s="290" t="str">
        <f t="shared" si="26"/>
        <v/>
      </c>
      <c r="Q137" s="290" t="str">
        <f t="shared" si="27"/>
        <v/>
      </c>
      <c r="S137" s="290" t="str">
        <f t="shared" si="28"/>
        <v/>
      </c>
      <c r="U137" s="290" t="str">
        <f t="shared" si="29"/>
        <v/>
      </c>
      <c r="W137" s="290" t="str">
        <f t="shared" si="30"/>
        <v/>
      </c>
      <c r="Y137" s="290" t="str">
        <f t="shared" si="31"/>
        <v/>
      </c>
      <c r="AA137" s="290" t="str">
        <f t="shared" si="32"/>
        <v/>
      </c>
      <c r="AC137" s="290" t="str">
        <f t="shared" si="33"/>
        <v/>
      </c>
      <c r="AE137" s="290" t="str">
        <f t="shared" si="34"/>
        <v/>
      </c>
      <c r="AG137" s="290" t="str">
        <f t="shared" si="35"/>
        <v/>
      </c>
      <c r="AI137" s="290" t="str">
        <f t="shared" si="36"/>
        <v/>
      </c>
      <c r="AK137" s="290" t="str">
        <f t="shared" si="37"/>
        <v/>
      </c>
      <c r="AM137" s="290" t="str">
        <f t="shared" si="38"/>
        <v/>
      </c>
      <c r="AO137" s="290" t="str">
        <f t="shared" si="39"/>
        <v/>
      </c>
      <c r="AQ137" s="290" t="str">
        <f t="shared" si="40"/>
        <v/>
      </c>
    </row>
    <row r="138" spans="5:43" x14ac:dyDescent="0.25">
      <c r="E138" s="290" t="str">
        <f t="shared" si="43"/>
        <v/>
      </c>
      <c r="G138" s="290" t="str">
        <f t="shared" si="43"/>
        <v/>
      </c>
      <c r="I138" s="290" t="str">
        <f t="shared" si="23"/>
        <v/>
      </c>
      <c r="K138" s="290" t="str">
        <f t="shared" si="24"/>
        <v/>
      </c>
      <c r="M138" s="290" t="str">
        <f t="shared" si="25"/>
        <v/>
      </c>
      <c r="O138" s="290" t="str">
        <f t="shared" si="26"/>
        <v/>
      </c>
      <c r="Q138" s="290" t="str">
        <f t="shared" si="27"/>
        <v/>
      </c>
      <c r="S138" s="290" t="str">
        <f t="shared" si="28"/>
        <v/>
      </c>
      <c r="U138" s="290" t="str">
        <f t="shared" si="29"/>
        <v/>
      </c>
      <c r="W138" s="290" t="str">
        <f t="shared" si="30"/>
        <v/>
      </c>
      <c r="Y138" s="290" t="str">
        <f t="shared" si="31"/>
        <v/>
      </c>
      <c r="AA138" s="290" t="str">
        <f t="shared" si="32"/>
        <v/>
      </c>
      <c r="AC138" s="290" t="str">
        <f t="shared" si="33"/>
        <v/>
      </c>
      <c r="AE138" s="290" t="str">
        <f t="shared" si="34"/>
        <v/>
      </c>
      <c r="AG138" s="290" t="str">
        <f t="shared" si="35"/>
        <v/>
      </c>
      <c r="AI138" s="290" t="str">
        <f t="shared" si="36"/>
        <v/>
      </c>
      <c r="AK138" s="290" t="str">
        <f t="shared" si="37"/>
        <v/>
      </c>
      <c r="AM138" s="290" t="str">
        <f t="shared" si="38"/>
        <v/>
      </c>
      <c r="AO138" s="290" t="str">
        <f t="shared" si="39"/>
        <v/>
      </c>
      <c r="AQ138" s="290" t="str">
        <f t="shared" si="40"/>
        <v/>
      </c>
    </row>
    <row r="139" spans="5:43" x14ac:dyDescent="0.25">
      <c r="E139" s="290" t="str">
        <f t="shared" si="43"/>
        <v/>
      </c>
      <c r="G139" s="290" t="str">
        <f t="shared" si="43"/>
        <v/>
      </c>
      <c r="I139" s="290" t="str">
        <f t="shared" si="23"/>
        <v/>
      </c>
      <c r="K139" s="290" t="str">
        <f t="shared" si="24"/>
        <v/>
      </c>
      <c r="M139" s="290" t="str">
        <f t="shared" si="25"/>
        <v/>
      </c>
      <c r="O139" s="290" t="str">
        <f t="shared" si="26"/>
        <v/>
      </c>
      <c r="Q139" s="290" t="str">
        <f t="shared" si="27"/>
        <v/>
      </c>
      <c r="S139" s="290" t="str">
        <f t="shared" si="28"/>
        <v/>
      </c>
      <c r="U139" s="290" t="str">
        <f t="shared" si="29"/>
        <v/>
      </c>
      <c r="W139" s="290" t="str">
        <f t="shared" si="30"/>
        <v/>
      </c>
      <c r="Y139" s="290" t="str">
        <f t="shared" si="31"/>
        <v/>
      </c>
      <c r="AA139" s="290" t="str">
        <f t="shared" si="32"/>
        <v/>
      </c>
      <c r="AC139" s="290" t="str">
        <f t="shared" si="33"/>
        <v/>
      </c>
      <c r="AE139" s="290" t="str">
        <f t="shared" si="34"/>
        <v/>
      </c>
      <c r="AG139" s="290" t="str">
        <f t="shared" si="35"/>
        <v/>
      </c>
      <c r="AI139" s="290" t="str">
        <f t="shared" si="36"/>
        <v/>
      </c>
      <c r="AK139" s="290" t="str">
        <f t="shared" si="37"/>
        <v/>
      </c>
      <c r="AM139" s="290" t="str">
        <f t="shared" si="38"/>
        <v/>
      </c>
      <c r="AO139" s="290" t="str">
        <f t="shared" si="39"/>
        <v/>
      </c>
      <c r="AQ139" s="290" t="str">
        <f t="shared" si="40"/>
        <v/>
      </c>
    </row>
    <row r="140" spans="5:43" x14ac:dyDescent="0.25">
      <c r="E140" s="290" t="str">
        <f t="shared" si="43"/>
        <v/>
      </c>
      <c r="G140" s="290" t="str">
        <f t="shared" si="43"/>
        <v/>
      </c>
      <c r="I140" s="290" t="str">
        <f t="shared" si="23"/>
        <v/>
      </c>
      <c r="K140" s="290" t="str">
        <f t="shared" si="24"/>
        <v/>
      </c>
      <c r="M140" s="290" t="str">
        <f t="shared" si="25"/>
        <v/>
      </c>
      <c r="O140" s="290" t="str">
        <f t="shared" si="26"/>
        <v/>
      </c>
      <c r="Q140" s="290" t="str">
        <f t="shared" si="27"/>
        <v/>
      </c>
      <c r="S140" s="290" t="str">
        <f t="shared" si="28"/>
        <v/>
      </c>
      <c r="U140" s="290" t="str">
        <f t="shared" si="29"/>
        <v/>
      </c>
      <c r="W140" s="290" t="str">
        <f t="shared" si="30"/>
        <v/>
      </c>
      <c r="Y140" s="290" t="str">
        <f t="shared" si="31"/>
        <v/>
      </c>
      <c r="AA140" s="290" t="str">
        <f t="shared" si="32"/>
        <v/>
      </c>
      <c r="AC140" s="290" t="str">
        <f t="shared" si="33"/>
        <v/>
      </c>
      <c r="AE140" s="290" t="str">
        <f t="shared" si="34"/>
        <v/>
      </c>
      <c r="AG140" s="290" t="str">
        <f t="shared" si="35"/>
        <v/>
      </c>
      <c r="AI140" s="290" t="str">
        <f t="shared" si="36"/>
        <v/>
      </c>
      <c r="AK140" s="290" t="str">
        <f t="shared" si="37"/>
        <v/>
      </c>
      <c r="AM140" s="290" t="str">
        <f t="shared" si="38"/>
        <v/>
      </c>
      <c r="AO140" s="290" t="str">
        <f t="shared" si="39"/>
        <v/>
      </c>
      <c r="AQ140" s="290" t="str">
        <f t="shared" si="40"/>
        <v/>
      </c>
    </row>
    <row r="141" spans="5:43" x14ac:dyDescent="0.25">
      <c r="E141" s="290" t="str">
        <f t="shared" ref="E141:G156" si="44">IF(OR($B141=0,D141=0),"",D141/$B141)</f>
        <v/>
      </c>
      <c r="G141" s="290" t="str">
        <f t="shared" si="44"/>
        <v/>
      </c>
      <c r="I141" s="290" t="str">
        <f t="shared" ref="I141:I204" si="45">IF(OR($B141=0,H141=0),"",H141/$B141)</f>
        <v/>
      </c>
      <c r="K141" s="290" t="str">
        <f t="shared" ref="K141:K204" si="46">IF(OR($B141=0,J141=0),"",J141/$B141)</f>
        <v/>
      </c>
      <c r="M141" s="290" t="str">
        <f t="shared" ref="M141:M204" si="47">IF(OR($B141=0,L141=0),"",L141/$B141)</f>
        <v/>
      </c>
      <c r="O141" s="290" t="str">
        <f t="shared" ref="O141:O204" si="48">IF(OR($B141=0,N141=0),"",N141/$B141)</f>
        <v/>
      </c>
      <c r="Q141" s="290" t="str">
        <f t="shared" ref="Q141:Q204" si="49">IF(OR($B141=0,P141=0),"",P141/$B141)</f>
        <v/>
      </c>
      <c r="S141" s="290" t="str">
        <f t="shared" ref="S141:S204" si="50">IF(OR($B141=0,R141=0),"",R141/$B141)</f>
        <v/>
      </c>
      <c r="U141" s="290" t="str">
        <f t="shared" ref="U141:U204" si="51">IF(OR($B141=0,T141=0),"",T141/$B141)</f>
        <v/>
      </c>
      <c r="W141" s="290" t="str">
        <f t="shared" ref="W141:W204" si="52">IF(OR($B141=0,V141=0),"",V141/$B141)</f>
        <v/>
      </c>
      <c r="Y141" s="290" t="str">
        <f t="shared" ref="Y141:Y204" si="53">IF(OR($B141=0,X141=0),"",X141/$B141)</f>
        <v/>
      </c>
      <c r="AA141" s="290" t="str">
        <f t="shared" ref="AA141:AA204" si="54">IF(OR($B141=0,Z141=0),"",Z141/$B141)</f>
        <v/>
      </c>
      <c r="AC141" s="290" t="str">
        <f t="shared" ref="AC141:AC204" si="55">IF(OR($B141=0,AB141=0),"",AB141/$B141)</f>
        <v/>
      </c>
      <c r="AE141" s="290" t="str">
        <f t="shared" ref="AE141:AE204" si="56">IF(OR($B141=0,AD141=0),"",AD141/$B141)</f>
        <v/>
      </c>
      <c r="AG141" s="290" t="str">
        <f t="shared" ref="AG141:AG204" si="57">IF(OR($B141=0,AF141=0),"",AF141/$B141)</f>
        <v/>
      </c>
      <c r="AI141" s="290" t="str">
        <f t="shared" ref="AI141:AI204" si="58">IF(OR($B141=0,AH141=0),"",AH141/$B141)</f>
        <v/>
      </c>
      <c r="AK141" s="290" t="str">
        <f t="shared" ref="AK141:AK204" si="59">IF(OR($B141=0,AJ141=0),"",AJ141/$B141)</f>
        <v/>
      </c>
      <c r="AM141" s="290" t="str">
        <f t="shared" ref="AM141:AM204" si="60">IF(OR($B141=0,AL141=0),"",AL141/$B141)</f>
        <v/>
      </c>
      <c r="AO141" s="290" t="str">
        <f t="shared" ref="AO141:AO204" si="61">IF(OR($B141=0,AN141=0),"",AN141/$B141)</f>
        <v/>
      </c>
      <c r="AQ141" s="290" t="str">
        <f t="shared" ref="AQ141:AQ204" si="62">IF(OR($B141=0,AP141=0),"",AP141/$B141)</f>
        <v/>
      </c>
    </row>
    <row r="142" spans="5:43" x14ac:dyDescent="0.25">
      <c r="E142" s="290" t="str">
        <f t="shared" si="44"/>
        <v/>
      </c>
      <c r="G142" s="290" t="str">
        <f t="shared" si="44"/>
        <v/>
      </c>
      <c r="I142" s="290" t="str">
        <f t="shared" si="45"/>
        <v/>
      </c>
      <c r="K142" s="290" t="str">
        <f t="shared" si="46"/>
        <v/>
      </c>
      <c r="M142" s="290" t="str">
        <f t="shared" si="47"/>
        <v/>
      </c>
      <c r="O142" s="290" t="str">
        <f t="shared" si="48"/>
        <v/>
      </c>
      <c r="Q142" s="290" t="str">
        <f t="shared" si="49"/>
        <v/>
      </c>
      <c r="S142" s="290" t="str">
        <f t="shared" si="50"/>
        <v/>
      </c>
      <c r="U142" s="290" t="str">
        <f t="shared" si="51"/>
        <v/>
      </c>
      <c r="W142" s="290" t="str">
        <f t="shared" si="52"/>
        <v/>
      </c>
      <c r="Y142" s="290" t="str">
        <f t="shared" si="53"/>
        <v/>
      </c>
      <c r="AA142" s="290" t="str">
        <f t="shared" si="54"/>
        <v/>
      </c>
      <c r="AC142" s="290" t="str">
        <f t="shared" si="55"/>
        <v/>
      </c>
      <c r="AE142" s="290" t="str">
        <f t="shared" si="56"/>
        <v/>
      </c>
      <c r="AG142" s="290" t="str">
        <f t="shared" si="57"/>
        <v/>
      </c>
      <c r="AI142" s="290" t="str">
        <f t="shared" si="58"/>
        <v/>
      </c>
      <c r="AK142" s="290" t="str">
        <f t="shared" si="59"/>
        <v/>
      </c>
      <c r="AM142" s="290" t="str">
        <f t="shared" si="60"/>
        <v/>
      </c>
      <c r="AO142" s="290" t="str">
        <f t="shared" si="61"/>
        <v/>
      </c>
      <c r="AQ142" s="290" t="str">
        <f t="shared" si="62"/>
        <v/>
      </c>
    </row>
    <row r="143" spans="5:43" x14ac:dyDescent="0.25">
      <c r="E143" s="290" t="str">
        <f t="shared" si="44"/>
        <v/>
      </c>
      <c r="G143" s="290" t="str">
        <f t="shared" si="44"/>
        <v/>
      </c>
      <c r="I143" s="290" t="str">
        <f t="shared" si="45"/>
        <v/>
      </c>
      <c r="K143" s="290" t="str">
        <f t="shared" si="46"/>
        <v/>
      </c>
      <c r="M143" s="290" t="str">
        <f t="shared" si="47"/>
        <v/>
      </c>
      <c r="O143" s="290" t="str">
        <f t="shared" si="48"/>
        <v/>
      </c>
      <c r="Q143" s="290" t="str">
        <f t="shared" si="49"/>
        <v/>
      </c>
      <c r="S143" s="290" t="str">
        <f t="shared" si="50"/>
        <v/>
      </c>
      <c r="U143" s="290" t="str">
        <f t="shared" si="51"/>
        <v/>
      </c>
      <c r="W143" s="290" t="str">
        <f t="shared" si="52"/>
        <v/>
      </c>
      <c r="Y143" s="290" t="str">
        <f t="shared" si="53"/>
        <v/>
      </c>
      <c r="AA143" s="290" t="str">
        <f t="shared" si="54"/>
        <v/>
      </c>
      <c r="AC143" s="290" t="str">
        <f t="shared" si="55"/>
        <v/>
      </c>
      <c r="AE143" s="290" t="str">
        <f t="shared" si="56"/>
        <v/>
      </c>
      <c r="AG143" s="290" t="str">
        <f t="shared" si="57"/>
        <v/>
      </c>
      <c r="AI143" s="290" t="str">
        <f t="shared" si="58"/>
        <v/>
      </c>
      <c r="AK143" s="290" t="str">
        <f t="shared" si="59"/>
        <v/>
      </c>
      <c r="AM143" s="290" t="str">
        <f t="shared" si="60"/>
        <v/>
      </c>
      <c r="AO143" s="290" t="str">
        <f t="shared" si="61"/>
        <v/>
      </c>
      <c r="AQ143" s="290" t="str">
        <f t="shared" si="62"/>
        <v/>
      </c>
    </row>
    <row r="144" spans="5:43" x14ac:dyDescent="0.25">
      <c r="E144" s="290" t="str">
        <f t="shared" si="44"/>
        <v/>
      </c>
      <c r="G144" s="290" t="str">
        <f t="shared" si="44"/>
        <v/>
      </c>
      <c r="I144" s="290" t="str">
        <f t="shared" si="45"/>
        <v/>
      </c>
      <c r="K144" s="290" t="str">
        <f t="shared" si="46"/>
        <v/>
      </c>
      <c r="M144" s="290" t="str">
        <f t="shared" si="47"/>
        <v/>
      </c>
      <c r="O144" s="290" t="str">
        <f t="shared" si="48"/>
        <v/>
      </c>
      <c r="Q144" s="290" t="str">
        <f t="shared" si="49"/>
        <v/>
      </c>
      <c r="S144" s="290" t="str">
        <f t="shared" si="50"/>
        <v/>
      </c>
      <c r="U144" s="290" t="str">
        <f t="shared" si="51"/>
        <v/>
      </c>
      <c r="W144" s="290" t="str">
        <f t="shared" si="52"/>
        <v/>
      </c>
      <c r="Y144" s="290" t="str">
        <f t="shared" si="53"/>
        <v/>
      </c>
      <c r="AA144" s="290" t="str">
        <f t="shared" si="54"/>
        <v/>
      </c>
      <c r="AC144" s="290" t="str">
        <f t="shared" si="55"/>
        <v/>
      </c>
      <c r="AE144" s="290" t="str">
        <f t="shared" si="56"/>
        <v/>
      </c>
      <c r="AG144" s="290" t="str">
        <f t="shared" si="57"/>
        <v/>
      </c>
      <c r="AI144" s="290" t="str">
        <f t="shared" si="58"/>
        <v/>
      </c>
      <c r="AK144" s="290" t="str">
        <f t="shared" si="59"/>
        <v/>
      </c>
      <c r="AM144" s="290" t="str">
        <f t="shared" si="60"/>
        <v/>
      </c>
      <c r="AO144" s="290" t="str">
        <f t="shared" si="61"/>
        <v/>
      </c>
      <c r="AQ144" s="290" t="str">
        <f t="shared" si="62"/>
        <v/>
      </c>
    </row>
    <row r="145" spans="5:43" x14ac:dyDescent="0.25">
      <c r="E145" s="290" t="str">
        <f t="shared" si="44"/>
        <v/>
      </c>
      <c r="G145" s="290" t="str">
        <f t="shared" si="44"/>
        <v/>
      </c>
      <c r="I145" s="290" t="str">
        <f t="shared" si="45"/>
        <v/>
      </c>
      <c r="K145" s="290" t="str">
        <f t="shared" si="46"/>
        <v/>
      </c>
      <c r="M145" s="290" t="str">
        <f t="shared" si="47"/>
        <v/>
      </c>
      <c r="O145" s="290" t="str">
        <f t="shared" si="48"/>
        <v/>
      </c>
      <c r="Q145" s="290" t="str">
        <f t="shared" si="49"/>
        <v/>
      </c>
      <c r="S145" s="290" t="str">
        <f t="shared" si="50"/>
        <v/>
      </c>
      <c r="U145" s="290" t="str">
        <f t="shared" si="51"/>
        <v/>
      </c>
      <c r="W145" s="290" t="str">
        <f t="shared" si="52"/>
        <v/>
      </c>
      <c r="Y145" s="290" t="str">
        <f t="shared" si="53"/>
        <v/>
      </c>
      <c r="AA145" s="290" t="str">
        <f t="shared" si="54"/>
        <v/>
      </c>
      <c r="AC145" s="290" t="str">
        <f t="shared" si="55"/>
        <v/>
      </c>
      <c r="AE145" s="290" t="str">
        <f t="shared" si="56"/>
        <v/>
      </c>
      <c r="AG145" s="290" t="str">
        <f t="shared" si="57"/>
        <v/>
      </c>
      <c r="AI145" s="290" t="str">
        <f t="shared" si="58"/>
        <v/>
      </c>
      <c r="AK145" s="290" t="str">
        <f t="shared" si="59"/>
        <v/>
      </c>
      <c r="AM145" s="290" t="str">
        <f t="shared" si="60"/>
        <v/>
      </c>
      <c r="AO145" s="290" t="str">
        <f t="shared" si="61"/>
        <v/>
      </c>
      <c r="AQ145" s="290" t="str">
        <f t="shared" si="62"/>
        <v/>
      </c>
    </row>
    <row r="146" spans="5:43" x14ac:dyDescent="0.25">
      <c r="E146" s="290" t="str">
        <f t="shared" si="44"/>
        <v/>
      </c>
      <c r="G146" s="290" t="str">
        <f t="shared" si="44"/>
        <v/>
      </c>
      <c r="I146" s="290" t="str">
        <f t="shared" si="45"/>
        <v/>
      </c>
      <c r="K146" s="290" t="str">
        <f t="shared" si="46"/>
        <v/>
      </c>
      <c r="M146" s="290" t="str">
        <f t="shared" si="47"/>
        <v/>
      </c>
      <c r="O146" s="290" t="str">
        <f t="shared" si="48"/>
        <v/>
      </c>
      <c r="Q146" s="290" t="str">
        <f t="shared" si="49"/>
        <v/>
      </c>
      <c r="S146" s="290" t="str">
        <f t="shared" si="50"/>
        <v/>
      </c>
      <c r="U146" s="290" t="str">
        <f t="shared" si="51"/>
        <v/>
      </c>
      <c r="W146" s="290" t="str">
        <f t="shared" si="52"/>
        <v/>
      </c>
      <c r="Y146" s="290" t="str">
        <f t="shared" si="53"/>
        <v/>
      </c>
      <c r="AA146" s="290" t="str">
        <f t="shared" si="54"/>
        <v/>
      </c>
      <c r="AC146" s="290" t="str">
        <f t="shared" si="55"/>
        <v/>
      </c>
      <c r="AE146" s="290" t="str">
        <f t="shared" si="56"/>
        <v/>
      </c>
      <c r="AG146" s="290" t="str">
        <f t="shared" si="57"/>
        <v/>
      </c>
      <c r="AI146" s="290" t="str">
        <f t="shared" si="58"/>
        <v/>
      </c>
      <c r="AK146" s="290" t="str">
        <f t="shared" si="59"/>
        <v/>
      </c>
      <c r="AM146" s="290" t="str">
        <f t="shared" si="60"/>
        <v/>
      </c>
      <c r="AO146" s="290" t="str">
        <f t="shared" si="61"/>
        <v/>
      </c>
      <c r="AQ146" s="290" t="str">
        <f t="shared" si="62"/>
        <v/>
      </c>
    </row>
    <row r="147" spans="5:43" x14ac:dyDescent="0.25">
      <c r="E147" s="290" t="str">
        <f t="shared" si="44"/>
        <v/>
      </c>
      <c r="G147" s="290" t="str">
        <f t="shared" si="44"/>
        <v/>
      </c>
      <c r="I147" s="290" t="str">
        <f t="shared" si="45"/>
        <v/>
      </c>
      <c r="K147" s="290" t="str">
        <f t="shared" si="46"/>
        <v/>
      </c>
      <c r="M147" s="290" t="str">
        <f t="shared" si="47"/>
        <v/>
      </c>
      <c r="O147" s="290" t="str">
        <f t="shared" si="48"/>
        <v/>
      </c>
      <c r="Q147" s="290" t="str">
        <f t="shared" si="49"/>
        <v/>
      </c>
      <c r="S147" s="290" t="str">
        <f t="shared" si="50"/>
        <v/>
      </c>
      <c r="U147" s="290" t="str">
        <f t="shared" si="51"/>
        <v/>
      </c>
      <c r="W147" s="290" t="str">
        <f t="shared" si="52"/>
        <v/>
      </c>
      <c r="Y147" s="290" t="str">
        <f t="shared" si="53"/>
        <v/>
      </c>
      <c r="AA147" s="290" t="str">
        <f t="shared" si="54"/>
        <v/>
      </c>
      <c r="AC147" s="290" t="str">
        <f t="shared" si="55"/>
        <v/>
      </c>
      <c r="AE147" s="290" t="str">
        <f t="shared" si="56"/>
        <v/>
      </c>
      <c r="AG147" s="290" t="str">
        <f t="shared" si="57"/>
        <v/>
      </c>
      <c r="AI147" s="290" t="str">
        <f t="shared" si="58"/>
        <v/>
      </c>
      <c r="AK147" s="290" t="str">
        <f t="shared" si="59"/>
        <v/>
      </c>
      <c r="AM147" s="290" t="str">
        <f t="shared" si="60"/>
        <v/>
      </c>
      <c r="AO147" s="290" t="str">
        <f t="shared" si="61"/>
        <v/>
      </c>
      <c r="AQ147" s="290" t="str">
        <f t="shared" si="62"/>
        <v/>
      </c>
    </row>
    <row r="148" spans="5:43" x14ac:dyDescent="0.25">
      <c r="E148" s="290" t="str">
        <f t="shared" si="44"/>
        <v/>
      </c>
      <c r="G148" s="290" t="str">
        <f t="shared" si="44"/>
        <v/>
      </c>
      <c r="I148" s="290" t="str">
        <f t="shared" si="45"/>
        <v/>
      </c>
      <c r="K148" s="290" t="str">
        <f t="shared" si="46"/>
        <v/>
      </c>
      <c r="M148" s="290" t="str">
        <f t="shared" si="47"/>
        <v/>
      </c>
      <c r="O148" s="290" t="str">
        <f t="shared" si="48"/>
        <v/>
      </c>
      <c r="Q148" s="290" t="str">
        <f t="shared" si="49"/>
        <v/>
      </c>
      <c r="S148" s="290" t="str">
        <f t="shared" si="50"/>
        <v/>
      </c>
      <c r="U148" s="290" t="str">
        <f t="shared" si="51"/>
        <v/>
      </c>
      <c r="W148" s="290" t="str">
        <f t="shared" si="52"/>
        <v/>
      </c>
      <c r="Y148" s="290" t="str">
        <f t="shared" si="53"/>
        <v/>
      </c>
      <c r="AA148" s="290" t="str">
        <f t="shared" si="54"/>
        <v/>
      </c>
      <c r="AC148" s="290" t="str">
        <f t="shared" si="55"/>
        <v/>
      </c>
      <c r="AE148" s="290" t="str">
        <f t="shared" si="56"/>
        <v/>
      </c>
      <c r="AG148" s="290" t="str">
        <f t="shared" si="57"/>
        <v/>
      </c>
      <c r="AI148" s="290" t="str">
        <f t="shared" si="58"/>
        <v/>
      </c>
      <c r="AK148" s="290" t="str">
        <f t="shared" si="59"/>
        <v/>
      </c>
      <c r="AM148" s="290" t="str">
        <f t="shared" si="60"/>
        <v/>
      </c>
      <c r="AO148" s="290" t="str">
        <f t="shared" si="61"/>
        <v/>
      </c>
      <c r="AQ148" s="290" t="str">
        <f t="shared" si="62"/>
        <v/>
      </c>
    </row>
    <row r="149" spans="5:43" x14ac:dyDescent="0.25">
      <c r="E149" s="290" t="str">
        <f t="shared" si="44"/>
        <v/>
      </c>
      <c r="G149" s="290" t="str">
        <f t="shared" si="44"/>
        <v/>
      </c>
      <c r="I149" s="290" t="str">
        <f t="shared" si="45"/>
        <v/>
      </c>
      <c r="K149" s="290" t="str">
        <f t="shared" si="46"/>
        <v/>
      </c>
      <c r="M149" s="290" t="str">
        <f t="shared" si="47"/>
        <v/>
      </c>
      <c r="O149" s="290" t="str">
        <f t="shared" si="48"/>
        <v/>
      </c>
      <c r="Q149" s="290" t="str">
        <f t="shared" si="49"/>
        <v/>
      </c>
      <c r="S149" s="290" t="str">
        <f t="shared" si="50"/>
        <v/>
      </c>
      <c r="U149" s="290" t="str">
        <f t="shared" si="51"/>
        <v/>
      </c>
      <c r="W149" s="290" t="str">
        <f t="shared" si="52"/>
        <v/>
      </c>
      <c r="Y149" s="290" t="str">
        <f t="shared" si="53"/>
        <v/>
      </c>
      <c r="AA149" s="290" t="str">
        <f t="shared" si="54"/>
        <v/>
      </c>
      <c r="AC149" s="290" t="str">
        <f t="shared" si="55"/>
        <v/>
      </c>
      <c r="AE149" s="290" t="str">
        <f t="shared" si="56"/>
        <v/>
      </c>
      <c r="AG149" s="290" t="str">
        <f t="shared" si="57"/>
        <v/>
      </c>
      <c r="AI149" s="290" t="str">
        <f t="shared" si="58"/>
        <v/>
      </c>
      <c r="AK149" s="290" t="str">
        <f t="shared" si="59"/>
        <v/>
      </c>
      <c r="AM149" s="290" t="str">
        <f t="shared" si="60"/>
        <v/>
      </c>
      <c r="AO149" s="290" t="str">
        <f t="shared" si="61"/>
        <v/>
      </c>
      <c r="AQ149" s="290" t="str">
        <f t="shared" si="62"/>
        <v/>
      </c>
    </row>
    <row r="150" spans="5:43" x14ac:dyDescent="0.25">
      <c r="E150" s="290" t="str">
        <f t="shared" si="44"/>
        <v/>
      </c>
      <c r="G150" s="290" t="str">
        <f t="shared" si="44"/>
        <v/>
      </c>
      <c r="I150" s="290" t="str">
        <f t="shared" si="45"/>
        <v/>
      </c>
      <c r="K150" s="290" t="str">
        <f t="shared" si="46"/>
        <v/>
      </c>
      <c r="M150" s="290" t="str">
        <f t="shared" si="47"/>
        <v/>
      </c>
      <c r="O150" s="290" t="str">
        <f t="shared" si="48"/>
        <v/>
      </c>
      <c r="Q150" s="290" t="str">
        <f t="shared" si="49"/>
        <v/>
      </c>
      <c r="S150" s="290" t="str">
        <f t="shared" si="50"/>
        <v/>
      </c>
      <c r="U150" s="290" t="str">
        <f t="shared" si="51"/>
        <v/>
      </c>
      <c r="W150" s="290" t="str">
        <f t="shared" si="52"/>
        <v/>
      </c>
      <c r="Y150" s="290" t="str">
        <f t="shared" si="53"/>
        <v/>
      </c>
      <c r="AA150" s="290" t="str">
        <f t="shared" si="54"/>
        <v/>
      </c>
      <c r="AC150" s="290" t="str">
        <f t="shared" si="55"/>
        <v/>
      </c>
      <c r="AE150" s="290" t="str">
        <f t="shared" si="56"/>
        <v/>
      </c>
      <c r="AG150" s="290" t="str">
        <f t="shared" si="57"/>
        <v/>
      </c>
      <c r="AI150" s="290" t="str">
        <f t="shared" si="58"/>
        <v/>
      </c>
      <c r="AK150" s="290" t="str">
        <f t="shared" si="59"/>
        <v/>
      </c>
      <c r="AM150" s="290" t="str">
        <f t="shared" si="60"/>
        <v/>
      </c>
      <c r="AO150" s="290" t="str">
        <f t="shared" si="61"/>
        <v/>
      </c>
      <c r="AQ150" s="290" t="str">
        <f t="shared" si="62"/>
        <v/>
      </c>
    </row>
    <row r="151" spans="5:43" x14ac:dyDescent="0.25">
      <c r="E151" s="290" t="str">
        <f t="shared" si="44"/>
        <v/>
      </c>
      <c r="G151" s="290" t="str">
        <f t="shared" si="44"/>
        <v/>
      </c>
      <c r="I151" s="290" t="str">
        <f t="shared" si="45"/>
        <v/>
      </c>
      <c r="K151" s="290" t="str">
        <f t="shared" si="46"/>
        <v/>
      </c>
      <c r="M151" s="290" t="str">
        <f t="shared" si="47"/>
        <v/>
      </c>
      <c r="O151" s="290" t="str">
        <f t="shared" si="48"/>
        <v/>
      </c>
      <c r="Q151" s="290" t="str">
        <f t="shared" si="49"/>
        <v/>
      </c>
      <c r="S151" s="290" t="str">
        <f t="shared" si="50"/>
        <v/>
      </c>
      <c r="U151" s="290" t="str">
        <f t="shared" si="51"/>
        <v/>
      </c>
      <c r="W151" s="290" t="str">
        <f t="shared" si="52"/>
        <v/>
      </c>
      <c r="Y151" s="290" t="str">
        <f t="shared" si="53"/>
        <v/>
      </c>
      <c r="AA151" s="290" t="str">
        <f t="shared" si="54"/>
        <v/>
      </c>
      <c r="AC151" s="290" t="str">
        <f t="shared" si="55"/>
        <v/>
      </c>
      <c r="AE151" s="290" t="str">
        <f t="shared" si="56"/>
        <v/>
      </c>
      <c r="AG151" s="290" t="str">
        <f t="shared" si="57"/>
        <v/>
      </c>
      <c r="AI151" s="290" t="str">
        <f t="shared" si="58"/>
        <v/>
      </c>
      <c r="AK151" s="290" t="str">
        <f t="shared" si="59"/>
        <v/>
      </c>
      <c r="AM151" s="290" t="str">
        <f t="shared" si="60"/>
        <v/>
      </c>
      <c r="AO151" s="290" t="str">
        <f t="shared" si="61"/>
        <v/>
      </c>
      <c r="AQ151" s="290" t="str">
        <f t="shared" si="62"/>
        <v/>
      </c>
    </row>
    <row r="152" spans="5:43" x14ac:dyDescent="0.25">
      <c r="E152" s="290" t="str">
        <f t="shared" si="44"/>
        <v/>
      </c>
      <c r="G152" s="290" t="str">
        <f t="shared" si="44"/>
        <v/>
      </c>
      <c r="I152" s="290" t="str">
        <f t="shared" si="45"/>
        <v/>
      </c>
      <c r="K152" s="290" t="str">
        <f t="shared" si="46"/>
        <v/>
      </c>
      <c r="M152" s="290" t="str">
        <f t="shared" si="47"/>
        <v/>
      </c>
      <c r="O152" s="290" t="str">
        <f t="shared" si="48"/>
        <v/>
      </c>
      <c r="Q152" s="290" t="str">
        <f t="shared" si="49"/>
        <v/>
      </c>
      <c r="S152" s="290" t="str">
        <f t="shared" si="50"/>
        <v/>
      </c>
      <c r="U152" s="290" t="str">
        <f t="shared" si="51"/>
        <v/>
      </c>
      <c r="W152" s="290" t="str">
        <f t="shared" si="52"/>
        <v/>
      </c>
      <c r="Y152" s="290" t="str">
        <f t="shared" si="53"/>
        <v/>
      </c>
      <c r="AA152" s="290" t="str">
        <f t="shared" si="54"/>
        <v/>
      </c>
      <c r="AC152" s="290" t="str">
        <f t="shared" si="55"/>
        <v/>
      </c>
      <c r="AE152" s="290" t="str">
        <f t="shared" si="56"/>
        <v/>
      </c>
      <c r="AG152" s="290" t="str">
        <f t="shared" si="57"/>
        <v/>
      </c>
      <c r="AI152" s="290" t="str">
        <f t="shared" si="58"/>
        <v/>
      </c>
      <c r="AK152" s="290" t="str">
        <f t="shared" si="59"/>
        <v/>
      </c>
      <c r="AM152" s="290" t="str">
        <f t="shared" si="60"/>
        <v/>
      </c>
      <c r="AO152" s="290" t="str">
        <f t="shared" si="61"/>
        <v/>
      </c>
      <c r="AQ152" s="290" t="str">
        <f t="shared" si="62"/>
        <v/>
      </c>
    </row>
    <row r="153" spans="5:43" x14ac:dyDescent="0.25">
      <c r="E153" s="290" t="str">
        <f t="shared" si="44"/>
        <v/>
      </c>
      <c r="G153" s="290" t="str">
        <f t="shared" si="44"/>
        <v/>
      </c>
      <c r="I153" s="290" t="str">
        <f t="shared" si="45"/>
        <v/>
      </c>
      <c r="K153" s="290" t="str">
        <f t="shared" si="46"/>
        <v/>
      </c>
      <c r="M153" s="290" t="str">
        <f t="shared" si="47"/>
        <v/>
      </c>
      <c r="O153" s="290" t="str">
        <f t="shared" si="48"/>
        <v/>
      </c>
      <c r="Q153" s="290" t="str">
        <f t="shared" si="49"/>
        <v/>
      </c>
      <c r="S153" s="290" t="str">
        <f t="shared" si="50"/>
        <v/>
      </c>
      <c r="U153" s="290" t="str">
        <f t="shared" si="51"/>
        <v/>
      </c>
      <c r="W153" s="290" t="str">
        <f t="shared" si="52"/>
        <v/>
      </c>
      <c r="Y153" s="290" t="str">
        <f t="shared" si="53"/>
        <v/>
      </c>
      <c r="AA153" s="290" t="str">
        <f t="shared" si="54"/>
        <v/>
      </c>
      <c r="AC153" s="290" t="str">
        <f t="shared" si="55"/>
        <v/>
      </c>
      <c r="AE153" s="290" t="str">
        <f t="shared" si="56"/>
        <v/>
      </c>
      <c r="AG153" s="290" t="str">
        <f t="shared" si="57"/>
        <v/>
      </c>
      <c r="AI153" s="290" t="str">
        <f t="shared" si="58"/>
        <v/>
      </c>
      <c r="AK153" s="290" t="str">
        <f t="shared" si="59"/>
        <v/>
      </c>
      <c r="AM153" s="290" t="str">
        <f t="shared" si="60"/>
        <v/>
      </c>
      <c r="AO153" s="290" t="str">
        <f t="shared" si="61"/>
        <v/>
      </c>
      <c r="AQ153" s="290" t="str">
        <f t="shared" si="62"/>
        <v/>
      </c>
    </row>
    <row r="154" spans="5:43" x14ac:dyDescent="0.25">
      <c r="E154" s="290" t="str">
        <f t="shared" si="44"/>
        <v/>
      </c>
      <c r="G154" s="290" t="str">
        <f t="shared" si="44"/>
        <v/>
      </c>
      <c r="I154" s="290" t="str">
        <f t="shared" si="45"/>
        <v/>
      </c>
      <c r="K154" s="290" t="str">
        <f t="shared" si="46"/>
        <v/>
      </c>
      <c r="M154" s="290" t="str">
        <f t="shared" si="47"/>
        <v/>
      </c>
      <c r="O154" s="290" t="str">
        <f t="shared" si="48"/>
        <v/>
      </c>
      <c r="Q154" s="290" t="str">
        <f t="shared" si="49"/>
        <v/>
      </c>
      <c r="S154" s="290" t="str">
        <f t="shared" si="50"/>
        <v/>
      </c>
      <c r="U154" s="290" t="str">
        <f t="shared" si="51"/>
        <v/>
      </c>
      <c r="W154" s="290" t="str">
        <f t="shared" si="52"/>
        <v/>
      </c>
      <c r="Y154" s="290" t="str">
        <f t="shared" si="53"/>
        <v/>
      </c>
      <c r="AA154" s="290" t="str">
        <f t="shared" si="54"/>
        <v/>
      </c>
      <c r="AC154" s="290" t="str">
        <f t="shared" si="55"/>
        <v/>
      </c>
      <c r="AE154" s="290" t="str">
        <f t="shared" si="56"/>
        <v/>
      </c>
      <c r="AG154" s="290" t="str">
        <f t="shared" si="57"/>
        <v/>
      </c>
      <c r="AI154" s="290" t="str">
        <f t="shared" si="58"/>
        <v/>
      </c>
      <c r="AK154" s="290" t="str">
        <f t="shared" si="59"/>
        <v/>
      </c>
      <c r="AM154" s="290" t="str">
        <f t="shared" si="60"/>
        <v/>
      </c>
      <c r="AO154" s="290" t="str">
        <f t="shared" si="61"/>
        <v/>
      </c>
      <c r="AQ154" s="290" t="str">
        <f t="shared" si="62"/>
        <v/>
      </c>
    </row>
    <row r="155" spans="5:43" x14ac:dyDescent="0.25">
      <c r="E155" s="290" t="str">
        <f t="shared" si="44"/>
        <v/>
      </c>
      <c r="G155" s="290" t="str">
        <f t="shared" si="44"/>
        <v/>
      </c>
      <c r="I155" s="290" t="str">
        <f t="shared" si="45"/>
        <v/>
      </c>
      <c r="K155" s="290" t="str">
        <f t="shared" si="46"/>
        <v/>
      </c>
      <c r="M155" s="290" t="str">
        <f t="shared" si="47"/>
        <v/>
      </c>
      <c r="O155" s="290" t="str">
        <f t="shared" si="48"/>
        <v/>
      </c>
      <c r="Q155" s="290" t="str">
        <f t="shared" si="49"/>
        <v/>
      </c>
      <c r="S155" s="290" t="str">
        <f t="shared" si="50"/>
        <v/>
      </c>
      <c r="U155" s="290" t="str">
        <f t="shared" si="51"/>
        <v/>
      </c>
      <c r="W155" s="290" t="str">
        <f t="shared" si="52"/>
        <v/>
      </c>
      <c r="Y155" s="290" t="str">
        <f t="shared" si="53"/>
        <v/>
      </c>
      <c r="AA155" s="290" t="str">
        <f t="shared" si="54"/>
        <v/>
      </c>
      <c r="AC155" s="290" t="str">
        <f t="shared" si="55"/>
        <v/>
      </c>
      <c r="AE155" s="290" t="str">
        <f t="shared" si="56"/>
        <v/>
      </c>
      <c r="AG155" s="290" t="str">
        <f t="shared" si="57"/>
        <v/>
      </c>
      <c r="AI155" s="290" t="str">
        <f t="shared" si="58"/>
        <v/>
      </c>
      <c r="AK155" s="290" t="str">
        <f t="shared" si="59"/>
        <v/>
      </c>
      <c r="AM155" s="290" t="str">
        <f t="shared" si="60"/>
        <v/>
      </c>
      <c r="AO155" s="290" t="str">
        <f t="shared" si="61"/>
        <v/>
      </c>
      <c r="AQ155" s="290" t="str">
        <f t="shared" si="62"/>
        <v/>
      </c>
    </row>
    <row r="156" spans="5:43" x14ac:dyDescent="0.25">
      <c r="E156" s="290" t="str">
        <f t="shared" si="44"/>
        <v/>
      </c>
      <c r="G156" s="290" t="str">
        <f t="shared" si="44"/>
        <v/>
      </c>
      <c r="I156" s="290" t="str">
        <f t="shared" si="45"/>
        <v/>
      </c>
      <c r="K156" s="290" t="str">
        <f t="shared" si="46"/>
        <v/>
      </c>
      <c r="M156" s="290" t="str">
        <f t="shared" si="47"/>
        <v/>
      </c>
      <c r="O156" s="290" t="str">
        <f t="shared" si="48"/>
        <v/>
      </c>
      <c r="Q156" s="290" t="str">
        <f t="shared" si="49"/>
        <v/>
      </c>
      <c r="S156" s="290" t="str">
        <f t="shared" si="50"/>
        <v/>
      </c>
      <c r="U156" s="290" t="str">
        <f t="shared" si="51"/>
        <v/>
      </c>
      <c r="W156" s="290" t="str">
        <f t="shared" si="52"/>
        <v/>
      </c>
      <c r="Y156" s="290" t="str">
        <f t="shared" si="53"/>
        <v/>
      </c>
      <c r="AA156" s="290" t="str">
        <f t="shared" si="54"/>
        <v/>
      </c>
      <c r="AC156" s="290" t="str">
        <f t="shared" si="55"/>
        <v/>
      </c>
      <c r="AE156" s="290" t="str">
        <f t="shared" si="56"/>
        <v/>
      </c>
      <c r="AG156" s="290" t="str">
        <f t="shared" si="57"/>
        <v/>
      </c>
      <c r="AI156" s="290" t="str">
        <f t="shared" si="58"/>
        <v/>
      </c>
      <c r="AK156" s="290" t="str">
        <f t="shared" si="59"/>
        <v/>
      </c>
      <c r="AM156" s="290" t="str">
        <f t="shared" si="60"/>
        <v/>
      </c>
      <c r="AO156" s="290" t="str">
        <f t="shared" si="61"/>
        <v/>
      </c>
      <c r="AQ156" s="290" t="str">
        <f t="shared" si="62"/>
        <v/>
      </c>
    </row>
    <row r="157" spans="5:43" x14ac:dyDescent="0.25">
      <c r="E157" s="290" t="str">
        <f t="shared" ref="E157:G172" si="63">IF(OR($B157=0,D157=0),"",D157/$B157)</f>
        <v/>
      </c>
      <c r="G157" s="290" t="str">
        <f t="shared" si="63"/>
        <v/>
      </c>
      <c r="I157" s="290" t="str">
        <f t="shared" si="45"/>
        <v/>
      </c>
      <c r="K157" s="290" t="str">
        <f t="shared" si="46"/>
        <v/>
      </c>
      <c r="M157" s="290" t="str">
        <f t="shared" si="47"/>
        <v/>
      </c>
      <c r="O157" s="290" t="str">
        <f t="shared" si="48"/>
        <v/>
      </c>
      <c r="Q157" s="290" t="str">
        <f t="shared" si="49"/>
        <v/>
      </c>
      <c r="S157" s="290" t="str">
        <f t="shared" si="50"/>
        <v/>
      </c>
      <c r="U157" s="290" t="str">
        <f t="shared" si="51"/>
        <v/>
      </c>
      <c r="W157" s="290" t="str">
        <f t="shared" si="52"/>
        <v/>
      </c>
      <c r="Y157" s="290" t="str">
        <f t="shared" si="53"/>
        <v/>
      </c>
      <c r="AA157" s="290" t="str">
        <f t="shared" si="54"/>
        <v/>
      </c>
      <c r="AC157" s="290" t="str">
        <f t="shared" si="55"/>
        <v/>
      </c>
      <c r="AE157" s="290" t="str">
        <f t="shared" si="56"/>
        <v/>
      </c>
      <c r="AG157" s="290" t="str">
        <f t="shared" si="57"/>
        <v/>
      </c>
      <c r="AI157" s="290" t="str">
        <f t="shared" si="58"/>
        <v/>
      </c>
      <c r="AK157" s="290" t="str">
        <f t="shared" si="59"/>
        <v/>
      </c>
      <c r="AM157" s="290" t="str">
        <f t="shared" si="60"/>
        <v/>
      </c>
      <c r="AO157" s="290" t="str">
        <f t="shared" si="61"/>
        <v/>
      </c>
      <c r="AQ157" s="290" t="str">
        <f t="shared" si="62"/>
        <v/>
      </c>
    </row>
    <row r="158" spans="5:43" x14ac:dyDescent="0.25">
      <c r="E158" s="290" t="str">
        <f t="shared" si="63"/>
        <v/>
      </c>
      <c r="G158" s="290" t="str">
        <f t="shared" si="63"/>
        <v/>
      </c>
      <c r="I158" s="290" t="str">
        <f t="shared" si="45"/>
        <v/>
      </c>
      <c r="K158" s="290" t="str">
        <f t="shared" si="46"/>
        <v/>
      </c>
      <c r="M158" s="290" t="str">
        <f t="shared" si="47"/>
        <v/>
      </c>
      <c r="O158" s="290" t="str">
        <f t="shared" si="48"/>
        <v/>
      </c>
      <c r="Q158" s="290" t="str">
        <f t="shared" si="49"/>
        <v/>
      </c>
      <c r="S158" s="290" t="str">
        <f t="shared" si="50"/>
        <v/>
      </c>
      <c r="U158" s="290" t="str">
        <f t="shared" si="51"/>
        <v/>
      </c>
      <c r="W158" s="290" t="str">
        <f t="shared" si="52"/>
        <v/>
      </c>
      <c r="Y158" s="290" t="str">
        <f t="shared" si="53"/>
        <v/>
      </c>
      <c r="AA158" s="290" t="str">
        <f t="shared" si="54"/>
        <v/>
      </c>
      <c r="AC158" s="290" t="str">
        <f t="shared" si="55"/>
        <v/>
      </c>
      <c r="AE158" s="290" t="str">
        <f t="shared" si="56"/>
        <v/>
      </c>
      <c r="AG158" s="290" t="str">
        <f t="shared" si="57"/>
        <v/>
      </c>
      <c r="AI158" s="290" t="str">
        <f t="shared" si="58"/>
        <v/>
      </c>
      <c r="AK158" s="290" t="str">
        <f t="shared" si="59"/>
        <v/>
      </c>
      <c r="AM158" s="290" t="str">
        <f t="shared" si="60"/>
        <v/>
      </c>
      <c r="AO158" s="290" t="str">
        <f t="shared" si="61"/>
        <v/>
      </c>
      <c r="AQ158" s="290" t="str">
        <f t="shared" si="62"/>
        <v/>
      </c>
    </row>
    <row r="159" spans="5:43" x14ac:dyDescent="0.25">
      <c r="E159" s="290" t="str">
        <f t="shared" si="63"/>
        <v/>
      </c>
      <c r="G159" s="290" t="str">
        <f t="shared" si="63"/>
        <v/>
      </c>
      <c r="I159" s="290" t="str">
        <f t="shared" si="45"/>
        <v/>
      </c>
      <c r="K159" s="290" t="str">
        <f t="shared" si="46"/>
        <v/>
      </c>
      <c r="M159" s="290" t="str">
        <f t="shared" si="47"/>
        <v/>
      </c>
      <c r="O159" s="290" t="str">
        <f t="shared" si="48"/>
        <v/>
      </c>
      <c r="Q159" s="290" t="str">
        <f t="shared" si="49"/>
        <v/>
      </c>
      <c r="S159" s="290" t="str">
        <f t="shared" si="50"/>
        <v/>
      </c>
      <c r="U159" s="290" t="str">
        <f t="shared" si="51"/>
        <v/>
      </c>
      <c r="W159" s="290" t="str">
        <f t="shared" si="52"/>
        <v/>
      </c>
      <c r="Y159" s="290" t="str">
        <f t="shared" si="53"/>
        <v/>
      </c>
      <c r="AA159" s="290" t="str">
        <f t="shared" si="54"/>
        <v/>
      </c>
      <c r="AC159" s="290" t="str">
        <f t="shared" si="55"/>
        <v/>
      </c>
      <c r="AE159" s="290" t="str">
        <f t="shared" si="56"/>
        <v/>
      </c>
      <c r="AG159" s="290" t="str">
        <f t="shared" si="57"/>
        <v/>
      </c>
      <c r="AI159" s="290" t="str">
        <f t="shared" si="58"/>
        <v/>
      </c>
      <c r="AK159" s="290" t="str">
        <f t="shared" si="59"/>
        <v/>
      </c>
      <c r="AM159" s="290" t="str">
        <f t="shared" si="60"/>
        <v/>
      </c>
      <c r="AO159" s="290" t="str">
        <f t="shared" si="61"/>
        <v/>
      </c>
      <c r="AQ159" s="290" t="str">
        <f t="shared" si="62"/>
        <v/>
      </c>
    </row>
    <row r="160" spans="5:43" x14ac:dyDescent="0.25">
      <c r="E160" s="290" t="str">
        <f t="shared" si="63"/>
        <v/>
      </c>
      <c r="G160" s="290" t="str">
        <f t="shared" si="63"/>
        <v/>
      </c>
      <c r="I160" s="290" t="str">
        <f t="shared" si="45"/>
        <v/>
      </c>
      <c r="K160" s="290" t="str">
        <f t="shared" si="46"/>
        <v/>
      </c>
      <c r="M160" s="290" t="str">
        <f t="shared" si="47"/>
        <v/>
      </c>
      <c r="O160" s="290" t="str">
        <f t="shared" si="48"/>
        <v/>
      </c>
      <c r="Q160" s="290" t="str">
        <f t="shared" si="49"/>
        <v/>
      </c>
      <c r="S160" s="290" t="str">
        <f t="shared" si="50"/>
        <v/>
      </c>
      <c r="U160" s="290" t="str">
        <f t="shared" si="51"/>
        <v/>
      </c>
      <c r="W160" s="290" t="str">
        <f t="shared" si="52"/>
        <v/>
      </c>
      <c r="Y160" s="290" t="str">
        <f t="shared" si="53"/>
        <v/>
      </c>
      <c r="AA160" s="290" t="str">
        <f t="shared" si="54"/>
        <v/>
      </c>
      <c r="AC160" s="290" t="str">
        <f t="shared" si="55"/>
        <v/>
      </c>
      <c r="AE160" s="290" t="str">
        <f t="shared" si="56"/>
        <v/>
      </c>
      <c r="AG160" s="290" t="str">
        <f t="shared" si="57"/>
        <v/>
      </c>
      <c r="AI160" s="290" t="str">
        <f t="shared" si="58"/>
        <v/>
      </c>
      <c r="AK160" s="290" t="str">
        <f t="shared" si="59"/>
        <v/>
      </c>
      <c r="AM160" s="290" t="str">
        <f t="shared" si="60"/>
        <v/>
      </c>
      <c r="AO160" s="290" t="str">
        <f t="shared" si="61"/>
        <v/>
      </c>
      <c r="AQ160" s="290" t="str">
        <f t="shared" si="62"/>
        <v/>
      </c>
    </row>
    <row r="161" spans="5:43" x14ac:dyDescent="0.25">
      <c r="E161" s="290" t="str">
        <f t="shared" si="63"/>
        <v/>
      </c>
      <c r="G161" s="290" t="str">
        <f t="shared" si="63"/>
        <v/>
      </c>
      <c r="I161" s="290" t="str">
        <f t="shared" si="45"/>
        <v/>
      </c>
      <c r="K161" s="290" t="str">
        <f t="shared" si="46"/>
        <v/>
      </c>
      <c r="M161" s="290" t="str">
        <f t="shared" si="47"/>
        <v/>
      </c>
      <c r="O161" s="290" t="str">
        <f t="shared" si="48"/>
        <v/>
      </c>
      <c r="Q161" s="290" t="str">
        <f t="shared" si="49"/>
        <v/>
      </c>
      <c r="S161" s="290" t="str">
        <f t="shared" si="50"/>
        <v/>
      </c>
      <c r="U161" s="290" t="str">
        <f t="shared" si="51"/>
        <v/>
      </c>
      <c r="W161" s="290" t="str">
        <f t="shared" si="52"/>
        <v/>
      </c>
      <c r="Y161" s="290" t="str">
        <f t="shared" si="53"/>
        <v/>
      </c>
      <c r="AA161" s="290" t="str">
        <f t="shared" si="54"/>
        <v/>
      </c>
      <c r="AC161" s="290" t="str">
        <f t="shared" si="55"/>
        <v/>
      </c>
      <c r="AE161" s="290" t="str">
        <f t="shared" si="56"/>
        <v/>
      </c>
      <c r="AG161" s="290" t="str">
        <f t="shared" si="57"/>
        <v/>
      </c>
      <c r="AI161" s="290" t="str">
        <f t="shared" si="58"/>
        <v/>
      </c>
      <c r="AK161" s="290" t="str">
        <f t="shared" si="59"/>
        <v/>
      </c>
      <c r="AM161" s="290" t="str">
        <f t="shared" si="60"/>
        <v/>
      </c>
      <c r="AO161" s="290" t="str">
        <f t="shared" si="61"/>
        <v/>
      </c>
      <c r="AQ161" s="290" t="str">
        <f t="shared" si="62"/>
        <v/>
      </c>
    </row>
    <row r="162" spans="5:43" x14ac:dyDescent="0.25">
      <c r="E162" s="290" t="str">
        <f t="shared" si="63"/>
        <v/>
      </c>
      <c r="G162" s="290" t="str">
        <f t="shared" si="63"/>
        <v/>
      </c>
      <c r="I162" s="290" t="str">
        <f t="shared" si="45"/>
        <v/>
      </c>
      <c r="K162" s="290" t="str">
        <f t="shared" si="46"/>
        <v/>
      </c>
      <c r="M162" s="290" t="str">
        <f t="shared" si="47"/>
        <v/>
      </c>
      <c r="O162" s="290" t="str">
        <f t="shared" si="48"/>
        <v/>
      </c>
      <c r="Q162" s="290" t="str">
        <f t="shared" si="49"/>
        <v/>
      </c>
      <c r="S162" s="290" t="str">
        <f t="shared" si="50"/>
        <v/>
      </c>
      <c r="U162" s="290" t="str">
        <f t="shared" si="51"/>
        <v/>
      </c>
      <c r="W162" s="290" t="str">
        <f t="shared" si="52"/>
        <v/>
      </c>
      <c r="Y162" s="290" t="str">
        <f t="shared" si="53"/>
        <v/>
      </c>
      <c r="AA162" s="290" t="str">
        <f t="shared" si="54"/>
        <v/>
      </c>
      <c r="AC162" s="290" t="str">
        <f t="shared" si="55"/>
        <v/>
      </c>
      <c r="AE162" s="290" t="str">
        <f t="shared" si="56"/>
        <v/>
      </c>
      <c r="AG162" s="290" t="str">
        <f t="shared" si="57"/>
        <v/>
      </c>
      <c r="AI162" s="290" t="str">
        <f t="shared" si="58"/>
        <v/>
      </c>
      <c r="AK162" s="290" t="str">
        <f t="shared" si="59"/>
        <v/>
      </c>
      <c r="AM162" s="290" t="str">
        <f t="shared" si="60"/>
        <v/>
      </c>
      <c r="AO162" s="290" t="str">
        <f t="shared" si="61"/>
        <v/>
      </c>
      <c r="AQ162" s="290" t="str">
        <f t="shared" si="62"/>
        <v/>
      </c>
    </row>
    <row r="163" spans="5:43" x14ac:dyDescent="0.25">
      <c r="E163" s="290" t="str">
        <f t="shared" si="63"/>
        <v/>
      </c>
      <c r="G163" s="290" t="str">
        <f t="shared" si="63"/>
        <v/>
      </c>
      <c r="I163" s="290" t="str">
        <f t="shared" si="45"/>
        <v/>
      </c>
      <c r="K163" s="290" t="str">
        <f t="shared" si="46"/>
        <v/>
      </c>
      <c r="M163" s="290" t="str">
        <f t="shared" si="47"/>
        <v/>
      </c>
      <c r="O163" s="290" t="str">
        <f t="shared" si="48"/>
        <v/>
      </c>
      <c r="Q163" s="290" t="str">
        <f t="shared" si="49"/>
        <v/>
      </c>
      <c r="S163" s="290" t="str">
        <f t="shared" si="50"/>
        <v/>
      </c>
      <c r="U163" s="290" t="str">
        <f t="shared" si="51"/>
        <v/>
      </c>
      <c r="W163" s="290" t="str">
        <f t="shared" si="52"/>
        <v/>
      </c>
      <c r="Y163" s="290" t="str">
        <f t="shared" si="53"/>
        <v/>
      </c>
      <c r="AA163" s="290" t="str">
        <f t="shared" si="54"/>
        <v/>
      </c>
      <c r="AC163" s="290" t="str">
        <f t="shared" si="55"/>
        <v/>
      </c>
      <c r="AE163" s="290" t="str">
        <f t="shared" si="56"/>
        <v/>
      </c>
      <c r="AG163" s="290" t="str">
        <f t="shared" si="57"/>
        <v/>
      </c>
      <c r="AI163" s="290" t="str">
        <f t="shared" si="58"/>
        <v/>
      </c>
      <c r="AK163" s="290" t="str">
        <f t="shared" si="59"/>
        <v/>
      </c>
      <c r="AM163" s="290" t="str">
        <f t="shared" si="60"/>
        <v/>
      </c>
      <c r="AO163" s="290" t="str">
        <f t="shared" si="61"/>
        <v/>
      </c>
      <c r="AQ163" s="290" t="str">
        <f t="shared" si="62"/>
        <v/>
      </c>
    </row>
    <row r="164" spans="5:43" x14ac:dyDescent="0.25">
      <c r="E164" s="290" t="str">
        <f t="shared" si="63"/>
        <v/>
      </c>
      <c r="G164" s="290" t="str">
        <f t="shared" si="63"/>
        <v/>
      </c>
      <c r="I164" s="290" t="str">
        <f t="shared" si="45"/>
        <v/>
      </c>
      <c r="K164" s="290" t="str">
        <f t="shared" si="46"/>
        <v/>
      </c>
      <c r="M164" s="290" t="str">
        <f t="shared" si="47"/>
        <v/>
      </c>
      <c r="O164" s="290" t="str">
        <f t="shared" si="48"/>
        <v/>
      </c>
      <c r="Q164" s="290" t="str">
        <f t="shared" si="49"/>
        <v/>
      </c>
      <c r="S164" s="290" t="str">
        <f t="shared" si="50"/>
        <v/>
      </c>
      <c r="U164" s="290" t="str">
        <f t="shared" si="51"/>
        <v/>
      </c>
      <c r="W164" s="290" t="str">
        <f t="shared" si="52"/>
        <v/>
      </c>
      <c r="Y164" s="290" t="str">
        <f t="shared" si="53"/>
        <v/>
      </c>
      <c r="AA164" s="290" t="str">
        <f t="shared" si="54"/>
        <v/>
      </c>
      <c r="AC164" s="290" t="str">
        <f t="shared" si="55"/>
        <v/>
      </c>
      <c r="AE164" s="290" t="str">
        <f t="shared" si="56"/>
        <v/>
      </c>
      <c r="AG164" s="290" t="str">
        <f t="shared" si="57"/>
        <v/>
      </c>
      <c r="AI164" s="290" t="str">
        <f t="shared" si="58"/>
        <v/>
      </c>
      <c r="AK164" s="290" t="str">
        <f t="shared" si="59"/>
        <v/>
      </c>
      <c r="AM164" s="290" t="str">
        <f t="shared" si="60"/>
        <v/>
      </c>
      <c r="AO164" s="290" t="str">
        <f t="shared" si="61"/>
        <v/>
      </c>
      <c r="AQ164" s="290" t="str">
        <f t="shared" si="62"/>
        <v/>
      </c>
    </row>
    <row r="165" spans="5:43" x14ac:dyDescent="0.25">
      <c r="E165" s="290" t="str">
        <f t="shared" si="63"/>
        <v/>
      </c>
      <c r="G165" s="290" t="str">
        <f t="shared" si="63"/>
        <v/>
      </c>
      <c r="I165" s="290" t="str">
        <f t="shared" si="45"/>
        <v/>
      </c>
      <c r="K165" s="290" t="str">
        <f t="shared" si="46"/>
        <v/>
      </c>
      <c r="M165" s="290" t="str">
        <f t="shared" si="47"/>
        <v/>
      </c>
      <c r="O165" s="290" t="str">
        <f t="shared" si="48"/>
        <v/>
      </c>
      <c r="Q165" s="290" t="str">
        <f t="shared" si="49"/>
        <v/>
      </c>
      <c r="S165" s="290" t="str">
        <f t="shared" si="50"/>
        <v/>
      </c>
      <c r="U165" s="290" t="str">
        <f t="shared" si="51"/>
        <v/>
      </c>
      <c r="W165" s="290" t="str">
        <f t="shared" si="52"/>
        <v/>
      </c>
      <c r="Y165" s="290" t="str">
        <f t="shared" si="53"/>
        <v/>
      </c>
      <c r="AA165" s="290" t="str">
        <f t="shared" si="54"/>
        <v/>
      </c>
      <c r="AC165" s="290" t="str">
        <f t="shared" si="55"/>
        <v/>
      </c>
      <c r="AE165" s="290" t="str">
        <f t="shared" si="56"/>
        <v/>
      </c>
      <c r="AG165" s="290" t="str">
        <f t="shared" si="57"/>
        <v/>
      </c>
      <c r="AI165" s="290" t="str">
        <f t="shared" si="58"/>
        <v/>
      </c>
      <c r="AK165" s="290" t="str">
        <f t="shared" si="59"/>
        <v/>
      </c>
      <c r="AM165" s="290" t="str">
        <f t="shared" si="60"/>
        <v/>
      </c>
      <c r="AO165" s="290" t="str">
        <f t="shared" si="61"/>
        <v/>
      </c>
      <c r="AQ165" s="290" t="str">
        <f t="shared" si="62"/>
        <v/>
      </c>
    </row>
    <row r="166" spans="5:43" x14ac:dyDescent="0.25">
      <c r="E166" s="290" t="str">
        <f t="shared" si="63"/>
        <v/>
      </c>
      <c r="G166" s="290" t="str">
        <f t="shared" si="63"/>
        <v/>
      </c>
      <c r="I166" s="290" t="str">
        <f t="shared" si="45"/>
        <v/>
      </c>
      <c r="K166" s="290" t="str">
        <f t="shared" si="46"/>
        <v/>
      </c>
      <c r="M166" s="290" t="str">
        <f t="shared" si="47"/>
        <v/>
      </c>
      <c r="O166" s="290" t="str">
        <f t="shared" si="48"/>
        <v/>
      </c>
      <c r="Q166" s="290" t="str">
        <f t="shared" si="49"/>
        <v/>
      </c>
      <c r="S166" s="290" t="str">
        <f t="shared" si="50"/>
        <v/>
      </c>
      <c r="U166" s="290" t="str">
        <f t="shared" si="51"/>
        <v/>
      </c>
      <c r="W166" s="290" t="str">
        <f t="shared" si="52"/>
        <v/>
      </c>
      <c r="Y166" s="290" t="str">
        <f t="shared" si="53"/>
        <v/>
      </c>
      <c r="AA166" s="290" t="str">
        <f t="shared" si="54"/>
        <v/>
      </c>
      <c r="AC166" s="290" t="str">
        <f t="shared" si="55"/>
        <v/>
      </c>
      <c r="AE166" s="290" t="str">
        <f t="shared" si="56"/>
        <v/>
      </c>
      <c r="AG166" s="290" t="str">
        <f t="shared" si="57"/>
        <v/>
      </c>
      <c r="AI166" s="290" t="str">
        <f t="shared" si="58"/>
        <v/>
      </c>
      <c r="AK166" s="290" t="str">
        <f t="shared" si="59"/>
        <v/>
      </c>
      <c r="AM166" s="290" t="str">
        <f t="shared" si="60"/>
        <v/>
      </c>
      <c r="AO166" s="290" t="str">
        <f t="shared" si="61"/>
        <v/>
      </c>
      <c r="AQ166" s="290" t="str">
        <f t="shared" si="62"/>
        <v/>
      </c>
    </row>
    <row r="167" spans="5:43" x14ac:dyDescent="0.25">
      <c r="E167" s="290" t="str">
        <f t="shared" si="63"/>
        <v/>
      </c>
      <c r="G167" s="290" t="str">
        <f t="shared" si="63"/>
        <v/>
      </c>
      <c r="I167" s="290" t="str">
        <f t="shared" si="45"/>
        <v/>
      </c>
      <c r="K167" s="290" t="str">
        <f t="shared" si="46"/>
        <v/>
      </c>
      <c r="M167" s="290" t="str">
        <f t="shared" si="47"/>
        <v/>
      </c>
      <c r="O167" s="290" t="str">
        <f t="shared" si="48"/>
        <v/>
      </c>
      <c r="Q167" s="290" t="str">
        <f t="shared" si="49"/>
        <v/>
      </c>
      <c r="S167" s="290" t="str">
        <f t="shared" si="50"/>
        <v/>
      </c>
      <c r="U167" s="290" t="str">
        <f t="shared" si="51"/>
        <v/>
      </c>
      <c r="W167" s="290" t="str">
        <f t="shared" si="52"/>
        <v/>
      </c>
      <c r="Y167" s="290" t="str">
        <f t="shared" si="53"/>
        <v/>
      </c>
      <c r="AA167" s="290" t="str">
        <f t="shared" si="54"/>
        <v/>
      </c>
      <c r="AC167" s="290" t="str">
        <f t="shared" si="55"/>
        <v/>
      </c>
      <c r="AE167" s="290" t="str">
        <f t="shared" si="56"/>
        <v/>
      </c>
      <c r="AG167" s="290" t="str">
        <f t="shared" si="57"/>
        <v/>
      </c>
      <c r="AI167" s="290" t="str">
        <f t="shared" si="58"/>
        <v/>
      </c>
      <c r="AK167" s="290" t="str">
        <f t="shared" si="59"/>
        <v/>
      </c>
      <c r="AM167" s="290" t="str">
        <f t="shared" si="60"/>
        <v/>
      </c>
      <c r="AO167" s="290" t="str">
        <f t="shared" si="61"/>
        <v/>
      </c>
      <c r="AQ167" s="290" t="str">
        <f t="shared" si="62"/>
        <v/>
      </c>
    </row>
    <row r="168" spans="5:43" x14ac:dyDescent="0.25">
      <c r="E168" s="290" t="str">
        <f t="shared" si="63"/>
        <v/>
      </c>
      <c r="G168" s="290" t="str">
        <f t="shared" si="63"/>
        <v/>
      </c>
      <c r="I168" s="290" t="str">
        <f t="shared" si="45"/>
        <v/>
      </c>
      <c r="K168" s="290" t="str">
        <f t="shared" si="46"/>
        <v/>
      </c>
      <c r="M168" s="290" t="str">
        <f t="shared" si="47"/>
        <v/>
      </c>
      <c r="O168" s="290" t="str">
        <f t="shared" si="48"/>
        <v/>
      </c>
      <c r="Q168" s="290" t="str">
        <f t="shared" si="49"/>
        <v/>
      </c>
      <c r="S168" s="290" t="str">
        <f t="shared" si="50"/>
        <v/>
      </c>
      <c r="U168" s="290" t="str">
        <f t="shared" si="51"/>
        <v/>
      </c>
      <c r="W168" s="290" t="str">
        <f t="shared" si="52"/>
        <v/>
      </c>
      <c r="Y168" s="290" t="str">
        <f t="shared" si="53"/>
        <v/>
      </c>
      <c r="AA168" s="290" t="str">
        <f t="shared" si="54"/>
        <v/>
      </c>
      <c r="AC168" s="290" t="str">
        <f t="shared" si="55"/>
        <v/>
      </c>
      <c r="AE168" s="290" t="str">
        <f t="shared" si="56"/>
        <v/>
      </c>
      <c r="AG168" s="290" t="str">
        <f t="shared" si="57"/>
        <v/>
      </c>
      <c r="AI168" s="290" t="str">
        <f t="shared" si="58"/>
        <v/>
      </c>
      <c r="AK168" s="290" t="str">
        <f t="shared" si="59"/>
        <v/>
      </c>
      <c r="AM168" s="290" t="str">
        <f t="shared" si="60"/>
        <v/>
      </c>
      <c r="AO168" s="290" t="str">
        <f t="shared" si="61"/>
        <v/>
      </c>
      <c r="AQ168" s="290" t="str">
        <f t="shared" si="62"/>
        <v/>
      </c>
    </row>
    <row r="169" spans="5:43" x14ac:dyDescent="0.25">
      <c r="E169" s="290" t="str">
        <f t="shared" si="63"/>
        <v/>
      </c>
      <c r="G169" s="290" t="str">
        <f t="shared" si="63"/>
        <v/>
      </c>
      <c r="I169" s="290" t="str">
        <f t="shared" si="45"/>
        <v/>
      </c>
      <c r="K169" s="290" t="str">
        <f t="shared" si="46"/>
        <v/>
      </c>
      <c r="M169" s="290" t="str">
        <f t="shared" si="47"/>
        <v/>
      </c>
      <c r="O169" s="290" t="str">
        <f t="shared" si="48"/>
        <v/>
      </c>
      <c r="Q169" s="290" t="str">
        <f t="shared" si="49"/>
        <v/>
      </c>
      <c r="S169" s="290" t="str">
        <f t="shared" si="50"/>
        <v/>
      </c>
      <c r="U169" s="290" t="str">
        <f t="shared" si="51"/>
        <v/>
      </c>
      <c r="W169" s="290" t="str">
        <f t="shared" si="52"/>
        <v/>
      </c>
      <c r="Y169" s="290" t="str">
        <f t="shared" si="53"/>
        <v/>
      </c>
      <c r="AA169" s="290" t="str">
        <f t="shared" si="54"/>
        <v/>
      </c>
      <c r="AC169" s="290" t="str">
        <f t="shared" si="55"/>
        <v/>
      </c>
      <c r="AE169" s="290" t="str">
        <f t="shared" si="56"/>
        <v/>
      </c>
      <c r="AG169" s="290" t="str">
        <f t="shared" si="57"/>
        <v/>
      </c>
      <c r="AI169" s="290" t="str">
        <f t="shared" si="58"/>
        <v/>
      </c>
      <c r="AK169" s="290" t="str">
        <f t="shared" si="59"/>
        <v/>
      </c>
      <c r="AM169" s="290" t="str">
        <f t="shared" si="60"/>
        <v/>
      </c>
      <c r="AO169" s="290" t="str">
        <f t="shared" si="61"/>
        <v/>
      </c>
      <c r="AQ169" s="290" t="str">
        <f t="shared" si="62"/>
        <v/>
      </c>
    </row>
    <row r="170" spans="5:43" x14ac:dyDescent="0.25">
      <c r="E170" s="290" t="str">
        <f t="shared" si="63"/>
        <v/>
      </c>
      <c r="G170" s="290" t="str">
        <f t="shared" si="63"/>
        <v/>
      </c>
      <c r="I170" s="290" t="str">
        <f t="shared" si="45"/>
        <v/>
      </c>
      <c r="K170" s="290" t="str">
        <f t="shared" si="46"/>
        <v/>
      </c>
      <c r="M170" s="290" t="str">
        <f t="shared" si="47"/>
        <v/>
      </c>
      <c r="O170" s="290" t="str">
        <f t="shared" si="48"/>
        <v/>
      </c>
      <c r="Q170" s="290" t="str">
        <f t="shared" si="49"/>
        <v/>
      </c>
      <c r="S170" s="290" t="str">
        <f t="shared" si="50"/>
        <v/>
      </c>
      <c r="U170" s="290" t="str">
        <f t="shared" si="51"/>
        <v/>
      </c>
      <c r="W170" s="290" t="str">
        <f t="shared" si="52"/>
        <v/>
      </c>
      <c r="Y170" s="290" t="str">
        <f t="shared" si="53"/>
        <v/>
      </c>
      <c r="AA170" s="290" t="str">
        <f t="shared" si="54"/>
        <v/>
      </c>
      <c r="AC170" s="290" t="str">
        <f t="shared" si="55"/>
        <v/>
      </c>
      <c r="AE170" s="290" t="str">
        <f t="shared" si="56"/>
        <v/>
      </c>
      <c r="AG170" s="290" t="str">
        <f t="shared" si="57"/>
        <v/>
      </c>
      <c r="AI170" s="290" t="str">
        <f t="shared" si="58"/>
        <v/>
      </c>
      <c r="AK170" s="290" t="str">
        <f t="shared" si="59"/>
        <v/>
      </c>
      <c r="AM170" s="290" t="str">
        <f t="shared" si="60"/>
        <v/>
      </c>
      <c r="AO170" s="290" t="str">
        <f t="shared" si="61"/>
        <v/>
      </c>
      <c r="AQ170" s="290" t="str">
        <f t="shared" si="62"/>
        <v/>
      </c>
    </row>
    <row r="171" spans="5:43" x14ac:dyDescent="0.25">
      <c r="E171" s="290" t="str">
        <f t="shared" si="63"/>
        <v/>
      </c>
      <c r="G171" s="290" t="str">
        <f t="shared" si="63"/>
        <v/>
      </c>
      <c r="I171" s="290" t="str">
        <f t="shared" si="45"/>
        <v/>
      </c>
      <c r="K171" s="290" t="str">
        <f t="shared" si="46"/>
        <v/>
      </c>
      <c r="M171" s="290" t="str">
        <f t="shared" si="47"/>
        <v/>
      </c>
      <c r="O171" s="290" t="str">
        <f t="shared" si="48"/>
        <v/>
      </c>
      <c r="Q171" s="290" t="str">
        <f t="shared" si="49"/>
        <v/>
      </c>
      <c r="S171" s="290" t="str">
        <f t="shared" si="50"/>
        <v/>
      </c>
      <c r="U171" s="290" t="str">
        <f t="shared" si="51"/>
        <v/>
      </c>
      <c r="W171" s="290" t="str">
        <f t="shared" si="52"/>
        <v/>
      </c>
      <c r="Y171" s="290" t="str">
        <f t="shared" si="53"/>
        <v/>
      </c>
      <c r="AA171" s="290" t="str">
        <f t="shared" si="54"/>
        <v/>
      </c>
      <c r="AC171" s="290" t="str">
        <f t="shared" si="55"/>
        <v/>
      </c>
      <c r="AE171" s="290" t="str">
        <f t="shared" si="56"/>
        <v/>
      </c>
      <c r="AG171" s="290" t="str">
        <f t="shared" si="57"/>
        <v/>
      </c>
      <c r="AI171" s="290" t="str">
        <f t="shared" si="58"/>
        <v/>
      </c>
      <c r="AK171" s="290" t="str">
        <f t="shared" si="59"/>
        <v/>
      </c>
      <c r="AM171" s="290" t="str">
        <f t="shared" si="60"/>
        <v/>
      </c>
      <c r="AO171" s="290" t="str">
        <f t="shared" si="61"/>
        <v/>
      </c>
      <c r="AQ171" s="290" t="str">
        <f t="shared" si="62"/>
        <v/>
      </c>
    </row>
    <row r="172" spans="5:43" x14ac:dyDescent="0.25">
      <c r="E172" s="290" t="str">
        <f t="shared" si="63"/>
        <v/>
      </c>
      <c r="G172" s="290" t="str">
        <f t="shared" si="63"/>
        <v/>
      </c>
      <c r="I172" s="290" t="str">
        <f t="shared" si="45"/>
        <v/>
      </c>
      <c r="K172" s="290" t="str">
        <f t="shared" si="46"/>
        <v/>
      </c>
      <c r="M172" s="290" t="str">
        <f t="shared" si="47"/>
        <v/>
      </c>
      <c r="O172" s="290" t="str">
        <f t="shared" si="48"/>
        <v/>
      </c>
      <c r="Q172" s="290" t="str">
        <f t="shared" si="49"/>
        <v/>
      </c>
      <c r="S172" s="290" t="str">
        <f t="shared" si="50"/>
        <v/>
      </c>
      <c r="U172" s="290" t="str">
        <f t="shared" si="51"/>
        <v/>
      </c>
      <c r="W172" s="290" t="str">
        <f t="shared" si="52"/>
        <v/>
      </c>
      <c r="Y172" s="290" t="str">
        <f t="shared" si="53"/>
        <v/>
      </c>
      <c r="AA172" s="290" t="str">
        <f t="shared" si="54"/>
        <v/>
      </c>
      <c r="AC172" s="290" t="str">
        <f t="shared" si="55"/>
        <v/>
      </c>
      <c r="AE172" s="290" t="str">
        <f t="shared" si="56"/>
        <v/>
      </c>
      <c r="AG172" s="290" t="str">
        <f t="shared" si="57"/>
        <v/>
      </c>
      <c r="AI172" s="290" t="str">
        <f t="shared" si="58"/>
        <v/>
      </c>
      <c r="AK172" s="290" t="str">
        <f t="shared" si="59"/>
        <v/>
      </c>
      <c r="AM172" s="290" t="str">
        <f t="shared" si="60"/>
        <v/>
      </c>
      <c r="AO172" s="290" t="str">
        <f t="shared" si="61"/>
        <v/>
      </c>
      <c r="AQ172" s="290" t="str">
        <f t="shared" si="62"/>
        <v/>
      </c>
    </row>
    <row r="173" spans="5:43" x14ac:dyDescent="0.25">
      <c r="E173" s="290" t="str">
        <f t="shared" ref="E173:G188" si="64">IF(OR($B173=0,D173=0),"",D173/$B173)</f>
        <v/>
      </c>
      <c r="G173" s="290" t="str">
        <f t="shared" si="64"/>
        <v/>
      </c>
      <c r="I173" s="290" t="str">
        <f t="shared" si="45"/>
        <v/>
      </c>
      <c r="K173" s="290" t="str">
        <f t="shared" si="46"/>
        <v/>
      </c>
      <c r="M173" s="290" t="str">
        <f t="shared" si="47"/>
        <v/>
      </c>
      <c r="O173" s="290" t="str">
        <f t="shared" si="48"/>
        <v/>
      </c>
      <c r="Q173" s="290" t="str">
        <f t="shared" si="49"/>
        <v/>
      </c>
      <c r="S173" s="290" t="str">
        <f t="shared" si="50"/>
        <v/>
      </c>
      <c r="U173" s="290" t="str">
        <f t="shared" si="51"/>
        <v/>
      </c>
      <c r="W173" s="290" t="str">
        <f t="shared" si="52"/>
        <v/>
      </c>
      <c r="Y173" s="290" t="str">
        <f t="shared" si="53"/>
        <v/>
      </c>
      <c r="AA173" s="290" t="str">
        <f t="shared" si="54"/>
        <v/>
      </c>
      <c r="AC173" s="290" t="str">
        <f t="shared" si="55"/>
        <v/>
      </c>
      <c r="AE173" s="290" t="str">
        <f t="shared" si="56"/>
        <v/>
      </c>
      <c r="AG173" s="290" t="str">
        <f t="shared" si="57"/>
        <v/>
      </c>
      <c r="AI173" s="290" t="str">
        <f t="shared" si="58"/>
        <v/>
      </c>
      <c r="AK173" s="290" t="str">
        <f t="shared" si="59"/>
        <v/>
      </c>
      <c r="AM173" s="290" t="str">
        <f t="shared" si="60"/>
        <v/>
      </c>
      <c r="AO173" s="290" t="str">
        <f t="shared" si="61"/>
        <v/>
      </c>
      <c r="AQ173" s="290" t="str">
        <f t="shared" si="62"/>
        <v/>
      </c>
    </row>
    <row r="174" spans="5:43" x14ac:dyDescent="0.25">
      <c r="E174" s="290" t="str">
        <f t="shared" si="64"/>
        <v/>
      </c>
      <c r="G174" s="290" t="str">
        <f t="shared" si="64"/>
        <v/>
      </c>
      <c r="I174" s="290" t="str">
        <f t="shared" si="45"/>
        <v/>
      </c>
      <c r="K174" s="290" t="str">
        <f t="shared" si="46"/>
        <v/>
      </c>
      <c r="M174" s="290" t="str">
        <f t="shared" si="47"/>
        <v/>
      </c>
      <c r="O174" s="290" t="str">
        <f t="shared" si="48"/>
        <v/>
      </c>
      <c r="Q174" s="290" t="str">
        <f t="shared" si="49"/>
        <v/>
      </c>
      <c r="S174" s="290" t="str">
        <f t="shared" si="50"/>
        <v/>
      </c>
      <c r="U174" s="290" t="str">
        <f t="shared" si="51"/>
        <v/>
      </c>
      <c r="W174" s="290" t="str">
        <f t="shared" si="52"/>
        <v/>
      </c>
      <c r="Y174" s="290" t="str">
        <f t="shared" si="53"/>
        <v/>
      </c>
      <c r="AA174" s="290" t="str">
        <f t="shared" si="54"/>
        <v/>
      </c>
      <c r="AC174" s="290" t="str">
        <f t="shared" si="55"/>
        <v/>
      </c>
      <c r="AE174" s="290" t="str">
        <f t="shared" si="56"/>
        <v/>
      </c>
      <c r="AG174" s="290" t="str">
        <f t="shared" si="57"/>
        <v/>
      </c>
      <c r="AI174" s="290" t="str">
        <f t="shared" si="58"/>
        <v/>
      </c>
      <c r="AK174" s="290" t="str">
        <f t="shared" si="59"/>
        <v/>
      </c>
      <c r="AM174" s="290" t="str">
        <f t="shared" si="60"/>
        <v/>
      </c>
      <c r="AO174" s="290" t="str">
        <f t="shared" si="61"/>
        <v/>
      </c>
      <c r="AQ174" s="290" t="str">
        <f t="shared" si="62"/>
        <v/>
      </c>
    </row>
    <row r="175" spans="5:43" x14ac:dyDescent="0.25">
      <c r="E175" s="290" t="str">
        <f t="shared" si="64"/>
        <v/>
      </c>
      <c r="G175" s="290" t="str">
        <f t="shared" si="64"/>
        <v/>
      </c>
      <c r="I175" s="290" t="str">
        <f t="shared" si="45"/>
        <v/>
      </c>
      <c r="K175" s="290" t="str">
        <f t="shared" si="46"/>
        <v/>
      </c>
      <c r="M175" s="290" t="str">
        <f t="shared" si="47"/>
        <v/>
      </c>
      <c r="O175" s="290" t="str">
        <f t="shared" si="48"/>
        <v/>
      </c>
      <c r="Q175" s="290" t="str">
        <f t="shared" si="49"/>
        <v/>
      </c>
      <c r="S175" s="290" t="str">
        <f t="shared" si="50"/>
        <v/>
      </c>
      <c r="U175" s="290" t="str">
        <f t="shared" si="51"/>
        <v/>
      </c>
      <c r="W175" s="290" t="str">
        <f t="shared" si="52"/>
        <v/>
      </c>
      <c r="Y175" s="290" t="str">
        <f t="shared" si="53"/>
        <v/>
      </c>
      <c r="AA175" s="290" t="str">
        <f t="shared" si="54"/>
        <v/>
      </c>
      <c r="AC175" s="290" t="str">
        <f t="shared" si="55"/>
        <v/>
      </c>
      <c r="AE175" s="290" t="str">
        <f t="shared" si="56"/>
        <v/>
      </c>
      <c r="AG175" s="290" t="str">
        <f t="shared" si="57"/>
        <v/>
      </c>
      <c r="AI175" s="290" t="str">
        <f t="shared" si="58"/>
        <v/>
      </c>
      <c r="AK175" s="290" t="str">
        <f t="shared" si="59"/>
        <v/>
      </c>
      <c r="AM175" s="290" t="str">
        <f t="shared" si="60"/>
        <v/>
      </c>
      <c r="AO175" s="290" t="str">
        <f t="shared" si="61"/>
        <v/>
      </c>
      <c r="AQ175" s="290" t="str">
        <f t="shared" si="62"/>
        <v/>
      </c>
    </row>
    <row r="176" spans="5:43" x14ac:dyDescent="0.25">
      <c r="E176" s="290" t="str">
        <f t="shared" si="64"/>
        <v/>
      </c>
      <c r="G176" s="290" t="str">
        <f t="shared" si="64"/>
        <v/>
      </c>
      <c r="I176" s="290" t="str">
        <f t="shared" si="45"/>
        <v/>
      </c>
      <c r="K176" s="290" t="str">
        <f t="shared" si="46"/>
        <v/>
      </c>
      <c r="M176" s="290" t="str">
        <f t="shared" si="47"/>
        <v/>
      </c>
      <c r="O176" s="290" t="str">
        <f t="shared" si="48"/>
        <v/>
      </c>
      <c r="Q176" s="290" t="str">
        <f t="shared" si="49"/>
        <v/>
      </c>
      <c r="S176" s="290" t="str">
        <f t="shared" si="50"/>
        <v/>
      </c>
      <c r="U176" s="290" t="str">
        <f t="shared" si="51"/>
        <v/>
      </c>
      <c r="W176" s="290" t="str">
        <f t="shared" si="52"/>
        <v/>
      </c>
      <c r="Y176" s="290" t="str">
        <f t="shared" si="53"/>
        <v/>
      </c>
      <c r="AA176" s="290" t="str">
        <f t="shared" si="54"/>
        <v/>
      </c>
      <c r="AC176" s="290" t="str">
        <f t="shared" si="55"/>
        <v/>
      </c>
      <c r="AE176" s="290" t="str">
        <f t="shared" si="56"/>
        <v/>
      </c>
      <c r="AG176" s="290" t="str">
        <f t="shared" si="57"/>
        <v/>
      </c>
      <c r="AI176" s="290" t="str">
        <f t="shared" si="58"/>
        <v/>
      </c>
      <c r="AK176" s="290" t="str">
        <f t="shared" si="59"/>
        <v/>
      </c>
      <c r="AM176" s="290" t="str">
        <f t="shared" si="60"/>
        <v/>
      </c>
      <c r="AO176" s="290" t="str">
        <f t="shared" si="61"/>
        <v/>
      </c>
      <c r="AQ176" s="290" t="str">
        <f t="shared" si="62"/>
        <v/>
      </c>
    </row>
    <row r="177" spans="5:43" x14ac:dyDescent="0.25">
      <c r="E177" s="290" t="str">
        <f t="shared" si="64"/>
        <v/>
      </c>
      <c r="G177" s="290" t="str">
        <f t="shared" si="64"/>
        <v/>
      </c>
      <c r="I177" s="290" t="str">
        <f t="shared" si="45"/>
        <v/>
      </c>
      <c r="K177" s="290" t="str">
        <f t="shared" si="46"/>
        <v/>
      </c>
      <c r="M177" s="290" t="str">
        <f t="shared" si="47"/>
        <v/>
      </c>
      <c r="O177" s="290" t="str">
        <f t="shared" si="48"/>
        <v/>
      </c>
      <c r="Q177" s="290" t="str">
        <f t="shared" si="49"/>
        <v/>
      </c>
      <c r="S177" s="290" t="str">
        <f t="shared" si="50"/>
        <v/>
      </c>
      <c r="U177" s="290" t="str">
        <f t="shared" si="51"/>
        <v/>
      </c>
      <c r="W177" s="290" t="str">
        <f t="shared" si="52"/>
        <v/>
      </c>
      <c r="Y177" s="290" t="str">
        <f t="shared" si="53"/>
        <v/>
      </c>
      <c r="AA177" s="290" t="str">
        <f t="shared" si="54"/>
        <v/>
      </c>
      <c r="AC177" s="290" t="str">
        <f t="shared" si="55"/>
        <v/>
      </c>
      <c r="AE177" s="290" t="str">
        <f t="shared" si="56"/>
        <v/>
      </c>
      <c r="AG177" s="290" t="str">
        <f t="shared" si="57"/>
        <v/>
      </c>
      <c r="AI177" s="290" t="str">
        <f t="shared" si="58"/>
        <v/>
      </c>
      <c r="AK177" s="290" t="str">
        <f t="shared" si="59"/>
        <v/>
      </c>
      <c r="AM177" s="290" t="str">
        <f t="shared" si="60"/>
        <v/>
      </c>
      <c r="AO177" s="290" t="str">
        <f t="shared" si="61"/>
        <v/>
      </c>
      <c r="AQ177" s="290" t="str">
        <f t="shared" si="62"/>
        <v/>
      </c>
    </row>
    <row r="178" spans="5:43" x14ac:dyDescent="0.25">
      <c r="E178" s="290" t="str">
        <f t="shared" si="64"/>
        <v/>
      </c>
      <c r="G178" s="290" t="str">
        <f t="shared" si="64"/>
        <v/>
      </c>
      <c r="I178" s="290" t="str">
        <f t="shared" si="45"/>
        <v/>
      </c>
      <c r="K178" s="290" t="str">
        <f t="shared" si="46"/>
        <v/>
      </c>
      <c r="M178" s="290" t="str">
        <f t="shared" si="47"/>
        <v/>
      </c>
      <c r="O178" s="290" t="str">
        <f t="shared" si="48"/>
        <v/>
      </c>
      <c r="Q178" s="290" t="str">
        <f t="shared" si="49"/>
        <v/>
      </c>
      <c r="S178" s="290" t="str">
        <f t="shared" si="50"/>
        <v/>
      </c>
      <c r="U178" s="290" t="str">
        <f t="shared" si="51"/>
        <v/>
      </c>
      <c r="W178" s="290" t="str">
        <f t="shared" si="52"/>
        <v/>
      </c>
      <c r="Y178" s="290" t="str">
        <f t="shared" si="53"/>
        <v/>
      </c>
      <c r="AA178" s="290" t="str">
        <f t="shared" si="54"/>
        <v/>
      </c>
      <c r="AC178" s="290" t="str">
        <f t="shared" si="55"/>
        <v/>
      </c>
      <c r="AE178" s="290" t="str">
        <f t="shared" si="56"/>
        <v/>
      </c>
      <c r="AG178" s="290" t="str">
        <f t="shared" si="57"/>
        <v/>
      </c>
      <c r="AI178" s="290" t="str">
        <f t="shared" si="58"/>
        <v/>
      </c>
      <c r="AK178" s="290" t="str">
        <f t="shared" si="59"/>
        <v/>
      </c>
      <c r="AM178" s="290" t="str">
        <f t="shared" si="60"/>
        <v/>
      </c>
      <c r="AO178" s="290" t="str">
        <f t="shared" si="61"/>
        <v/>
      </c>
      <c r="AQ178" s="290" t="str">
        <f t="shared" si="62"/>
        <v/>
      </c>
    </row>
    <row r="179" spans="5:43" x14ac:dyDescent="0.25">
      <c r="E179" s="290" t="str">
        <f t="shared" si="64"/>
        <v/>
      </c>
      <c r="G179" s="290" t="str">
        <f t="shared" si="64"/>
        <v/>
      </c>
      <c r="I179" s="290" t="str">
        <f t="shared" si="45"/>
        <v/>
      </c>
      <c r="K179" s="290" t="str">
        <f t="shared" si="46"/>
        <v/>
      </c>
      <c r="M179" s="290" t="str">
        <f t="shared" si="47"/>
        <v/>
      </c>
      <c r="O179" s="290" t="str">
        <f t="shared" si="48"/>
        <v/>
      </c>
      <c r="Q179" s="290" t="str">
        <f t="shared" si="49"/>
        <v/>
      </c>
      <c r="S179" s="290" t="str">
        <f t="shared" si="50"/>
        <v/>
      </c>
      <c r="U179" s="290" t="str">
        <f t="shared" si="51"/>
        <v/>
      </c>
      <c r="W179" s="290" t="str">
        <f t="shared" si="52"/>
        <v/>
      </c>
      <c r="Y179" s="290" t="str">
        <f t="shared" si="53"/>
        <v/>
      </c>
      <c r="AA179" s="290" t="str">
        <f t="shared" si="54"/>
        <v/>
      </c>
      <c r="AC179" s="290" t="str">
        <f t="shared" si="55"/>
        <v/>
      </c>
      <c r="AE179" s="290" t="str">
        <f t="shared" si="56"/>
        <v/>
      </c>
      <c r="AG179" s="290" t="str">
        <f t="shared" si="57"/>
        <v/>
      </c>
      <c r="AI179" s="290" t="str">
        <f t="shared" si="58"/>
        <v/>
      </c>
      <c r="AK179" s="290" t="str">
        <f t="shared" si="59"/>
        <v/>
      </c>
      <c r="AM179" s="290" t="str">
        <f t="shared" si="60"/>
        <v/>
      </c>
      <c r="AO179" s="290" t="str">
        <f t="shared" si="61"/>
        <v/>
      </c>
      <c r="AQ179" s="290" t="str">
        <f t="shared" si="62"/>
        <v/>
      </c>
    </row>
    <row r="180" spans="5:43" x14ac:dyDescent="0.25">
      <c r="E180" s="290" t="str">
        <f t="shared" si="64"/>
        <v/>
      </c>
      <c r="G180" s="290" t="str">
        <f t="shared" si="64"/>
        <v/>
      </c>
      <c r="I180" s="290" t="str">
        <f t="shared" si="45"/>
        <v/>
      </c>
      <c r="K180" s="290" t="str">
        <f t="shared" si="46"/>
        <v/>
      </c>
      <c r="M180" s="290" t="str">
        <f t="shared" si="47"/>
        <v/>
      </c>
      <c r="O180" s="290" t="str">
        <f t="shared" si="48"/>
        <v/>
      </c>
      <c r="Q180" s="290" t="str">
        <f t="shared" si="49"/>
        <v/>
      </c>
      <c r="S180" s="290" t="str">
        <f t="shared" si="50"/>
        <v/>
      </c>
      <c r="U180" s="290" t="str">
        <f t="shared" si="51"/>
        <v/>
      </c>
      <c r="W180" s="290" t="str">
        <f t="shared" si="52"/>
        <v/>
      </c>
      <c r="Y180" s="290" t="str">
        <f t="shared" si="53"/>
        <v/>
      </c>
      <c r="AA180" s="290" t="str">
        <f t="shared" si="54"/>
        <v/>
      </c>
      <c r="AC180" s="290" t="str">
        <f t="shared" si="55"/>
        <v/>
      </c>
      <c r="AE180" s="290" t="str">
        <f t="shared" si="56"/>
        <v/>
      </c>
      <c r="AG180" s="290" t="str">
        <f t="shared" si="57"/>
        <v/>
      </c>
      <c r="AI180" s="290" t="str">
        <f t="shared" si="58"/>
        <v/>
      </c>
      <c r="AK180" s="290" t="str">
        <f t="shared" si="59"/>
        <v/>
      </c>
      <c r="AM180" s="290" t="str">
        <f t="shared" si="60"/>
        <v/>
      </c>
      <c r="AO180" s="290" t="str">
        <f t="shared" si="61"/>
        <v/>
      </c>
      <c r="AQ180" s="290" t="str">
        <f t="shared" si="62"/>
        <v/>
      </c>
    </row>
    <row r="181" spans="5:43" x14ac:dyDescent="0.25">
      <c r="E181" s="290" t="str">
        <f t="shared" si="64"/>
        <v/>
      </c>
      <c r="G181" s="290" t="str">
        <f t="shared" si="64"/>
        <v/>
      </c>
      <c r="I181" s="290" t="str">
        <f t="shared" si="45"/>
        <v/>
      </c>
      <c r="K181" s="290" t="str">
        <f t="shared" si="46"/>
        <v/>
      </c>
      <c r="M181" s="290" t="str">
        <f t="shared" si="47"/>
        <v/>
      </c>
      <c r="O181" s="290" t="str">
        <f t="shared" si="48"/>
        <v/>
      </c>
      <c r="Q181" s="290" t="str">
        <f t="shared" si="49"/>
        <v/>
      </c>
      <c r="S181" s="290" t="str">
        <f t="shared" si="50"/>
        <v/>
      </c>
      <c r="U181" s="290" t="str">
        <f t="shared" si="51"/>
        <v/>
      </c>
      <c r="W181" s="290" t="str">
        <f t="shared" si="52"/>
        <v/>
      </c>
      <c r="Y181" s="290" t="str">
        <f t="shared" si="53"/>
        <v/>
      </c>
      <c r="AA181" s="290" t="str">
        <f t="shared" si="54"/>
        <v/>
      </c>
      <c r="AC181" s="290" t="str">
        <f t="shared" si="55"/>
        <v/>
      </c>
      <c r="AE181" s="290" t="str">
        <f t="shared" si="56"/>
        <v/>
      </c>
      <c r="AG181" s="290" t="str">
        <f t="shared" si="57"/>
        <v/>
      </c>
      <c r="AI181" s="290" t="str">
        <f t="shared" si="58"/>
        <v/>
      </c>
      <c r="AK181" s="290" t="str">
        <f t="shared" si="59"/>
        <v/>
      </c>
      <c r="AM181" s="290" t="str">
        <f t="shared" si="60"/>
        <v/>
      </c>
      <c r="AO181" s="290" t="str">
        <f t="shared" si="61"/>
        <v/>
      </c>
      <c r="AQ181" s="290" t="str">
        <f t="shared" si="62"/>
        <v/>
      </c>
    </row>
    <row r="182" spans="5:43" x14ac:dyDescent="0.25">
      <c r="E182" s="290" t="str">
        <f t="shared" si="64"/>
        <v/>
      </c>
      <c r="G182" s="290" t="str">
        <f t="shared" si="64"/>
        <v/>
      </c>
      <c r="I182" s="290" t="str">
        <f t="shared" si="45"/>
        <v/>
      </c>
      <c r="K182" s="290" t="str">
        <f t="shared" si="46"/>
        <v/>
      </c>
      <c r="M182" s="290" t="str">
        <f t="shared" si="47"/>
        <v/>
      </c>
      <c r="O182" s="290" t="str">
        <f t="shared" si="48"/>
        <v/>
      </c>
      <c r="Q182" s="290" t="str">
        <f t="shared" si="49"/>
        <v/>
      </c>
      <c r="S182" s="290" t="str">
        <f t="shared" si="50"/>
        <v/>
      </c>
      <c r="U182" s="290" t="str">
        <f t="shared" si="51"/>
        <v/>
      </c>
      <c r="W182" s="290" t="str">
        <f t="shared" si="52"/>
        <v/>
      </c>
      <c r="Y182" s="290" t="str">
        <f t="shared" si="53"/>
        <v/>
      </c>
      <c r="AA182" s="290" t="str">
        <f t="shared" si="54"/>
        <v/>
      </c>
      <c r="AC182" s="290" t="str">
        <f t="shared" si="55"/>
        <v/>
      </c>
      <c r="AE182" s="290" t="str">
        <f t="shared" si="56"/>
        <v/>
      </c>
      <c r="AG182" s="290" t="str">
        <f t="shared" si="57"/>
        <v/>
      </c>
      <c r="AI182" s="290" t="str">
        <f t="shared" si="58"/>
        <v/>
      </c>
      <c r="AK182" s="290" t="str">
        <f t="shared" si="59"/>
        <v/>
      </c>
      <c r="AM182" s="290" t="str">
        <f t="shared" si="60"/>
        <v/>
      </c>
      <c r="AO182" s="290" t="str">
        <f t="shared" si="61"/>
        <v/>
      </c>
      <c r="AQ182" s="290" t="str">
        <f t="shared" si="62"/>
        <v/>
      </c>
    </row>
    <row r="183" spans="5:43" x14ac:dyDescent="0.25">
      <c r="E183" s="290" t="str">
        <f t="shared" si="64"/>
        <v/>
      </c>
      <c r="G183" s="290" t="str">
        <f t="shared" si="64"/>
        <v/>
      </c>
      <c r="I183" s="290" t="str">
        <f t="shared" si="45"/>
        <v/>
      </c>
      <c r="K183" s="290" t="str">
        <f t="shared" si="46"/>
        <v/>
      </c>
      <c r="M183" s="290" t="str">
        <f t="shared" si="47"/>
        <v/>
      </c>
      <c r="O183" s="290" t="str">
        <f t="shared" si="48"/>
        <v/>
      </c>
      <c r="Q183" s="290" t="str">
        <f t="shared" si="49"/>
        <v/>
      </c>
      <c r="S183" s="290" t="str">
        <f t="shared" si="50"/>
        <v/>
      </c>
      <c r="U183" s="290" t="str">
        <f t="shared" si="51"/>
        <v/>
      </c>
      <c r="W183" s="290" t="str">
        <f t="shared" si="52"/>
        <v/>
      </c>
      <c r="Y183" s="290" t="str">
        <f t="shared" si="53"/>
        <v/>
      </c>
      <c r="AA183" s="290" t="str">
        <f t="shared" si="54"/>
        <v/>
      </c>
      <c r="AC183" s="290" t="str">
        <f t="shared" si="55"/>
        <v/>
      </c>
      <c r="AE183" s="290" t="str">
        <f t="shared" si="56"/>
        <v/>
      </c>
      <c r="AG183" s="290" t="str">
        <f t="shared" si="57"/>
        <v/>
      </c>
      <c r="AI183" s="290" t="str">
        <f t="shared" si="58"/>
        <v/>
      </c>
      <c r="AK183" s="290" t="str">
        <f t="shared" si="59"/>
        <v/>
      </c>
      <c r="AM183" s="290" t="str">
        <f t="shared" si="60"/>
        <v/>
      </c>
      <c r="AO183" s="290" t="str">
        <f t="shared" si="61"/>
        <v/>
      </c>
      <c r="AQ183" s="290" t="str">
        <f t="shared" si="62"/>
        <v/>
      </c>
    </row>
    <row r="184" spans="5:43" x14ac:dyDescent="0.25">
      <c r="E184" s="290" t="str">
        <f t="shared" si="64"/>
        <v/>
      </c>
      <c r="G184" s="290" t="str">
        <f t="shared" si="64"/>
        <v/>
      </c>
      <c r="I184" s="290" t="str">
        <f t="shared" si="45"/>
        <v/>
      </c>
      <c r="K184" s="290" t="str">
        <f t="shared" si="46"/>
        <v/>
      </c>
      <c r="M184" s="290" t="str">
        <f t="shared" si="47"/>
        <v/>
      </c>
      <c r="O184" s="290" t="str">
        <f t="shared" si="48"/>
        <v/>
      </c>
      <c r="Q184" s="290" t="str">
        <f t="shared" si="49"/>
        <v/>
      </c>
      <c r="S184" s="290" t="str">
        <f t="shared" si="50"/>
        <v/>
      </c>
      <c r="U184" s="290" t="str">
        <f t="shared" si="51"/>
        <v/>
      </c>
      <c r="W184" s="290" t="str">
        <f t="shared" si="52"/>
        <v/>
      </c>
      <c r="Y184" s="290" t="str">
        <f t="shared" si="53"/>
        <v/>
      </c>
      <c r="AA184" s="290" t="str">
        <f t="shared" si="54"/>
        <v/>
      </c>
      <c r="AC184" s="290" t="str">
        <f t="shared" si="55"/>
        <v/>
      </c>
      <c r="AE184" s="290" t="str">
        <f t="shared" si="56"/>
        <v/>
      </c>
      <c r="AG184" s="290" t="str">
        <f t="shared" si="57"/>
        <v/>
      </c>
      <c r="AI184" s="290" t="str">
        <f t="shared" si="58"/>
        <v/>
      </c>
      <c r="AK184" s="290" t="str">
        <f t="shared" si="59"/>
        <v/>
      </c>
      <c r="AM184" s="290" t="str">
        <f t="shared" si="60"/>
        <v/>
      </c>
      <c r="AO184" s="290" t="str">
        <f t="shared" si="61"/>
        <v/>
      </c>
      <c r="AQ184" s="290" t="str">
        <f t="shared" si="62"/>
        <v/>
      </c>
    </row>
    <row r="185" spans="5:43" x14ac:dyDescent="0.25">
      <c r="E185" s="290" t="str">
        <f t="shared" si="64"/>
        <v/>
      </c>
      <c r="G185" s="290" t="str">
        <f t="shared" si="64"/>
        <v/>
      </c>
      <c r="I185" s="290" t="str">
        <f t="shared" si="45"/>
        <v/>
      </c>
      <c r="K185" s="290" t="str">
        <f t="shared" si="46"/>
        <v/>
      </c>
      <c r="M185" s="290" t="str">
        <f t="shared" si="47"/>
        <v/>
      </c>
      <c r="O185" s="290" t="str">
        <f t="shared" si="48"/>
        <v/>
      </c>
      <c r="Q185" s="290" t="str">
        <f t="shared" si="49"/>
        <v/>
      </c>
      <c r="S185" s="290" t="str">
        <f t="shared" si="50"/>
        <v/>
      </c>
      <c r="U185" s="290" t="str">
        <f t="shared" si="51"/>
        <v/>
      </c>
      <c r="W185" s="290" t="str">
        <f t="shared" si="52"/>
        <v/>
      </c>
      <c r="Y185" s="290" t="str">
        <f t="shared" si="53"/>
        <v/>
      </c>
      <c r="AA185" s="290" t="str">
        <f t="shared" si="54"/>
        <v/>
      </c>
      <c r="AC185" s="290" t="str">
        <f t="shared" si="55"/>
        <v/>
      </c>
      <c r="AE185" s="290" t="str">
        <f t="shared" si="56"/>
        <v/>
      </c>
      <c r="AG185" s="290" t="str">
        <f t="shared" si="57"/>
        <v/>
      </c>
      <c r="AI185" s="290" t="str">
        <f t="shared" si="58"/>
        <v/>
      </c>
      <c r="AK185" s="290" t="str">
        <f t="shared" si="59"/>
        <v/>
      </c>
      <c r="AM185" s="290" t="str">
        <f t="shared" si="60"/>
        <v/>
      </c>
      <c r="AO185" s="290" t="str">
        <f t="shared" si="61"/>
        <v/>
      </c>
      <c r="AQ185" s="290" t="str">
        <f t="shared" si="62"/>
        <v/>
      </c>
    </row>
    <row r="186" spans="5:43" x14ac:dyDescent="0.25">
      <c r="E186" s="290" t="str">
        <f t="shared" si="64"/>
        <v/>
      </c>
      <c r="G186" s="290" t="str">
        <f t="shared" si="64"/>
        <v/>
      </c>
      <c r="I186" s="290" t="str">
        <f t="shared" si="45"/>
        <v/>
      </c>
      <c r="K186" s="290" t="str">
        <f t="shared" si="46"/>
        <v/>
      </c>
      <c r="M186" s="290" t="str">
        <f t="shared" si="47"/>
        <v/>
      </c>
      <c r="O186" s="290" t="str">
        <f t="shared" si="48"/>
        <v/>
      </c>
      <c r="Q186" s="290" t="str">
        <f t="shared" si="49"/>
        <v/>
      </c>
      <c r="S186" s="290" t="str">
        <f t="shared" si="50"/>
        <v/>
      </c>
      <c r="U186" s="290" t="str">
        <f t="shared" si="51"/>
        <v/>
      </c>
      <c r="W186" s="290" t="str">
        <f t="shared" si="52"/>
        <v/>
      </c>
      <c r="Y186" s="290" t="str">
        <f t="shared" si="53"/>
        <v/>
      </c>
      <c r="AA186" s="290" t="str">
        <f t="shared" si="54"/>
        <v/>
      </c>
      <c r="AC186" s="290" t="str">
        <f t="shared" si="55"/>
        <v/>
      </c>
      <c r="AE186" s="290" t="str">
        <f t="shared" si="56"/>
        <v/>
      </c>
      <c r="AG186" s="290" t="str">
        <f t="shared" si="57"/>
        <v/>
      </c>
      <c r="AI186" s="290" t="str">
        <f t="shared" si="58"/>
        <v/>
      </c>
      <c r="AK186" s="290" t="str">
        <f t="shared" si="59"/>
        <v/>
      </c>
      <c r="AM186" s="290" t="str">
        <f t="shared" si="60"/>
        <v/>
      </c>
      <c r="AO186" s="290" t="str">
        <f t="shared" si="61"/>
        <v/>
      </c>
      <c r="AQ186" s="290" t="str">
        <f t="shared" si="62"/>
        <v/>
      </c>
    </row>
    <row r="187" spans="5:43" x14ac:dyDescent="0.25">
      <c r="E187" s="290" t="str">
        <f t="shared" si="64"/>
        <v/>
      </c>
      <c r="G187" s="290" t="str">
        <f t="shared" si="64"/>
        <v/>
      </c>
      <c r="I187" s="290" t="str">
        <f t="shared" si="45"/>
        <v/>
      </c>
      <c r="K187" s="290" t="str">
        <f t="shared" si="46"/>
        <v/>
      </c>
      <c r="M187" s="290" t="str">
        <f t="shared" si="47"/>
        <v/>
      </c>
      <c r="O187" s="290" t="str">
        <f t="shared" si="48"/>
        <v/>
      </c>
      <c r="Q187" s="290" t="str">
        <f t="shared" si="49"/>
        <v/>
      </c>
      <c r="S187" s="290" t="str">
        <f t="shared" si="50"/>
        <v/>
      </c>
      <c r="U187" s="290" t="str">
        <f t="shared" si="51"/>
        <v/>
      </c>
      <c r="W187" s="290" t="str">
        <f t="shared" si="52"/>
        <v/>
      </c>
      <c r="Y187" s="290" t="str">
        <f t="shared" si="53"/>
        <v/>
      </c>
      <c r="AA187" s="290" t="str">
        <f t="shared" si="54"/>
        <v/>
      </c>
      <c r="AC187" s="290" t="str">
        <f t="shared" si="55"/>
        <v/>
      </c>
      <c r="AE187" s="290" t="str">
        <f t="shared" si="56"/>
        <v/>
      </c>
      <c r="AG187" s="290" t="str">
        <f t="shared" si="57"/>
        <v/>
      </c>
      <c r="AI187" s="290" t="str">
        <f t="shared" si="58"/>
        <v/>
      </c>
      <c r="AK187" s="290" t="str">
        <f t="shared" si="59"/>
        <v/>
      </c>
      <c r="AM187" s="290" t="str">
        <f t="shared" si="60"/>
        <v/>
      </c>
      <c r="AO187" s="290" t="str">
        <f t="shared" si="61"/>
        <v/>
      </c>
      <c r="AQ187" s="290" t="str">
        <f t="shared" si="62"/>
        <v/>
      </c>
    </row>
    <row r="188" spans="5:43" x14ac:dyDescent="0.25">
      <c r="E188" s="290" t="str">
        <f t="shared" si="64"/>
        <v/>
      </c>
      <c r="G188" s="290" t="str">
        <f t="shared" si="64"/>
        <v/>
      </c>
      <c r="I188" s="290" t="str">
        <f t="shared" si="45"/>
        <v/>
      </c>
      <c r="K188" s="290" t="str">
        <f t="shared" si="46"/>
        <v/>
      </c>
      <c r="M188" s="290" t="str">
        <f t="shared" si="47"/>
        <v/>
      </c>
      <c r="O188" s="290" t="str">
        <f t="shared" si="48"/>
        <v/>
      </c>
      <c r="Q188" s="290" t="str">
        <f t="shared" si="49"/>
        <v/>
      </c>
      <c r="S188" s="290" t="str">
        <f t="shared" si="50"/>
        <v/>
      </c>
      <c r="U188" s="290" t="str">
        <f t="shared" si="51"/>
        <v/>
      </c>
      <c r="W188" s="290" t="str">
        <f t="shared" si="52"/>
        <v/>
      </c>
      <c r="Y188" s="290" t="str">
        <f t="shared" si="53"/>
        <v/>
      </c>
      <c r="AA188" s="290" t="str">
        <f t="shared" si="54"/>
        <v/>
      </c>
      <c r="AC188" s="290" t="str">
        <f t="shared" si="55"/>
        <v/>
      </c>
      <c r="AE188" s="290" t="str">
        <f t="shared" si="56"/>
        <v/>
      </c>
      <c r="AG188" s="290" t="str">
        <f t="shared" si="57"/>
        <v/>
      </c>
      <c r="AI188" s="290" t="str">
        <f t="shared" si="58"/>
        <v/>
      </c>
      <c r="AK188" s="290" t="str">
        <f t="shared" si="59"/>
        <v/>
      </c>
      <c r="AM188" s="290" t="str">
        <f t="shared" si="60"/>
        <v/>
      </c>
      <c r="AO188" s="290" t="str">
        <f t="shared" si="61"/>
        <v/>
      </c>
      <c r="AQ188" s="290" t="str">
        <f t="shared" si="62"/>
        <v/>
      </c>
    </row>
    <row r="189" spans="5:43" x14ac:dyDescent="0.25">
      <c r="E189" s="290" t="str">
        <f t="shared" ref="E189:G204" si="65">IF(OR($B189=0,D189=0),"",D189/$B189)</f>
        <v/>
      </c>
      <c r="G189" s="290" t="str">
        <f t="shared" si="65"/>
        <v/>
      </c>
      <c r="I189" s="290" t="str">
        <f t="shared" si="45"/>
        <v/>
      </c>
      <c r="K189" s="290" t="str">
        <f t="shared" si="46"/>
        <v/>
      </c>
      <c r="M189" s="290" t="str">
        <f t="shared" si="47"/>
        <v/>
      </c>
      <c r="O189" s="290" t="str">
        <f t="shared" si="48"/>
        <v/>
      </c>
      <c r="Q189" s="290" t="str">
        <f t="shared" si="49"/>
        <v/>
      </c>
      <c r="S189" s="290" t="str">
        <f t="shared" si="50"/>
        <v/>
      </c>
      <c r="U189" s="290" t="str">
        <f t="shared" si="51"/>
        <v/>
      </c>
      <c r="W189" s="290" t="str">
        <f t="shared" si="52"/>
        <v/>
      </c>
      <c r="Y189" s="290" t="str">
        <f t="shared" si="53"/>
        <v/>
      </c>
      <c r="AA189" s="290" t="str">
        <f t="shared" si="54"/>
        <v/>
      </c>
      <c r="AC189" s="290" t="str">
        <f t="shared" si="55"/>
        <v/>
      </c>
      <c r="AE189" s="290" t="str">
        <f t="shared" si="56"/>
        <v/>
      </c>
      <c r="AG189" s="290" t="str">
        <f t="shared" si="57"/>
        <v/>
      </c>
      <c r="AI189" s="290" t="str">
        <f t="shared" si="58"/>
        <v/>
      </c>
      <c r="AK189" s="290" t="str">
        <f t="shared" si="59"/>
        <v/>
      </c>
      <c r="AM189" s="290" t="str">
        <f t="shared" si="60"/>
        <v/>
      </c>
      <c r="AO189" s="290" t="str">
        <f t="shared" si="61"/>
        <v/>
      </c>
      <c r="AQ189" s="290" t="str">
        <f t="shared" si="62"/>
        <v/>
      </c>
    </row>
    <row r="190" spans="5:43" x14ac:dyDescent="0.25">
      <c r="E190" s="290" t="str">
        <f t="shared" si="65"/>
        <v/>
      </c>
      <c r="G190" s="290" t="str">
        <f t="shared" si="65"/>
        <v/>
      </c>
      <c r="I190" s="290" t="str">
        <f t="shared" si="45"/>
        <v/>
      </c>
      <c r="K190" s="290" t="str">
        <f t="shared" si="46"/>
        <v/>
      </c>
      <c r="M190" s="290" t="str">
        <f t="shared" si="47"/>
        <v/>
      </c>
      <c r="O190" s="290" t="str">
        <f t="shared" si="48"/>
        <v/>
      </c>
      <c r="Q190" s="290" t="str">
        <f t="shared" si="49"/>
        <v/>
      </c>
      <c r="S190" s="290" t="str">
        <f t="shared" si="50"/>
        <v/>
      </c>
      <c r="U190" s="290" t="str">
        <f t="shared" si="51"/>
        <v/>
      </c>
      <c r="W190" s="290" t="str">
        <f t="shared" si="52"/>
        <v/>
      </c>
      <c r="Y190" s="290" t="str">
        <f t="shared" si="53"/>
        <v/>
      </c>
      <c r="AA190" s="290" t="str">
        <f t="shared" si="54"/>
        <v/>
      </c>
      <c r="AC190" s="290" t="str">
        <f t="shared" si="55"/>
        <v/>
      </c>
      <c r="AE190" s="290" t="str">
        <f t="shared" si="56"/>
        <v/>
      </c>
      <c r="AG190" s="290" t="str">
        <f t="shared" si="57"/>
        <v/>
      </c>
      <c r="AI190" s="290" t="str">
        <f t="shared" si="58"/>
        <v/>
      </c>
      <c r="AK190" s="290" t="str">
        <f t="shared" si="59"/>
        <v/>
      </c>
      <c r="AM190" s="290" t="str">
        <f t="shared" si="60"/>
        <v/>
      </c>
      <c r="AO190" s="290" t="str">
        <f t="shared" si="61"/>
        <v/>
      </c>
      <c r="AQ190" s="290" t="str">
        <f t="shared" si="62"/>
        <v/>
      </c>
    </row>
    <row r="191" spans="5:43" x14ac:dyDescent="0.25">
      <c r="E191" s="290" t="str">
        <f t="shared" si="65"/>
        <v/>
      </c>
      <c r="G191" s="290" t="str">
        <f t="shared" si="65"/>
        <v/>
      </c>
      <c r="I191" s="290" t="str">
        <f t="shared" si="45"/>
        <v/>
      </c>
      <c r="K191" s="290" t="str">
        <f t="shared" si="46"/>
        <v/>
      </c>
      <c r="M191" s="290" t="str">
        <f t="shared" si="47"/>
        <v/>
      </c>
      <c r="O191" s="290" t="str">
        <f t="shared" si="48"/>
        <v/>
      </c>
      <c r="Q191" s="290" t="str">
        <f t="shared" si="49"/>
        <v/>
      </c>
      <c r="S191" s="290" t="str">
        <f t="shared" si="50"/>
        <v/>
      </c>
      <c r="U191" s="290" t="str">
        <f t="shared" si="51"/>
        <v/>
      </c>
      <c r="W191" s="290" t="str">
        <f t="shared" si="52"/>
        <v/>
      </c>
      <c r="Y191" s="290" t="str">
        <f t="shared" si="53"/>
        <v/>
      </c>
      <c r="AA191" s="290" t="str">
        <f t="shared" si="54"/>
        <v/>
      </c>
      <c r="AC191" s="290" t="str">
        <f t="shared" si="55"/>
        <v/>
      </c>
      <c r="AE191" s="290" t="str">
        <f t="shared" si="56"/>
        <v/>
      </c>
      <c r="AG191" s="290" t="str">
        <f t="shared" si="57"/>
        <v/>
      </c>
      <c r="AI191" s="290" t="str">
        <f t="shared" si="58"/>
        <v/>
      </c>
      <c r="AK191" s="290" t="str">
        <f t="shared" si="59"/>
        <v/>
      </c>
      <c r="AM191" s="290" t="str">
        <f t="shared" si="60"/>
        <v/>
      </c>
      <c r="AO191" s="290" t="str">
        <f t="shared" si="61"/>
        <v/>
      </c>
      <c r="AQ191" s="290" t="str">
        <f t="shared" si="62"/>
        <v/>
      </c>
    </row>
    <row r="192" spans="5:43" x14ac:dyDescent="0.25">
      <c r="E192" s="290" t="str">
        <f t="shared" si="65"/>
        <v/>
      </c>
      <c r="G192" s="290" t="str">
        <f t="shared" si="65"/>
        <v/>
      </c>
      <c r="I192" s="290" t="str">
        <f t="shared" si="45"/>
        <v/>
      </c>
      <c r="K192" s="290" t="str">
        <f t="shared" si="46"/>
        <v/>
      </c>
      <c r="M192" s="290" t="str">
        <f t="shared" si="47"/>
        <v/>
      </c>
      <c r="O192" s="290" t="str">
        <f t="shared" si="48"/>
        <v/>
      </c>
      <c r="Q192" s="290" t="str">
        <f t="shared" si="49"/>
        <v/>
      </c>
      <c r="S192" s="290" t="str">
        <f t="shared" si="50"/>
        <v/>
      </c>
      <c r="U192" s="290" t="str">
        <f t="shared" si="51"/>
        <v/>
      </c>
      <c r="W192" s="290" t="str">
        <f t="shared" si="52"/>
        <v/>
      </c>
      <c r="Y192" s="290" t="str">
        <f t="shared" si="53"/>
        <v/>
      </c>
      <c r="AA192" s="290" t="str">
        <f t="shared" si="54"/>
        <v/>
      </c>
      <c r="AC192" s="290" t="str">
        <f t="shared" si="55"/>
        <v/>
      </c>
      <c r="AE192" s="290" t="str">
        <f t="shared" si="56"/>
        <v/>
      </c>
      <c r="AG192" s="290" t="str">
        <f t="shared" si="57"/>
        <v/>
      </c>
      <c r="AI192" s="290" t="str">
        <f t="shared" si="58"/>
        <v/>
      </c>
      <c r="AK192" s="290" t="str">
        <f t="shared" si="59"/>
        <v/>
      </c>
      <c r="AM192" s="290" t="str">
        <f t="shared" si="60"/>
        <v/>
      </c>
      <c r="AO192" s="290" t="str">
        <f t="shared" si="61"/>
        <v/>
      </c>
      <c r="AQ192" s="290" t="str">
        <f t="shared" si="62"/>
        <v/>
      </c>
    </row>
    <row r="193" spans="5:43" x14ac:dyDescent="0.25">
      <c r="E193" s="290" t="str">
        <f t="shared" si="65"/>
        <v/>
      </c>
      <c r="G193" s="290" t="str">
        <f t="shared" si="65"/>
        <v/>
      </c>
      <c r="I193" s="290" t="str">
        <f t="shared" si="45"/>
        <v/>
      </c>
      <c r="K193" s="290" t="str">
        <f t="shared" si="46"/>
        <v/>
      </c>
      <c r="M193" s="290" t="str">
        <f t="shared" si="47"/>
        <v/>
      </c>
      <c r="O193" s="290" t="str">
        <f t="shared" si="48"/>
        <v/>
      </c>
      <c r="Q193" s="290" t="str">
        <f t="shared" si="49"/>
        <v/>
      </c>
      <c r="S193" s="290" t="str">
        <f t="shared" si="50"/>
        <v/>
      </c>
      <c r="U193" s="290" t="str">
        <f t="shared" si="51"/>
        <v/>
      </c>
      <c r="W193" s="290" t="str">
        <f t="shared" si="52"/>
        <v/>
      </c>
      <c r="Y193" s="290" t="str">
        <f t="shared" si="53"/>
        <v/>
      </c>
      <c r="AA193" s="290" t="str">
        <f t="shared" si="54"/>
        <v/>
      </c>
      <c r="AC193" s="290" t="str">
        <f t="shared" si="55"/>
        <v/>
      </c>
      <c r="AE193" s="290" t="str">
        <f t="shared" si="56"/>
        <v/>
      </c>
      <c r="AG193" s="290" t="str">
        <f t="shared" si="57"/>
        <v/>
      </c>
      <c r="AI193" s="290" t="str">
        <f t="shared" si="58"/>
        <v/>
      </c>
      <c r="AK193" s="290" t="str">
        <f t="shared" si="59"/>
        <v/>
      </c>
      <c r="AM193" s="290" t="str">
        <f t="shared" si="60"/>
        <v/>
      </c>
      <c r="AO193" s="290" t="str">
        <f t="shared" si="61"/>
        <v/>
      </c>
      <c r="AQ193" s="290" t="str">
        <f t="shared" si="62"/>
        <v/>
      </c>
    </row>
    <row r="194" spans="5:43" x14ac:dyDescent="0.25">
      <c r="E194" s="290" t="str">
        <f t="shared" si="65"/>
        <v/>
      </c>
      <c r="G194" s="290" t="str">
        <f t="shared" si="65"/>
        <v/>
      </c>
      <c r="I194" s="290" t="str">
        <f t="shared" si="45"/>
        <v/>
      </c>
      <c r="K194" s="290" t="str">
        <f t="shared" si="46"/>
        <v/>
      </c>
      <c r="M194" s="290" t="str">
        <f t="shared" si="47"/>
        <v/>
      </c>
      <c r="O194" s="290" t="str">
        <f t="shared" si="48"/>
        <v/>
      </c>
      <c r="Q194" s="290" t="str">
        <f t="shared" si="49"/>
        <v/>
      </c>
      <c r="S194" s="290" t="str">
        <f t="shared" si="50"/>
        <v/>
      </c>
      <c r="U194" s="290" t="str">
        <f t="shared" si="51"/>
        <v/>
      </c>
      <c r="W194" s="290" t="str">
        <f t="shared" si="52"/>
        <v/>
      </c>
      <c r="Y194" s="290" t="str">
        <f t="shared" si="53"/>
        <v/>
      </c>
      <c r="AA194" s="290" t="str">
        <f t="shared" si="54"/>
        <v/>
      </c>
      <c r="AC194" s="290" t="str">
        <f t="shared" si="55"/>
        <v/>
      </c>
      <c r="AE194" s="290" t="str">
        <f t="shared" si="56"/>
        <v/>
      </c>
      <c r="AG194" s="290" t="str">
        <f t="shared" si="57"/>
        <v/>
      </c>
      <c r="AI194" s="290" t="str">
        <f t="shared" si="58"/>
        <v/>
      </c>
      <c r="AK194" s="290" t="str">
        <f t="shared" si="59"/>
        <v/>
      </c>
      <c r="AM194" s="290" t="str">
        <f t="shared" si="60"/>
        <v/>
      </c>
      <c r="AO194" s="290" t="str">
        <f t="shared" si="61"/>
        <v/>
      </c>
      <c r="AQ194" s="290" t="str">
        <f t="shared" si="62"/>
        <v/>
      </c>
    </row>
    <row r="195" spans="5:43" x14ac:dyDescent="0.25">
      <c r="E195" s="290" t="str">
        <f t="shared" si="65"/>
        <v/>
      </c>
      <c r="G195" s="290" t="str">
        <f t="shared" si="65"/>
        <v/>
      </c>
      <c r="I195" s="290" t="str">
        <f t="shared" si="45"/>
        <v/>
      </c>
      <c r="K195" s="290" t="str">
        <f t="shared" si="46"/>
        <v/>
      </c>
      <c r="M195" s="290" t="str">
        <f t="shared" si="47"/>
        <v/>
      </c>
      <c r="O195" s="290" t="str">
        <f t="shared" si="48"/>
        <v/>
      </c>
      <c r="Q195" s="290" t="str">
        <f t="shared" si="49"/>
        <v/>
      </c>
      <c r="S195" s="290" t="str">
        <f t="shared" si="50"/>
        <v/>
      </c>
      <c r="U195" s="290" t="str">
        <f t="shared" si="51"/>
        <v/>
      </c>
      <c r="W195" s="290" t="str">
        <f t="shared" si="52"/>
        <v/>
      </c>
      <c r="Y195" s="290" t="str">
        <f t="shared" si="53"/>
        <v/>
      </c>
      <c r="AA195" s="290" t="str">
        <f t="shared" si="54"/>
        <v/>
      </c>
      <c r="AC195" s="290" t="str">
        <f t="shared" si="55"/>
        <v/>
      </c>
      <c r="AE195" s="290" t="str">
        <f t="shared" si="56"/>
        <v/>
      </c>
      <c r="AG195" s="290" t="str">
        <f t="shared" si="57"/>
        <v/>
      </c>
      <c r="AI195" s="290" t="str">
        <f t="shared" si="58"/>
        <v/>
      </c>
      <c r="AK195" s="290" t="str">
        <f t="shared" si="59"/>
        <v/>
      </c>
      <c r="AM195" s="290" t="str">
        <f t="shared" si="60"/>
        <v/>
      </c>
      <c r="AO195" s="290" t="str">
        <f t="shared" si="61"/>
        <v/>
      </c>
      <c r="AQ195" s="290" t="str">
        <f t="shared" si="62"/>
        <v/>
      </c>
    </row>
    <row r="196" spans="5:43" x14ac:dyDescent="0.25">
      <c r="E196" s="290" t="str">
        <f t="shared" si="65"/>
        <v/>
      </c>
      <c r="G196" s="290" t="str">
        <f t="shared" si="65"/>
        <v/>
      </c>
      <c r="I196" s="290" t="str">
        <f t="shared" si="45"/>
        <v/>
      </c>
      <c r="K196" s="290" t="str">
        <f t="shared" si="46"/>
        <v/>
      </c>
      <c r="M196" s="290" t="str">
        <f t="shared" si="47"/>
        <v/>
      </c>
      <c r="O196" s="290" t="str">
        <f t="shared" si="48"/>
        <v/>
      </c>
      <c r="Q196" s="290" t="str">
        <f t="shared" si="49"/>
        <v/>
      </c>
      <c r="S196" s="290" t="str">
        <f t="shared" si="50"/>
        <v/>
      </c>
      <c r="U196" s="290" t="str">
        <f t="shared" si="51"/>
        <v/>
      </c>
      <c r="W196" s="290" t="str">
        <f t="shared" si="52"/>
        <v/>
      </c>
      <c r="Y196" s="290" t="str">
        <f t="shared" si="53"/>
        <v/>
      </c>
      <c r="AA196" s="290" t="str">
        <f t="shared" si="54"/>
        <v/>
      </c>
      <c r="AC196" s="290" t="str">
        <f t="shared" si="55"/>
        <v/>
      </c>
      <c r="AE196" s="290" t="str">
        <f t="shared" si="56"/>
        <v/>
      </c>
      <c r="AG196" s="290" t="str">
        <f t="shared" si="57"/>
        <v/>
      </c>
      <c r="AI196" s="290" t="str">
        <f t="shared" si="58"/>
        <v/>
      </c>
      <c r="AK196" s="290" t="str">
        <f t="shared" si="59"/>
        <v/>
      </c>
      <c r="AM196" s="290" t="str">
        <f t="shared" si="60"/>
        <v/>
      </c>
      <c r="AO196" s="290" t="str">
        <f t="shared" si="61"/>
        <v/>
      </c>
      <c r="AQ196" s="290" t="str">
        <f t="shared" si="62"/>
        <v/>
      </c>
    </row>
    <row r="197" spans="5:43" x14ac:dyDescent="0.25">
      <c r="E197" s="290" t="str">
        <f t="shared" si="65"/>
        <v/>
      </c>
      <c r="G197" s="290" t="str">
        <f t="shared" si="65"/>
        <v/>
      </c>
      <c r="I197" s="290" t="str">
        <f t="shared" si="45"/>
        <v/>
      </c>
      <c r="K197" s="290" t="str">
        <f t="shared" si="46"/>
        <v/>
      </c>
      <c r="M197" s="290" t="str">
        <f t="shared" si="47"/>
        <v/>
      </c>
      <c r="O197" s="290" t="str">
        <f t="shared" si="48"/>
        <v/>
      </c>
      <c r="Q197" s="290" t="str">
        <f t="shared" si="49"/>
        <v/>
      </c>
      <c r="S197" s="290" t="str">
        <f t="shared" si="50"/>
        <v/>
      </c>
      <c r="U197" s="290" t="str">
        <f t="shared" si="51"/>
        <v/>
      </c>
      <c r="W197" s="290" t="str">
        <f t="shared" si="52"/>
        <v/>
      </c>
      <c r="Y197" s="290" t="str">
        <f t="shared" si="53"/>
        <v/>
      </c>
      <c r="AA197" s="290" t="str">
        <f t="shared" si="54"/>
        <v/>
      </c>
      <c r="AC197" s="290" t="str">
        <f t="shared" si="55"/>
        <v/>
      </c>
      <c r="AE197" s="290" t="str">
        <f t="shared" si="56"/>
        <v/>
      </c>
      <c r="AG197" s="290" t="str">
        <f t="shared" si="57"/>
        <v/>
      </c>
      <c r="AI197" s="290" t="str">
        <f t="shared" si="58"/>
        <v/>
      </c>
      <c r="AK197" s="290" t="str">
        <f t="shared" si="59"/>
        <v/>
      </c>
      <c r="AM197" s="290" t="str">
        <f t="shared" si="60"/>
        <v/>
      </c>
      <c r="AO197" s="290" t="str">
        <f t="shared" si="61"/>
        <v/>
      </c>
      <c r="AQ197" s="290" t="str">
        <f t="shared" si="62"/>
        <v/>
      </c>
    </row>
    <row r="198" spans="5:43" x14ac:dyDescent="0.25">
      <c r="E198" s="290" t="str">
        <f t="shared" si="65"/>
        <v/>
      </c>
      <c r="G198" s="290" t="str">
        <f t="shared" si="65"/>
        <v/>
      </c>
      <c r="I198" s="290" t="str">
        <f t="shared" si="45"/>
        <v/>
      </c>
      <c r="K198" s="290" t="str">
        <f t="shared" si="46"/>
        <v/>
      </c>
      <c r="M198" s="290" t="str">
        <f t="shared" si="47"/>
        <v/>
      </c>
      <c r="O198" s="290" t="str">
        <f t="shared" si="48"/>
        <v/>
      </c>
      <c r="Q198" s="290" t="str">
        <f t="shared" si="49"/>
        <v/>
      </c>
      <c r="S198" s="290" t="str">
        <f t="shared" si="50"/>
        <v/>
      </c>
      <c r="U198" s="290" t="str">
        <f t="shared" si="51"/>
        <v/>
      </c>
      <c r="W198" s="290" t="str">
        <f t="shared" si="52"/>
        <v/>
      </c>
      <c r="Y198" s="290" t="str">
        <f t="shared" si="53"/>
        <v/>
      </c>
      <c r="AA198" s="290" t="str">
        <f t="shared" si="54"/>
        <v/>
      </c>
      <c r="AC198" s="290" t="str">
        <f t="shared" si="55"/>
        <v/>
      </c>
      <c r="AE198" s="290" t="str">
        <f t="shared" si="56"/>
        <v/>
      </c>
      <c r="AG198" s="290" t="str">
        <f t="shared" si="57"/>
        <v/>
      </c>
      <c r="AI198" s="290" t="str">
        <f t="shared" si="58"/>
        <v/>
      </c>
      <c r="AK198" s="290" t="str">
        <f t="shared" si="59"/>
        <v/>
      </c>
      <c r="AM198" s="290" t="str">
        <f t="shared" si="60"/>
        <v/>
      </c>
      <c r="AO198" s="290" t="str">
        <f t="shared" si="61"/>
        <v/>
      </c>
      <c r="AQ198" s="290" t="str">
        <f t="shared" si="62"/>
        <v/>
      </c>
    </row>
    <row r="199" spans="5:43" x14ac:dyDescent="0.25">
      <c r="E199" s="290" t="str">
        <f t="shared" si="65"/>
        <v/>
      </c>
      <c r="G199" s="290" t="str">
        <f t="shared" si="65"/>
        <v/>
      </c>
      <c r="I199" s="290" t="str">
        <f t="shared" si="45"/>
        <v/>
      </c>
      <c r="K199" s="290" t="str">
        <f t="shared" si="46"/>
        <v/>
      </c>
      <c r="M199" s="290" t="str">
        <f t="shared" si="47"/>
        <v/>
      </c>
      <c r="O199" s="290" t="str">
        <f t="shared" si="48"/>
        <v/>
      </c>
      <c r="Q199" s="290" t="str">
        <f t="shared" si="49"/>
        <v/>
      </c>
      <c r="S199" s="290" t="str">
        <f t="shared" si="50"/>
        <v/>
      </c>
      <c r="U199" s="290" t="str">
        <f t="shared" si="51"/>
        <v/>
      </c>
      <c r="W199" s="290" t="str">
        <f t="shared" si="52"/>
        <v/>
      </c>
      <c r="Y199" s="290" t="str">
        <f t="shared" si="53"/>
        <v/>
      </c>
      <c r="AA199" s="290" t="str">
        <f t="shared" si="54"/>
        <v/>
      </c>
      <c r="AC199" s="290" t="str">
        <f t="shared" si="55"/>
        <v/>
      </c>
      <c r="AE199" s="290" t="str">
        <f t="shared" si="56"/>
        <v/>
      </c>
      <c r="AG199" s="290" t="str">
        <f t="shared" si="57"/>
        <v/>
      </c>
      <c r="AI199" s="290" t="str">
        <f t="shared" si="58"/>
        <v/>
      </c>
      <c r="AK199" s="290" t="str">
        <f t="shared" si="59"/>
        <v/>
      </c>
      <c r="AM199" s="290" t="str">
        <f t="shared" si="60"/>
        <v/>
      </c>
      <c r="AO199" s="290" t="str">
        <f t="shared" si="61"/>
        <v/>
      </c>
      <c r="AQ199" s="290" t="str">
        <f t="shared" si="62"/>
        <v/>
      </c>
    </row>
    <row r="200" spans="5:43" x14ac:dyDescent="0.25">
      <c r="E200" s="290" t="str">
        <f t="shared" si="65"/>
        <v/>
      </c>
      <c r="G200" s="290" t="str">
        <f t="shared" si="65"/>
        <v/>
      </c>
      <c r="I200" s="290" t="str">
        <f t="shared" si="45"/>
        <v/>
      </c>
      <c r="K200" s="290" t="str">
        <f t="shared" si="46"/>
        <v/>
      </c>
      <c r="M200" s="290" t="str">
        <f t="shared" si="47"/>
        <v/>
      </c>
      <c r="O200" s="290" t="str">
        <f t="shared" si="48"/>
        <v/>
      </c>
      <c r="Q200" s="290" t="str">
        <f t="shared" si="49"/>
        <v/>
      </c>
      <c r="S200" s="290" t="str">
        <f t="shared" si="50"/>
        <v/>
      </c>
      <c r="U200" s="290" t="str">
        <f t="shared" si="51"/>
        <v/>
      </c>
      <c r="W200" s="290" t="str">
        <f t="shared" si="52"/>
        <v/>
      </c>
      <c r="Y200" s="290" t="str">
        <f t="shared" si="53"/>
        <v/>
      </c>
      <c r="AA200" s="290" t="str">
        <f t="shared" si="54"/>
        <v/>
      </c>
      <c r="AC200" s="290" t="str">
        <f t="shared" si="55"/>
        <v/>
      </c>
      <c r="AE200" s="290" t="str">
        <f t="shared" si="56"/>
        <v/>
      </c>
      <c r="AG200" s="290" t="str">
        <f t="shared" si="57"/>
        <v/>
      </c>
      <c r="AI200" s="290" t="str">
        <f t="shared" si="58"/>
        <v/>
      </c>
      <c r="AK200" s="290" t="str">
        <f t="shared" si="59"/>
        <v/>
      </c>
      <c r="AM200" s="290" t="str">
        <f t="shared" si="60"/>
        <v/>
      </c>
      <c r="AO200" s="290" t="str">
        <f t="shared" si="61"/>
        <v/>
      </c>
      <c r="AQ200" s="290" t="str">
        <f t="shared" si="62"/>
        <v/>
      </c>
    </row>
    <row r="201" spans="5:43" x14ac:dyDescent="0.25">
      <c r="E201" s="290" t="str">
        <f t="shared" si="65"/>
        <v/>
      </c>
      <c r="G201" s="290" t="str">
        <f t="shared" si="65"/>
        <v/>
      </c>
      <c r="I201" s="290" t="str">
        <f t="shared" si="45"/>
        <v/>
      </c>
      <c r="K201" s="290" t="str">
        <f t="shared" si="46"/>
        <v/>
      </c>
      <c r="M201" s="290" t="str">
        <f t="shared" si="47"/>
        <v/>
      </c>
      <c r="O201" s="290" t="str">
        <f t="shared" si="48"/>
        <v/>
      </c>
      <c r="Q201" s="290" t="str">
        <f t="shared" si="49"/>
        <v/>
      </c>
      <c r="S201" s="290" t="str">
        <f t="shared" si="50"/>
        <v/>
      </c>
      <c r="U201" s="290" t="str">
        <f t="shared" si="51"/>
        <v/>
      </c>
      <c r="W201" s="290" t="str">
        <f t="shared" si="52"/>
        <v/>
      </c>
      <c r="Y201" s="290" t="str">
        <f t="shared" si="53"/>
        <v/>
      </c>
      <c r="AA201" s="290" t="str">
        <f t="shared" si="54"/>
        <v/>
      </c>
      <c r="AC201" s="290" t="str">
        <f t="shared" si="55"/>
        <v/>
      </c>
      <c r="AE201" s="290" t="str">
        <f t="shared" si="56"/>
        <v/>
      </c>
      <c r="AG201" s="290" t="str">
        <f t="shared" si="57"/>
        <v/>
      </c>
      <c r="AI201" s="290" t="str">
        <f t="shared" si="58"/>
        <v/>
      </c>
      <c r="AK201" s="290" t="str">
        <f t="shared" si="59"/>
        <v/>
      </c>
      <c r="AM201" s="290" t="str">
        <f t="shared" si="60"/>
        <v/>
      </c>
      <c r="AO201" s="290" t="str">
        <f t="shared" si="61"/>
        <v/>
      </c>
      <c r="AQ201" s="290" t="str">
        <f t="shared" si="62"/>
        <v/>
      </c>
    </row>
    <row r="202" spans="5:43" x14ac:dyDescent="0.25">
      <c r="E202" s="290" t="str">
        <f t="shared" si="65"/>
        <v/>
      </c>
      <c r="G202" s="290" t="str">
        <f t="shared" si="65"/>
        <v/>
      </c>
      <c r="I202" s="290" t="str">
        <f t="shared" si="45"/>
        <v/>
      </c>
      <c r="K202" s="290" t="str">
        <f t="shared" si="46"/>
        <v/>
      </c>
      <c r="M202" s="290" t="str">
        <f t="shared" si="47"/>
        <v/>
      </c>
      <c r="O202" s="290" t="str">
        <f t="shared" si="48"/>
        <v/>
      </c>
      <c r="Q202" s="290" t="str">
        <f t="shared" si="49"/>
        <v/>
      </c>
      <c r="S202" s="290" t="str">
        <f t="shared" si="50"/>
        <v/>
      </c>
      <c r="U202" s="290" t="str">
        <f t="shared" si="51"/>
        <v/>
      </c>
      <c r="W202" s="290" t="str">
        <f t="shared" si="52"/>
        <v/>
      </c>
      <c r="Y202" s="290" t="str">
        <f t="shared" si="53"/>
        <v/>
      </c>
      <c r="AA202" s="290" t="str">
        <f t="shared" si="54"/>
        <v/>
      </c>
      <c r="AC202" s="290" t="str">
        <f t="shared" si="55"/>
        <v/>
      </c>
      <c r="AE202" s="290" t="str">
        <f t="shared" si="56"/>
        <v/>
      </c>
      <c r="AG202" s="290" t="str">
        <f t="shared" si="57"/>
        <v/>
      </c>
      <c r="AI202" s="290" t="str">
        <f t="shared" si="58"/>
        <v/>
      </c>
      <c r="AK202" s="290" t="str">
        <f t="shared" si="59"/>
        <v/>
      </c>
      <c r="AM202" s="290" t="str">
        <f t="shared" si="60"/>
        <v/>
      </c>
      <c r="AO202" s="290" t="str">
        <f t="shared" si="61"/>
        <v/>
      </c>
      <c r="AQ202" s="290" t="str">
        <f t="shared" si="62"/>
        <v/>
      </c>
    </row>
    <row r="203" spans="5:43" x14ac:dyDescent="0.25">
      <c r="E203" s="290" t="str">
        <f t="shared" si="65"/>
        <v/>
      </c>
      <c r="G203" s="290" t="str">
        <f t="shared" si="65"/>
        <v/>
      </c>
      <c r="I203" s="290" t="str">
        <f t="shared" si="45"/>
        <v/>
      </c>
      <c r="K203" s="290" t="str">
        <f t="shared" si="46"/>
        <v/>
      </c>
      <c r="M203" s="290" t="str">
        <f t="shared" si="47"/>
        <v/>
      </c>
      <c r="O203" s="290" t="str">
        <f t="shared" si="48"/>
        <v/>
      </c>
      <c r="Q203" s="290" t="str">
        <f t="shared" si="49"/>
        <v/>
      </c>
      <c r="S203" s="290" t="str">
        <f t="shared" si="50"/>
        <v/>
      </c>
      <c r="U203" s="290" t="str">
        <f t="shared" si="51"/>
        <v/>
      </c>
      <c r="W203" s="290" t="str">
        <f t="shared" si="52"/>
        <v/>
      </c>
      <c r="Y203" s="290" t="str">
        <f t="shared" si="53"/>
        <v/>
      </c>
      <c r="AA203" s="290" t="str">
        <f t="shared" si="54"/>
        <v/>
      </c>
      <c r="AC203" s="290" t="str">
        <f t="shared" si="55"/>
        <v/>
      </c>
      <c r="AE203" s="290" t="str">
        <f t="shared" si="56"/>
        <v/>
      </c>
      <c r="AG203" s="290" t="str">
        <f t="shared" si="57"/>
        <v/>
      </c>
      <c r="AI203" s="290" t="str">
        <f t="shared" si="58"/>
        <v/>
      </c>
      <c r="AK203" s="290" t="str">
        <f t="shared" si="59"/>
        <v/>
      </c>
      <c r="AM203" s="290" t="str">
        <f t="shared" si="60"/>
        <v/>
      </c>
      <c r="AO203" s="290" t="str">
        <f t="shared" si="61"/>
        <v/>
      </c>
      <c r="AQ203" s="290" t="str">
        <f t="shared" si="62"/>
        <v/>
      </c>
    </row>
    <row r="204" spans="5:43" x14ac:dyDescent="0.25">
      <c r="E204" s="290" t="str">
        <f t="shared" si="65"/>
        <v/>
      </c>
      <c r="G204" s="290" t="str">
        <f t="shared" si="65"/>
        <v/>
      </c>
      <c r="I204" s="290" t="str">
        <f t="shared" si="45"/>
        <v/>
      </c>
      <c r="K204" s="290" t="str">
        <f t="shared" si="46"/>
        <v/>
      </c>
      <c r="M204" s="290" t="str">
        <f t="shared" si="47"/>
        <v/>
      </c>
      <c r="O204" s="290" t="str">
        <f t="shared" si="48"/>
        <v/>
      </c>
      <c r="Q204" s="290" t="str">
        <f t="shared" si="49"/>
        <v/>
      </c>
      <c r="S204" s="290" t="str">
        <f t="shared" si="50"/>
        <v/>
      </c>
      <c r="U204" s="290" t="str">
        <f t="shared" si="51"/>
        <v/>
      </c>
      <c r="W204" s="290" t="str">
        <f t="shared" si="52"/>
        <v/>
      </c>
      <c r="Y204" s="290" t="str">
        <f t="shared" si="53"/>
        <v/>
      </c>
      <c r="AA204" s="290" t="str">
        <f t="shared" si="54"/>
        <v/>
      </c>
      <c r="AC204" s="290" t="str">
        <f t="shared" si="55"/>
        <v/>
      </c>
      <c r="AE204" s="290" t="str">
        <f t="shared" si="56"/>
        <v/>
      </c>
      <c r="AG204" s="290" t="str">
        <f t="shared" si="57"/>
        <v/>
      </c>
      <c r="AI204" s="290" t="str">
        <f t="shared" si="58"/>
        <v/>
      </c>
      <c r="AK204" s="290" t="str">
        <f t="shared" si="59"/>
        <v/>
      </c>
      <c r="AM204" s="290" t="str">
        <f t="shared" si="60"/>
        <v/>
      </c>
      <c r="AO204" s="290" t="str">
        <f t="shared" si="61"/>
        <v/>
      </c>
      <c r="AQ204" s="290" t="str">
        <f t="shared" si="62"/>
        <v/>
      </c>
    </row>
    <row r="205" spans="5:43" x14ac:dyDescent="0.25">
      <c r="E205" s="290" t="str">
        <f t="shared" ref="E205:G220" si="66">IF(OR($B205=0,D205=0),"",D205/$B205)</f>
        <v/>
      </c>
      <c r="G205" s="290" t="str">
        <f t="shared" si="66"/>
        <v/>
      </c>
      <c r="I205" s="290" t="str">
        <f t="shared" ref="I205:I268" si="67">IF(OR($B205=0,H205=0),"",H205/$B205)</f>
        <v/>
      </c>
      <c r="K205" s="290" t="str">
        <f t="shared" ref="K205:K268" si="68">IF(OR($B205=0,J205=0),"",J205/$B205)</f>
        <v/>
      </c>
      <c r="M205" s="290" t="str">
        <f t="shared" ref="M205:M268" si="69">IF(OR($B205=0,L205=0),"",L205/$B205)</f>
        <v/>
      </c>
      <c r="O205" s="290" t="str">
        <f t="shared" ref="O205:O268" si="70">IF(OR($B205=0,N205=0),"",N205/$B205)</f>
        <v/>
      </c>
      <c r="Q205" s="290" t="str">
        <f t="shared" ref="Q205:Q268" si="71">IF(OR($B205=0,P205=0),"",P205/$B205)</f>
        <v/>
      </c>
      <c r="S205" s="290" t="str">
        <f t="shared" ref="S205:S268" si="72">IF(OR($B205=0,R205=0),"",R205/$B205)</f>
        <v/>
      </c>
      <c r="U205" s="290" t="str">
        <f t="shared" ref="U205:U268" si="73">IF(OR($B205=0,T205=0),"",T205/$B205)</f>
        <v/>
      </c>
      <c r="W205" s="290" t="str">
        <f t="shared" ref="W205:W268" si="74">IF(OR($B205=0,V205=0),"",V205/$B205)</f>
        <v/>
      </c>
      <c r="Y205" s="290" t="str">
        <f t="shared" ref="Y205:Y268" si="75">IF(OR($B205=0,X205=0),"",X205/$B205)</f>
        <v/>
      </c>
      <c r="AA205" s="290" t="str">
        <f t="shared" ref="AA205:AA268" si="76">IF(OR($B205=0,Z205=0),"",Z205/$B205)</f>
        <v/>
      </c>
      <c r="AC205" s="290" t="str">
        <f t="shared" ref="AC205:AC268" si="77">IF(OR($B205=0,AB205=0),"",AB205/$B205)</f>
        <v/>
      </c>
      <c r="AE205" s="290" t="str">
        <f t="shared" ref="AE205:AE268" si="78">IF(OR($B205=0,AD205=0),"",AD205/$B205)</f>
        <v/>
      </c>
      <c r="AG205" s="290" t="str">
        <f t="shared" ref="AG205:AG268" si="79">IF(OR($B205=0,AF205=0),"",AF205/$B205)</f>
        <v/>
      </c>
      <c r="AI205" s="290" t="str">
        <f t="shared" ref="AI205:AI268" si="80">IF(OR($B205=0,AH205=0),"",AH205/$B205)</f>
        <v/>
      </c>
      <c r="AK205" s="290" t="str">
        <f t="shared" ref="AK205:AK268" si="81">IF(OR($B205=0,AJ205=0),"",AJ205/$B205)</f>
        <v/>
      </c>
      <c r="AM205" s="290" t="str">
        <f t="shared" ref="AM205:AM268" si="82">IF(OR($B205=0,AL205=0),"",AL205/$B205)</f>
        <v/>
      </c>
      <c r="AO205" s="290" t="str">
        <f t="shared" ref="AO205:AO268" si="83">IF(OR($B205=0,AN205=0),"",AN205/$B205)</f>
        <v/>
      </c>
      <c r="AQ205" s="290" t="str">
        <f t="shared" ref="AQ205:AQ268" si="84">IF(OR($B205=0,AP205=0),"",AP205/$B205)</f>
        <v/>
      </c>
    </row>
    <row r="206" spans="5:43" x14ac:dyDescent="0.25">
      <c r="E206" s="290" t="str">
        <f t="shared" si="66"/>
        <v/>
      </c>
      <c r="G206" s="290" t="str">
        <f t="shared" si="66"/>
        <v/>
      </c>
      <c r="I206" s="290" t="str">
        <f t="shared" si="67"/>
        <v/>
      </c>
      <c r="K206" s="290" t="str">
        <f t="shared" si="68"/>
        <v/>
      </c>
      <c r="M206" s="290" t="str">
        <f t="shared" si="69"/>
        <v/>
      </c>
      <c r="O206" s="290" t="str">
        <f t="shared" si="70"/>
        <v/>
      </c>
      <c r="Q206" s="290" t="str">
        <f t="shared" si="71"/>
        <v/>
      </c>
      <c r="S206" s="290" t="str">
        <f t="shared" si="72"/>
        <v/>
      </c>
      <c r="U206" s="290" t="str">
        <f t="shared" si="73"/>
        <v/>
      </c>
      <c r="W206" s="290" t="str">
        <f t="shared" si="74"/>
        <v/>
      </c>
      <c r="Y206" s="290" t="str">
        <f t="shared" si="75"/>
        <v/>
      </c>
      <c r="AA206" s="290" t="str">
        <f t="shared" si="76"/>
        <v/>
      </c>
      <c r="AC206" s="290" t="str">
        <f t="shared" si="77"/>
        <v/>
      </c>
      <c r="AE206" s="290" t="str">
        <f t="shared" si="78"/>
        <v/>
      </c>
      <c r="AG206" s="290" t="str">
        <f t="shared" si="79"/>
        <v/>
      </c>
      <c r="AI206" s="290" t="str">
        <f t="shared" si="80"/>
        <v/>
      </c>
      <c r="AK206" s="290" t="str">
        <f t="shared" si="81"/>
        <v/>
      </c>
      <c r="AM206" s="290" t="str">
        <f t="shared" si="82"/>
        <v/>
      </c>
      <c r="AO206" s="290" t="str">
        <f t="shared" si="83"/>
        <v/>
      </c>
      <c r="AQ206" s="290" t="str">
        <f t="shared" si="84"/>
        <v/>
      </c>
    </row>
    <row r="207" spans="5:43" x14ac:dyDescent="0.25">
      <c r="E207" s="290" t="str">
        <f t="shared" si="66"/>
        <v/>
      </c>
      <c r="G207" s="290" t="str">
        <f t="shared" si="66"/>
        <v/>
      </c>
      <c r="I207" s="290" t="str">
        <f t="shared" si="67"/>
        <v/>
      </c>
      <c r="K207" s="290" t="str">
        <f t="shared" si="68"/>
        <v/>
      </c>
      <c r="M207" s="290" t="str">
        <f t="shared" si="69"/>
        <v/>
      </c>
      <c r="O207" s="290" t="str">
        <f t="shared" si="70"/>
        <v/>
      </c>
      <c r="Q207" s="290" t="str">
        <f t="shared" si="71"/>
        <v/>
      </c>
      <c r="S207" s="290" t="str">
        <f t="shared" si="72"/>
        <v/>
      </c>
      <c r="U207" s="290" t="str">
        <f t="shared" si="73"/>
        <v/>
      </c>
      <c r="W207" s="290" t="str">
        <f t="shared" si="74"/>
        <v/>
      </c>
      <c r="Y207" s="290" t="str">
        <f t="shared" si="75"/>
        <v/>
      </c>
      <c r="AA207" s="290" t="str">
        <f t="shared" si="76"/>
        <v/>
      </c>
      <c r="AC207" s="290" t="str">
        <f t="shared" si="77"/>
        <v/>
      </c>
      <c r="AE207" s="290" t="str">
        <f t="shared" si="78"/>
        <v/>
      </c>
      <c r="AG207" s="290" t="str">
        <f t="shared" si="79"/>
        <v/>
      </c>
      <c r="AI207" s="290" t="str">
        <f t="shared" si="80"/>
        <v/>
      </c>
      <c r="AK207" s="290" t="str">
        <f t="shared" si="81"/>
        <v/>
      </c>
      <c r="AM207" s="290" t="str">
        <f t="shared" si="82"/>
        <v/>
      </c>
      <c r="AO207" s="290" t="str">
        <f t="shared" si="83"/>
        <v/>
      </c>
      <c r="AQ207" s="290" t="str">
        <f t="shared" si="84"/>
        <v/>
      </c>
    </row>
    <row r="208" spans="5:43" x14ac:dyDescent="0.25">
      <c r="E208" s="290" t="str">
        <f t="shared" si="66"/>
        <v/>
      </c>
      <c r="G208" s="290" t="str">
        <f t="shared" si="66"/>
        <v/>
      </c>
      <c r="I208" s="290" t="str">
        <f t="shared" si="67"/>
        <v/>
      </c>
      <c r="K208" s="290" t="str">
        <f t="shared" si="68"/>
        <v/>
      </c>
      <c r="M208" s="290" t="str">
        <f t="shared" si="69"/>
        <v/>
      </c>
      <c r="O208" s="290" t="str">
        <f t="shared" si="70"/>
        <v/>
      </c>
      <c r="Q208" s="290" t="str">
        <f t="shared" si="71"/>
        <v/>
      </c>
      <c r="S208" s="290" t="str">
        <f t="shared" si="72"/>
        <v/>
      </c>
      <c r="U208" s="290" t="str">
        <f t="shared" si="73"/>
        <v/>
      </c>
      <c r="W208" s="290" t="str">
        <f t="shared" si="74"/>
        <v/>
      </c>
      <c r="Y208" s="290" t="str">
        <f t="shared" si="75"/>
        <v/>
      </c>
      <c r="AA208" s="290" t="str">
        <f t="shared" si="76"/>
        <v/>
      </c>
      <c r="AC208" s="290" t="str">
        <f t="shared" si="77"/>
        <v/>
      </c>
      <c r="AE208" s="290" t="str">
        <f t="shared" si="78"/>
        <v/>
      </c>
      <c r="AG208" s="290" t="str">
        <f t="shared" si="79"/>
        <v/>
      </c>
      <c r="AI208" s="290" t="str">
        <f t="shared" si="80"/>
        <v/>
      </c>
      <c r="AK208" s="290" t="str">
        <f t="shared" si="81"/>
        <v/>
      </c>
      <c r="AM208" s="290" t="str">
        <f t="shared" si="82"/>
        <v/>
      </c>
      <c r="AO208" s="290" t="str">
        <f t="shared" si="83"/>
        <v/>
      </c>
      <c r="AQ208" s="290" t="str">
        <f t="shared" si="84"/>
        <v/>
      </c>
    </row>
    <row r="209" spans="5:43" x14ac:dyDescent="0.25">
      <c r="E209" s="290" t="str">
        <f t="shared" si="66"/>
        <v/>
      </c>
      <c r="G209" s="290" t="str">
        <f t="shared" si="66"/>
        <v/>
      </c>
      <c r="I209" s="290" t="str">
        <f t="shared" si="67"/>
        <v/>
      </c>
      <c r="K209" s="290" t="str">
        <f t="shared" si="68"/>
        <v/>
      </c>
      <c r="M209" s="290" t="str">
        <f t="shared" si="69"/>
        <v/>
      </c>
      <c r="O209" s="290" t="str">
        <f t="shared" si="70"/>
        <v/>
      </c>
      <c r="Q209" s="290" t="str">
        <f t="shared" si="71"/>
        <v/>
      </c>
      <c r="S209" s="290" t="str">
        <f t="shared" si="72"/>
        <v/>
      </c>
      <c r="U209" s="290" t="str">
        <f t="shared" si="73"/>
        <v/>
      </c>
      <c r="W209" s="290" t="str">
        <f t="shared" si="74"/>
        <v/>
      </c>
      <c r="Y209" s="290" t="str">
        <f t="shared" si="75"/>
        <v/>
      </c>
      <c r="AA209" s="290" t="str">
        <f t="shared" si="76"/>
        <v/>
      </c>
      <c r="AC209" s="290" t="str">
        <f t="shared" si="77"/>
        <v/>
      </c>
      <c r="AE209" s="290" t="str">
        <f t="shared" si="78"/>
        <v/>
      </c>
      <c r="AG209" s="290" t="str">
        <f t="shared" si="79"/>
        <v/>
      </c>
      <c r="AI209" s="290" t="str">
        <f t="shared" si="80"/>
        <v/>
      </c>
      <c r="AK209" s="290" t="str">
        <f t="shared" si="81"/>
        <v/>
      </c>
      <c r="AM209" s="290" t="str">
        <f t="shared" si="82"/>
        <v/>
      </c>
      <c r="AO209" s="290" t="str">
        <f t="shared" si="83"/>
        <v/>
      </c>
      <c r="AQ209" s="290" t="str">
        <f t="shared" si="84"/>
        <v/>
      </c>
    </row>
    <row r="210" spans="5:43" x14ac:dyDescent="0.25">
      <c r="E210" s="290" t="str">
        <f t="shared" si="66"/>
        <v/>
      </c>
      <c r="G210" s="290" t="str">
        <f t="shared" si="66"/>
        <v/>
      </c>
      <c r="I210" s="290" t="str">
        <f t="shared" si="67"/>
        <v/>
      </c>
      <c r="K210" s="290" t="str">
        <f t="shared" si="68"/>
        <v/>
      </c>
      <c r="M210" s="290" t="str">
        <f t="shared" si="69"/>
        <v/>
      </c>
      <c r="O210" s="290" t="str">
        <f t="shared" si="70"/>
        <v/>
      </c>
      <c r="Q210" s="290" t="str">
        <f t="shared" si="71"/>
        <v/>
      </c>
      <c r="S210" s="290" t="str">
        <f t="shared" si="72"/>
        <v/>
      </c>
      <c r="U210" s="290" t="str">
        <f t="shared" si="73"/>
        <v/>
      </c>
      <c r="W210" s="290" t="str">
        <f t="shared" si="74"/>
        <v/>
      </c>
      <c r="Y210" s="290" t="str">
        <f t="shared" si="75"/>
        <v/>
      </c>
      <c r="AA210" s="290" t="str">
        <f t="shared" si="76"/>
        <v/>
      </c>
      <c r="AC210" s="290" t="str">
        <f t="shared" si="77"/>
        <v/>
      </c>
      <c r="AE210" s="290" t="str">
        <f t="shared" si="78"/>
        <v/>
      </c>
      <c r="AG210" s="290" t="str">
        <f t="shared" si="79"/>
        <v/>
      </c>
      <c r="AI210" s="290" t="str">
        <f t="shared" si="80"/>
        <v/>
      </c>
      <c r="AK210" s="290" t="str">
        <f t="shared" si="81"/>
        <v/>
      </c>
      <c r="AM210" s="290" t="str">
        <f t="shared" si="82"/>
        <v/>
      </c>
      <c r="AO210" s="290" t="str">
        <f t="shared" si="83"/>
        <v/>
      </c>
      <c r="AQ210" s="290" t="str">
        <f t="shared" si="84"/>
        <v/>
      </c>
    </row>
    <row r="211" spans="5:43" x14ac:dyDescent="0.25">
      <c r="E211" s="290" t="str">
        <f t="shared" si="66"/>
        <v/>
      </c>
      <c r="G211" s="290" t="str">
        <f t="shared" si="66"/>
        <v/>
      </c>
      <c r="I211" s="290" t="str">
        <f t="shared" si="67"/>
        <v/>
      </c>
      <c r="K211" s="290" t="str">
        <f t="shared" si="68"/>
        <v/>
      </c>
      <c r="M211" s="290" t="str">
        <f t="shared" si="69"/>
        <v/>
      </c>
      <c r="O211" s="290" t="str">
        <f t="shared" si="70"/>
        <v/>
      </c>
      <c r="Q211" s="290" t="str">
        <f t="shared" si="71"/>
        <v/>
      </c>
      <c r="S211" s="290" t="str">
        <f t="shared" si="72"/>
        <v/>
      </c>
      <c r="U211" s="290" t="str">
        <f t="shared" si="73"/>
        <v/>
      </c>
      <c r="W211" s="290" t="str">
        <f t="shared" si="74"/>
        <v/>
      </c>
      <c r="Y211" s="290" t="str">
        <f t="shared" si="75"/>
        <v/>
      </c>
      <c r="AA211" s="290" t="str">
        <f t="shared" si="76"/>
        <v/>
      </c>
      <c r="AC211" s="290" t="str">
        <f t="shared" si="77"/>
        <v/>
      </c>
      <c r="AE211" s="290" t="str">
        <f t="shared" si="78"/>
        <v/>
      </c>
      <c r="AG211" s="290" t="str">
        <f t="shared" si="79"/>
        <v/>
      </c>
      <c r="AI211" s="290" t="str">
        <f t="shared" si="80"/>
        <v/>
      </c>
      <c r="AK211" s="290" t="str">
        <f t="shared" si="81"/>
        <v/>
      </c>
      <c r="AM211" s="290" t="str">
        <f t="shared" si="82"/>
        <v/>
      </c>
      <c r="AO211" s="290" t="str">
        <f t="shared" si="83"/>
        <v/>
      </c>
      <c r="AQ211" s="290" t="str">
        <f t="shared" si="84"/>
        <v/>
      </c>
    </row>
    <row r="212" spans="5:43" x14ac:dyDescent="0.25">
      <c r="E212" s="290" t="str">
        <f t="shared" si="66"/>
        <v/>
      </c>
      <c r="G212" s="290" t="str">
        <f t="shared" si="66"/>
        <v/>
      </c>
      <c r="I212" s="290" t="str">
        <f t="shared" si="67"/>
        <v/>
      </c>
      <c r="K212" s="290" t="str">
        <f t="shared" si="68"/>
        <v/>
      </c>
      <c r="M212" s="290" t="str">
        <f t="shared" si="69"/>
        <v/>
      </c>
      <c r="O212" s="290" t="str">
        <f t="shared" si="70"/>
        <v/>
      </c>
      <c r="Q212" s="290" t="str">
        <f t="shared" si="71"/>
        <v/>
      </c>
      <c r="S212" s="290" t="str">
        <f t="shared" si="72"/>
        <v/>
      </c>
      <c r="U212" s="290" t="str">
        <f t="shared" si="73"/>
        <v/>
      </c>
      <c r="W212" s="290" t="str">
        <f t="shared" si="74"/>
        <v/>
      </c>
      <c r="Y212" s="290" t="str">
        <f t="shared" si="75"/>
        <v/>
      </c>
      <c r="AA212" s="290" t="str">
        <f t="shared" si="76"/>
        <v/>
      </c>
      <c r="AC212" s="290" t="str">
        <f t="shared" si="77"/>
        <v/>
      </c>
      <c r="AE212" s="290" t="str">
        <f t="shared" si="78"/>
        <v/>
      </c>
      <c r="AG212" s="290" t="str">
        <f t="shared" si="79"/>
        <v/>
      </c>
      <c r="AI212" s="290" t="str">
        <f t="shared" si="80"/>
        <v/>
      </c>
      <c r="AK212" s="290" t="str">
        <f t="shared" si="81"/>
        <v/>
      </c>
      <c r="AM212" s="290" t="str">
        <f t="shared" si="82"/>
        <v/>
      </c>
      <c r="AO212" s="290" t="str">
        <f t="shared" si="83"/>
        <v/>
      </c>
      <c r="AQ212" s="290" t="str">
        <f t="shared" si="84"/>
        <v/>
      </c>
    </row>
    <row r="213" spans="5:43" x14ac:dyDescent="0.25">
      <c r="E213" s="290" t="str">
        <f t="shared" si="66"/>
        <v/>
      </c>
      <c r="G213" s="290" t="str">
        <f t="shared" si="66"/>
        <v/>
      </c>
      <c r="I213" s="290" t="str">
        <f t="shared" si="67"/>
        <v/>
      </c>
      <c r="K213" s="290" t="str">
        <f t="shared" si="68"/>
        <v/>
      </c>
      <c r="M213" s="290" t="str">
        <f t="shared" si="69"/>
        <v/>
      </c>
      <c r="O213" s="290" t="str">
        <f t="shared" si="70"/>
        <v/>
      </c>
      <c r="Q213" s="290" t="str">
        <f t="shared" si="71"/>
        <v/>
      </c>
      <c r="S213" s="290" t="str">
        <f t="shared" si="72"/>
        <v/>
      </c>
      <c r="U213" s="290" t="str">
        <f t="shared" si="73"/>
        <v/>
      </c>
      <c r="W213" s="290" t="str">
        <f t="shared" si="74"/>
        <v/>
      </c>
      <c r="Y213" s="290" t="str">
        <f t="shared" si="75"/>
        <v/>
      </c>
      <c r="AA213" s="290" t="str">
        <f t="shared" si="76"/>
        <v/>
      </c>
      <c r="AC213" s="290" t="str">
        <f t="shared" si="77"/>
        <v/>
      </c>
      <c r="AE213" s="290" t="str">
        <f t="shared" si="78"/>
        <v/>
      </c>
      <c r="AG213" s="290" t="str">
        <f t="shared" si="79"/>
        <v/>
      </c>
      <c r="AI213" s="290" t="str">
        <f t="shared" si="80"/>
        <v/>
      </c>
      <c r="AK213" s="290" t="str">
        <f t="shared" si="81"/>
        <v/>
      </c>
      <c r="AM213" s="290" t="str">
        <f t="shared" si="82"/>
        <v/>
      </c>
      <c r="AO213" s="290" t="str">
        <f t="shared" si="83"/>
        <v/>
      </c>
      <c r="AQ213" s="290" t="str">
        <f t="shared" si="84"/>
        <v/>
      </c>
    </row>
    <row r="214" spans="5:43" x14ac:dyDescent="0.25">
      <c r="E214" s="290" t="str">
        <f t="shared" si="66"/>
        <v/>
      </c>
      <c r="G214" s="290" t="str">
        <f t="shared" si="66"/>
        <v/>
      </c>
      <c r="I214" s="290" t="str">
        <f t="shared" si="67"/>
        <v/>
      </c>
      <c r="K214" s="290" t="str">
        <f t="shared" si="68"/>
        <v/>
      </c>
      <c r="M214" s="290" t="str">
        <f t="shared" si="69"/>
        <v/>
      </c>
      <c r="O214" s="290" t="str">
        <f t="shared" si="70"/>
        <v/>
      </c>
      <c r="Q214" s="290" t="str">
        <f t="shared" si="71"/>
        <v/>
      </c>
      <c r="S214" s="290" t="str">
        <f t="shared" si="72"/>
        <v/>
      </c>
      <c r="U214" s="290" t="str">
        <f t="shared" si="73"/>
        <v/>
      </c>
      <c r="W214" s="290" t="str">
        <f t="shared" si="74"/>
        <v/>
      </c>
      <c r="Y214" s="290" t="str">
        <f t="shared" si="75"/>
        <v/>
      </c>
      <c r="AA214" s="290" t="str">
        <f t="shared" si="76"/>
        <v/>
      </c>
      <c r="AC214" s="290" t="str">
        <f t="shared" si="77"/>
        <v/>
      </c>
      <c r="AE214" s="290" t="str">
        <f t="shared" si="78"/>
        <v/>
      </c>
      <c r="AG214" s="290" t="str">
        <f t="shared" si="79"/>
        <v/>
      </c>
      <c r="AI214" s="290" t="str">
        <f t="shared" si="80"/>
        <v/>
      </c>
      <c r="AK214" s="290" t="str">
        <f t="shared" si="81"/>
        <v/>
      </c>
      <c r="AM214" s="290" t="str">
        <f t="shared" si="82"/>
        <v/>
      </c>
      <c r="AO214" s="290" t="str">
        <f t="shared" si="83"/>
        <v/>
      </c>
      <c r="AQ214" s="290" t="str">
        <f t="shared" si="84"/>
        <v/>
      </c>
    </row>
    <row r="215" spans="5:43" x14ac:dyDescent="0.25">
      <c r="E215" s="290" t="str">
        <f t="shared" si="66"/>
        <v/>
      </c>
      <c r="G215" s="290" t="str">
        <f t="shared" si="66"/>
        <v/>
      </c>
      <c r="I215" s="290" t="str">
        <f t="shared" si="67"/>
        <v/>
      </c>
      <c r="K215" s="290" t="str">
        <f t="shared" si="68"/>
        <v/>
      </c>
      <c r="M215" s="290" t="str">
        <f t="shared" si="69"/>
        <v/>
      </c>
      <c r="O215" s="290" t="str">
        <f t="shared" si="70"/>
        <v/>
      </c>
      <c r="Q215" s="290" t="str">
        <f t="shared" si="71"/>
        <v/>
      </c>
      <c r="S215" s="290" t="str">
        <f t="shared" si="72"/>
        <v/>
      </c>
      <c r="U215" s="290" t="str">
        <f t="shared" si="73"/>
        <v/>
      </c>
      <c r="W215" s="290" t="str">
        <f t="shared" si="74"/>
        <v/>
      </c>
      <c r="Y215" s="290" t="str">
        <f t="shared" si="75"/>
        <v/>
      </c>
      <c r="AA215" s="290" t="str">
        <f t="shared" si="76"/>
        <v/>
      </c>
      <c r="AC215" s="290" t="str">
        <f t="shared" si="77"/>
        <v/>
      </c>
      <c r="AE215" s="290" t="str">
        <f t="shared" si="78"/>
        <v/>
      </c>
      <c r="AG215" s="290" t="str">
        <f t="shared" si="79"/>
        <v/>
      </c>
      <c r="AI215" s="290" t="str">
        <f t="shared" si="80"/>
        <v/>
      </c>
      <c r="AK215" s="290" t="str">
        <f t="shared" si="81"/>
        <v/>
      </c>
      <c r="AM215" s="290" t="str">
        <f t="shared" si="82"/>
        <v/>
      </c>
      <c r="AO215" s="290" t="str">
        <f t="shared" si="83"/>
        <v/>
      </c>
      <c r="AQ215" s="290" t="str">
        <f t="shared" si="84"/>
        <v/>
      </c>
    </row>
    <row r="216" spans="5:43" x14ac:dyDescent="0.25">
      <c r="E216" s="290" t="str">
        <f t="shared" si="66"/>
        <v/>
      </c>
      <c r="G216" s="290" t="str">
        <f t="shared" si="66"/>
        <v/>
      </c>
      <c r="I216" s="290" t="str">
        <f t="shared" si="67"/>
        <v/>
      </c>
      <c r="K216" s="290" t="str">
        <f t="shared" si="68"/>
        <v/>
      </c>
      <c r="M216" s="290" t="str">
        <f t="shared" si="69"/>
        <v/>
      </c>
      <c r="O216" s="290" t="str">
        <f t="shared" si="70"/>
        <v/>
      </c>
      <c r="Q216" s="290" t="str">
        <f t="shared" si="71"/>
        <v/>
      </c>
      <c r="S216" s="290" t="str">
        <f t="shared" si="72"/>
        <v/>
      </c>
      <c r="U216" s="290" t="str">
        <f t="shared" si="73"/>
        <v/>
      </c>
      <c r="W216" s="290" t="str">
        <f t="shared" si="74"/>
        <v/>
      </c>
      <c r="Y216" s="290" t="str">
        <f t="shared" si="75"/>
        <v/>
      </c>
      <c r="AA216" s="290" t="str">
        <f t="shared" si="76"/>
        <v/>
      </c>
      <c r="AC216" s="290" t="str">
        <f t="shared" si="77"/>
        <v/>
      </c>
      <c r="AE216" s="290" t="str">
        <f t="shared" si="78"/>
        <v/>
      </c>
      <c r="AG216" s="290" t="str">
        <f t="shared" si="79"/>
        <v/>
      </c>
      <c r="AI216" s="290" t="str">
        <f t="shared" si="80"/>
        <v/>
      </c>
      <c r="AK216" s="290" t="str">
        <f t="shared" si="81"/>
        <v/>
      </c>
      <c r="AM216" s="290" t="str">
        <f t="shared" si="82"/>
        <v/>
      </c>
      <c r="AO216" s="290" t="str">
        <f t="shared" si="83"/>
        <v/>
      </c>
      <c r="AQ216" s="290" t="str">
        <f t="shared" si="84"/>
        <v/>
      </c>
    </row>
    <row r="217" spans="5:43" x14ac:dyDescent="0.25">
      <c r="E217" s="290" t="str">
        <f t="shared" si="66"/>
        <v/>
      </c>
      <c r="G217" s="290" t="str">
        <f t="shared" si="66"/>
        <v/>
      </c>
      <c r="I217" s="290" t="str">
        <f t="shared" si="67"/>
        <v/>
      </c>
      <c r="K217" s="290" t="str">
        <f t="shared" si="68"/>
        <v/>
      </c>
      <c r="M217" s="290" t="str">
        <f t="shared" si="69"/>
        <v/>
      </c>
      <c r="O217" s="290" t="str">
        <f t="shared" si="70"/>
        <v/>
      </c>
      <c r="Q217" s="290" t="str">
        <f t="shared" si="71"/>
        <v/>
      </c>
      <c r="S217" s="290" t="str">
        <f t="shared" si="72"/>
        <v/>
      </c>
      <c r="U217" s="290" t="str">
        <f t="shared" si="73"/>
        <v/>
      </c>
      <c r="W217" s="290" t="str">
        <f t="shared" si="74"/>
        <v/>
      </c>
      <c r="Y217" s="290" t="str">
        <f t="shared" si="75"/>
        <v/>
      </c>
      <c r="AA217" s="290" t="str">
        <f t="shared" si="76"/>
        <v/>
      </c>
      <c r="AC217" s="290" t="str">
        <f t="shared" si="77"/>
        <v/>
      </c>
      <c r="AE217" s="290" t="str">
        <f t="shared" si="78"/>
        <v/>
      </c>
      <c r="AG217" s="290" t="str">
        <f t="shared" si="79"/>
        <v/>
      </c>
      <c r="AI217" s="290" t="str">
        <f t="shared" si="80"/>
        <v/>
      </c>
      <c r="AK217" s="290" t="str">
        <f t="shared" si="81"/>
        <v/>
      </c>
      <c r="AM217" s="290" t="str">
        <f t="shared" si="82"/>
        <v/>
      </c>
      <c r="AO217" s="290" t="str">
        <f t="shared" si="83"/>
        <v/>
      </c>
      <c r="AQ217" s="290" t="str">
        <f t="shared" si="84"/>
        <v/>
      </c>
    </row>
    <row r="218" spans="5:43" x14ac:dyDescent="0.25">
      <c r="E218" s="290" t="str">
        <f t="shared" si="66"/>
        <v/>
      </c>
      <c r="G218" s="290" t="str">
        <f t="shared" si="66"/>
        <v/>
      </c>
      <c r="I218" s="290" t="str">
        <f t="shared" si="67"/>
        <v/>
      </c>
      <c r="K218" s="290" t="str">
        <f t="shared" si="68"/>
        <v/>
      </c>
      <c r="M218" s="290" t="str">
        <f t="shared" si="69"/>
        <v/>
      </c>
      <c r="O218" s="290" t="str">
        <f t="shared" si="70"/>
        <v/>
      </c>
      <c r="Q218" s="290" t="str">
        <f t="shared" si="71"/>
        <v/>
      </c>
      <c r="S218" s="290" t="str">
        <f t="shared" si="72"/>
        <v/>
      </c>
      <c r="U218" s="290" t="str">
        <f t="shared" si="73"/>
        <v/>
      </c>
      <c r="W218" s="290" t="str">
        <f t="shared" si="74"/>
        <v/>
      </c>
      <c r="Y218" s="290" t="str">
        <f t="shared" si="75"/>
        <v/>
      </c>
      <c r="AA218" s="290" t="str">
        <f t="shared" si="76"/>
        <v/>
      </c>
      <c r="AC218" s="290" t="str">
        <f t="shared" si="77"/>
        <v/>
      </c>
      <c r="AE218" s="290" t="str">
        <f t="shared" si="78"/>
        <v/>
      </c>
      <c r="AG218" s="290" t="str">
        <f t="shared" si="79"/>
        <v/>
      </c>
      <c r="AI218" s="290" t="str">
        <f t="shared" si="80"/>
        <v/>
      </c>
      <c r="AK218" s="290" t="str">
        <f t="shared" si="81"/>
        <v/>
      </c>
      <c r="AM218" s="290" t="str">
        <f t="shared" si="82"/>
        <v/>
      </c>
      <c r="AO218" s="290" t="str">
        <f t="shared" si="83"/>
        <v/>
      </c>
      <c r="AQ218" s="290" t="str">
        <f t="shared" si="84"/>
        <v/>
      </c>
    </row>
    <row r="219" spans="5:43" x14ac:dyDescent="0.25">
      <c r="E219" s="290" t="str">
        <f t="shared" si="66"/>
        <v/>
      </c>
      <c r="G219" s="290" t="str">
        <f t="shared" si="66"/>
        <v/>
      </c>
      <c r="I219" s="290" t="str">
        <f t="shared" si="67"/>
        <v/>
      </c>
      <c r="K219" s="290" t="str">
        <f t="shared" si="68"/>
        <v/>
      </c>
      <c r="M219" s="290" t="str">
        <f t="shared" si="69"/>
        <v/>
      </c>
      <c r="O219" s="290" t="str">
        <f t="shared" si="70"/>
        <v/>
      </c>
      <c r="Q219" s="290" t="str">
        <f t="shared" si="71"/>
        <v/>
      </c>
      <c r="S219" s="290" t="str">
        <f t="shared" si="72"/>
        <v/>
      </c>
      <c r="U219" s="290" t="str">
        <f t="shared" si="73"/>
        <v/>
      </c>
      <c r="W219" s="290" t="str">
        <f t="shared" si="74"/>
        <v/>
      </c>
      <c r="Y219" s="290" t="str">
        <f t="shared" si="75"/>
        <v/>
      </c>
      <c r="AA219" s="290" t="str">
        <f t="shared" si="76"/>
        <v/>
      </c>
      <c r="AC219" s="290" t="str">
        <f t="shared" si="77"/>
        <v/>
      </c>
      <c r="AE219" s="290" t="str">
        <f t="shared" si="78"/>
        <v/>
      </c>
      <c r="AG219" s="290" t="str">
        <f t="shared" si="79"/>
        <v/>
      </c>
      <c r="AI219" s="290" t="str">
        <f t="shared" si="80"/>
        <v/>
      </c>
      <c r="AK219" s="290" t="str">
        <f t="shared" si="81"/>
        <v/>
      </c>
      <c r="AM219" s="290" t="str">
        <f t="shared" si="82"/>
        <v/>
      </c>
      <c r="AO219" s="290" t="str">
        <f t="shared" si="83"/>
        <v/>
      </c>
      <c r="AQ219" s="290" t="str">
        <f t="shared" si="84"/>
        <v/>
      </c>
    </row>
    <row r="220" spans="5:43" x14ac:dyDescent="0.25">
      <c r="E220" s="290" t="str">
        <f t="shared" si="66"/>
        <v/>
      </c>
      <c r="G220" s="290" t="str">
        <f t="shared" si="66"/>
        <v/>
      </c>
      <c r="I220" s="290" t="str">
        <f t="shared" si="67"/>
        <v/>
      </c>
      <c r="K220" s="290" t="str">
        <f t="shared" si="68"/>
        <v/>
      </c>
      <c r="M220" s="290" t="str">
        <f t="shared" si="69"/>
        <v/>
      </c>
      <c r="O220" s="290" t="str">
        <f t="shared" si="70"/>
        <v/>
      </c>
      <c r="Q220" s="290" t="str">
        <f t="shared" si="71"/>
        <v/>
      </c>
      <c r="S220" s="290" t="str">
        <f t="shared" si="72"/>
        <v/>
      </c>
      <c r="U220" s="290" t="str">
        <f t="shared" si="73"/>
        <v/>
      </c>
      <c r="W220" s="290" t="str">
        <f t="shared" si="74"/>
        <v/>
      </c>
      <c r="Y220" s="290" t="str">
        <f t="shared" si="75"/>
        <v/>
      </c>
      <c r="AA220" s="290" t="str">
        <f t="shared" si="76"/>
        <v/>
      </c>
      <c r="AC220" s="290" t="str">
        <f t="shared" si="77"/>
        <v/>
      </c>
      <c r="AE220" s="290" t="str">
        <f t="shared" si="78"/>
        <v/>
      </c>
      <c r="AG220" s="290" t="str">
        <f t="shared" si="79"/>
        <v/>
      </c>
      <c r="AI220" s="290" t="str">
        <f t="shared" si="80"/>
        <v/>
      </c>
      <c r="AK220" s="290" t="str">
        <f t="shared" si="81"/>
        <v/>
      </c>
      <c r="AM220" s="290" t="str">
        <f t="shared" si="82"/>
        <v/>
      </c>
      <c r="AO220" s="290" t="str">
        <f t="shared" si="83"/>
        <v/>
      </c>
      <c r="AQ220" s="290" t="str">
        <f t="shared" si="84"/>
        <v/>
      </c>
    </row>
    <row r="221" spans="5:43" x14ac:dyDescent="0.25">
      <c r="E221" s="290" t="str">
        <f t="shared" ref="E221:G236" si="85">IF(OR($B221=0,D221=0),"",D221/$B221)</f>
        <v/>
      </c>
      <c r="G221" s="290" t="str">
        <f t="shared" si="85"/>
        <v/>
      </c>
      <c r="I221" s="290" t="str">
        <f t="shared" si="67"/>
        <v/>
      </c>
      <c r="K221" s="290" t="str">
        <f t="shared" si="68"/>
        <v/>
      </c>
      <c r="M221" s="290" t="str">
        <f t="shared" si="69"/>
        <v/>
      </c>
      <c r="O221" s="290" t="str">
        <f t="shared" si="70"/>
        <v/>
      </c>
      <c r="Q221" s="290" t="str">
        <f t="shared" si="71"/>
        <v/>
      </c>
      <c r="S221" s="290" t="str">
        <f t="shared" si="72"/>
        <v/>
      </c>
      <c r="U221" s="290" t="str">
        <f t="shared" si="73"/>
        <v/>
      </c>
      <c r="W221" s="290" t="str">
        <f t="shared" si="74"/>
        <v/>
      </c>
      <c r="Y221" s="290" t="str">
        <f t="shared" si="75"/>
        <v/>
      </c>
      <c r="AA221" s="290" t="str">
        <f t="shared" si="76"/>
        <v/>
      </c>
      <c r="AC221" s="290" t="str">
        <f t="shared" si="77"/>
        <v/>
      </c>
      <c r="AE221" s="290" t="str">
        <f t="shared" si="78"/>
        <v/>
      </c>
      <c r="AG221" s="290" t="str">
        <f t="shared" si="79"/>
        <v/>
      </c>
      <c r="AI221" s="290" t="str">
        <f t="shared" si="80"/>
        <v/>
      </c>
      <c r="AK221" s="290" t="str">
        <f t="shared" si="81"/>
        <v/>
      </c>
      <c r="AM221" s="290" t="str">
        <f t="shared" si="82"/>
        <v/>
      </c>
      <c r="AO221" s="290" t="str">
        <f t="shared" si="83"/>
        <v/>
      </c>
      <c r="AQ221" s="290" t="str">
        <f t="shared" si="84"/>
        <v/>
      </c>
    </row>
    <row r="222" spans="5:43" x14ac:dyDescent="0.25">
      <c r="E222" s="290" t="str">
        <f t="shared" si="85"/>
        <v/>
      </c>
      <c r="G222" s="290" t="str">
        <f t="shared" si="85"/>
        <v/>
      </c>
      <c r="I222" s="290" t="str">
        <f t="shared" si="67"/>
        <v/>
      </c>
      <c r="K222" s="290" t="str">
        <f t="shared" si="68"/>
        <v/>
      </c>
      <c r="M222" s="290" t="str">
        <f t="shared" si="69"/>
        <v/>
      </c>
      <c r="O222" s="290" t="str">
        <f t="shared" si="70"/>
        <v/>
      </c>
      <c r="Q222" s="290" t="str">
        <f t="shared" si="71"/>
        <v/>
      </c>
      <c r="S222" s="290" t="str">
        <f t="shared" si="72"/>
        <v/>
      </c>
      <c r="U222" s="290" t="str">
        <f t="shared" si="73"/>
        <v/>
      </c>
      <c r="W222" s="290" t="str">
        <f t="shared" si="74"/>
        <v/>
      </c>
      <c r="Y222" s="290" t="str">
        <f t="shared" si="75"/>
        <v/>
      </c>
      <c r="AA222" s="290" t="str">
        <f t="shared" si="76"/>
        <v/>
      </c>
      <c r="AC222" s="290" t="str">
        <f t="shared" si="77"/>
        <v/>
      </c>
      <c r="AE222" s="290" t="str">
        <f t="shared" si="78"/>
        <v/>
      </c>
      <c r="AG222" s="290" t="str">
        <f t="shared" si="79"/>
        <v/>
      </c>
      <c r="AI222" s="290" t="str">
        <f t="shared" si="80"/>
        <v/>
      </c>
      <c r="AK222" s="290" t="str">
        <f t="shared" si="81"/>
        <v/>
      </c>
      <c r="AM222" s="290" t="str">
        <f t="shared" si="82"/>
        <v/>
      </c>
      <c r="AO222" s="290" t="str">
        <f t="shared" si="83"/>
        <v/>
      </c>
      <c r="AQ222" s="290" t="str">
        <f t="shared" si="84"/>
        <v/>
      </c>
    </row>
    <row r="223" spans="5:43" x14ac:dyDescent="0.25">
      <c r="E223" s="290" t="str">
        <f t="shared" si="85"/>
        <v/>
      </c>
      <c r="G223" s="290" t="str">
        <f t="shared" si="85"/>
        <v/>
      </c>
      <c r="I223" s="290" t="str">
        <f t="shared" si="67"/>
        <v/>
      </c>
      <c r="K223" s="290" t="str">
        <f t="shared" si="68"/>
        <v/>
      </c>
      <c r="M223" s="290" t="str">
        <f t="shared" si="69"/>
        <v/>
      </c>
      <c r="O223" s="290" t="str">
        <f t="shared" si="70"/>
        <v/>
      </c>
      <c r="Q223" s="290" t="str">
        <f t="shared" si="71"/>
        <v/>
      </c>
      <c r="S223" s="290" t="str">
        <f t="shared" si="72"/>
        <v/>
      </c>
      <c r="U223" s="290" t="str">
        <f t="shared" si="73"/>
        <v/>
      </c>
      <c r="W223" s="290" t="str">
        <f t="shared" si="74"/>
        <v/>
      </c>
      <c r="Y223" s="290" t="str">
        <f t="shared" si="75"/>
        <v/>
      </c>
      <c r="AA223" s="290" t="str">
        <f t="shared" si="76"/>
        <v/>
      </c>
      <c r="AC223" s="290" t="str">
        <f t="shared" si="77"/>
        <v/>
      </c>
      <c r="AE223" s="290" t="str">
        <f t="shared" si="78"/>
        <v/>
      </c>
      <c r="AG223" s="290" t="str">
        <f t="shared" si="79"/>
        <v/>
      </c>
      <c r="AI223" s="290" t="str">
        <f t="shared" si="80"/>
        <v/>
      </c>
      <c r="AK223" s="290" t="str">
        <f t="shared" si="81"/>
        <v/>
      </c>
      <c r="AM223" s="290" t="str">
        <f t="shared" si="82"/>
        <v/>
      </c>
      <c r="AO223" s="290" t="str">
        <f t="shared" si="83"/>
        <v/>
      </c>
      <c r="AQ223" s="290" t="str">
        <f t="shared" si="84"/>
        <v/>
      </c>
    </row>
    <row r="224" spans="5:43" x14ac:dyDescent="0.25">
      <c r="E224" s="290" t="str">
        <f t="shared" si="85"/>
        <v/>
      </c>
      <c r="G224" s="290" t="str">
        <f t="shared" si="85"/>
        <v/>
      </c>
      <c r="I224" s="290" t="str">
        <f t="shared" si="67"/>
        <v/>
      </c>
      <c r="K224" s="290" t="str">
        <f t="shared" si="68"/>
        <v/>
      </c>
      <c r="M224" s="290" t="str">
        <f t="shared" si="69"/>
        <v/>
      </c>
      <c r="O224" s="290" t="str">
        <f t="shared" si="70"/>
        <v/>
      </c>
      <c r="Q224" s="290" t="str">
        <f t="shared" si="71"/>
        <v/>
      </c>
      <c r="S224" s="290" t="str">
        <f t="shared" si="72"/>
        <v/>
      </c>
      <c r="U224" s="290" t="str">
        <f t="shared" si="73"/>
        <v/>
      </c>
      <c r="W224" s="290" t="str">
        <f t="shared" si="74"/>
        <v/>
      </c>
      <c r="Y224" s="290" t="str">
        <f t="shared" si="75"/>
        <v/>
      </c>
      <c r="AA224" s="290" t="str">
        <f t="shared" si="76"/>
        <v/>
      </c>
      <c r="AC224" s="290" t="str">
        <f t="shared" si="77"/>
        <v/>
      </c>
      <c r="AE224" s="290" t="str">
        <f t="shared" si="78"/>
        <v/>
      </c>
      <c r="AG224" s="290" t="str">
        <f t="shared" si="79"/>
        <v/>
      </c>
      <c r="AI224" s="290" t="str">
        <f t="shared" si="80"/>
        <v/>
      </c>
      <c r="AK224" s="290" t="str">
        <f t="shared" si="81"/>
        <v/>
      </c>
      <c r="AM224" s="290" t="str">
        <f t="shared" si="82"/>
        <v/>
      </c>
      <c r="AO224" s="290" t="str">
        <f t="shared" si="83"/>
        <v/>
      </c>
      <c r="AQ224" s="290" t="str">
        <f t="shared" si="84"/>
        <v/>
      </c>
    </row>
    <row r="225" spans="5:43" x14ac:dyDescent="0.25">
      <c r="E225" s="290" t="str">
        <f t="shared" si="85"/>
        <v/>
      </c>
      <c r="G225" s="290" t="str">
        <f t="shared" si="85"/>
        <v/>
      </c>
      <c r="I225" s="290" t="str">
        <f t="shared" si="67"/>
        <v/>
      </c>
      <c r="K225" s="290" t="str">
        <f t="shared" si="68"/>
        <v/>
      </c>
      <c r="M225" s="290" t="str">
        <f t="shared" si="69"/>
        <v/>
      </c>
      <c r="O225" s="290" t="str">
        <f t="shared" si="70"/>
        <v/>
      </c>
      <c r="Q225" s="290" t="str">
        <f t="shared" si="71"/>
        <v/>
      </c>
      <c r="S225" s="290" t="str">
        <f t="shared" si="72"/>
        <v/>
      </c>
      <c r="U225" s="290" t="str">
        <f t="shared" si="73"/>
        <v/>
      </c>
      <c r="W225" s="290" t="str">
        <f t="shared" si="74"/>
        <v/>
      </c>
      <c r="Y225" s="290" t="str">
        <f t="shared" si="75"/>
        <v/>
      </c>
      <c r="AA225" s="290" t="str">
        <f t="shared" si="76"/>
        <v/>
      </c>
      <c r="AC225" s="290" t="str">
        <f t="shared" si="77"/>
        <v/>
      </c>
      <c r="AE225" s="290" t="str">
        <f t="shared" si="78"/>
        <v/>
      </c>
      <c r="AG225" s="290" t="str">
        <f t="shared" si="79"/>
        <v/>
      </c>
      <c r="AI225" s="290" t="str">
        <f t="shared" si="80"/>
        <v/>
      </c>
      <c r="AK225" s="290" t="str">
        <f t="shared" si="81"/>
        <v/>
      </c>
      <c r="AM225" s="290" t="str">
        <f t="shared" si="82"/>
        <v/>
      </c>
      <c r="AO225" s="290" t="str">
        <f t="shared" si="83"/>
        <v/>
      </c>
      <c r="AQ225" s="290" t="str">
        <f t="shared" si="84"/>
        <v/>
      </c>
    </row>
    <row r="226" spans="5:43" x14ac:dyDescent="0.25">
      <c r="E226" s="290" t="str">
        <f t="shared" si="85"/>
        <v/>
      </c>
      <c r="G226" s="290" t="str">
        <f t="shared" si="85"/>
        <v/>
      </c>
      <c r="I226" s="290" t="str">
        <f t="shared" si="67"/>
        <v/>
      </c>
      <c r="K226" s="290" t="str">
        <f t="shared" si="68"/>
        <v/>
      </c>
      <c r="M226" s="290" t="str">
        <f t="shared" si="69"/>
        <v/>
      </c>
      <c r="O226" s="290" t="str">
        <f t="shared" si="70"/>
        <v/>
      </c>
      <c r="Q226" s="290" t="str">
        <f t="shared" si="71"/>
        <v/>
      </c>
      <c r="S226" s="290" t="str">
        <f t="shared" si="72"/>
        <v/>
      </c>
      <c r="U226" s="290" t="str">
        <f t="shared" si="73"/>
        <v/>
      </c>
      <c r="W226" s="290" t="str">
        <f t="shared" si="74"/>
        <v/>
      </c>
      <c r="Y226" s="290" t="str">
        <f t="shared" si="75"/>
        <v/>
      </c>
      <c r="AA226" s="290" t="str">
        <f t="shared" si="76"/>
        <v/>
      </c>
      <c r="AC226" s="290" t="str">
        <f t="shared" si="77"/>
        <v/>
      </c>
      <c r="AE226" s="290" t="str">
        <f t="shared" si="78"/>
        <v/>
      </c>
      <c r="AG226" s="290" t="str">
        <f t="shared" si="79"/>
        <v/>
      </c>
      <c r="AI226" s="290" t="str">
        <f t="shared" si="80"/>
        <v/>
      </c>
      <c r="AK226" s="290" t="str">
        <f t="shared" si="81"/>
        <v/>
      </c>
      <c r="AM226" s="290" t="str">
        <f t="shared" si="82"/>
        <v/>
      </c>
      <c r="AO226" s="290" t="str">
        <f t="shared" si="83"/>
        <v/>
      </c>
      <c r="AQ226" s="290" t="str">
        <f t="shared" si="84"/>
        <v/>
      </c>
    </row>
    <row r="227" spans="5:43" x14ac:dyDescent="0.25">
      <c r="E227" s="290" t="str">
        <f t="shared" si="85"/>
        <v/>
      </c>
      <c r="G227" s="290" t="str">
        <f t="shared" si="85"/>
        <v/>
      </c>
      <c r="I227" s="290" t="str">
        <f t="shared" si="67"/>
        <v/>
      </c>
      <c r="K227" s="290" t="str">
        <f t="shared" si="68"/>
        <v/>
      </c>
      <c r="M227" s="290" t="str">
        <f t="shared" si="69"/>
        <v/>
      </c>
      <c r="O227" s="290" t="str">
        <f t="shared" si="70"/>
        <v/>
      </c>
      <c r="Q227" s="290" t="str">
        <f t="shared" si="71"/>
        <v/>
      </c>
      <c r="S227" s="290" t="str">
        <f t="shared" si="72"/>
        <v/>
      </c>
      <c r="U227" s="290" t="str">
        <f t="shared" si="73"/>
        <v/>
      </c>
      <c r="W227" s="290" t="str">
        <f t="shared" si="74"/>
        <v/>
      </c>
      <c r="Y227" s="290" t="str">
        <f t="shared" si="75"/>
        <v/>
      </c>
      <c r="AA227" s="290" t="str">
        <f t="shared" si="76"/>
        <v/>
      </c>
      <c r="AC227" s="290" t="str">
        <f t="shared" si="77"/>
        <v/>
      </c>
      <c r="AE227" s="290" t="str">
        <f t="shared" si="78"/>
        <v/>
      </c>
      <c r="AG227" s="290" t="str">
        <f t="shared" si="79"/>
        <v/>
      </c>
      <c r="AI227" s="290" t="str">
        <f t="shared" si="80"/>
        <v/>
      </c>
      <c r="AK227" s="290" t="str">
        <f t="shared" si="81"/>
        <v/>
      </c>
      <c r="AM227" s="290" t="str">
        <f t="shared" si="82"/>
        <v/>
      </c>
      <c r="AO227" s="290" t="str">
        <f t="shared" si="83"/>
        <v/>
      </c>
      <c r="AQ227" s="290" t="str">
        <f t="shared" si="84"/>
        <v/>
      </c>
    </row>
    <row r="228" spans="5:43" x14ac:dyDescent="0.25">
      <c r="E228" s="290" t="str">
        <f t="shared" si="85"/>
        <v/>
      </c>
      <c r="G228" s="290" t="str">
        <f t="shared" si="85"/>
        <v/>
      </c>
      <c r="I228" s="290" t="str">
        <f t="shared" si="67"/>
        <v/>
      </c>
      <c r="K228" s="290" t="str">
        <f t="shared" si="68"/>
        <v/>
      </c>
      <c r="M228" s="290" t="str">
        <f t="shared" si="69"/>
        <v/>
      </c>
      <c r="O228" s="290" t="str">
        <f t="shared" si="70"/>
        <v/>
      </c>
      <c r="Q228" s="290" t="str">
        <f t="shared" si="71"/>
        <v/>
      </c>
      <c r="S228" s="290" t="str">
        <f t="shared" si="72"/>
        <v/>
      </c>
      <c r="U228" s="290" t="str">
        <f t="shared" si="73"/>
        <v/>
      </c>
      <c r="W228" s="290" t="str">
        <f t="shared" si="74"/>
        <v/>
      </c>
      <c r="Y228" s="290" t="str">
        <f t="shared" si="75"/>
        <v/>
      </c>
      <c r="AA228" s="290" t="str">
        <f t="shared" si="76"/>
        <v/>
      </c>
      <c r="AC228" s="290" t="str">
        <f t="shared" si="77"/>
        <v/>
      </c>
      <c r="AE228" s="290" t="str">
        <f t="shared" si="78"/>
        <v/>
      </c>
      <c r="AG228" s="290" t="str">
        <f t="shared" si="79"/>
        <v/>
      </c>
      <c r="AI228" s="290" t="str">
        <f t="shared" si="80"/>
        <v/>
      </c>
      <c r="AK228" s="290" t="str">
        <f t="shared" si="81"/>
        <v/>
      </c>
      <c r="AM228" s="290" t="str">
        <f t="shared" si="82"/>
        <v/>
      </c>
      <c r="AO228" s="290" t="str">
        <f t="shared" si="83"/>
        <v/>
      </c>
      <c r="AQ228" s="290" t="str">
        <f t="shared" si="84"/>
        <v/>
      </c>
    </row>
    <row r="229" spans="5:43" x14ac:dyDescent="0.25">
      <c r="E229" s="290" t="str">
        <f t="shared" si="85"/>
        <v/>
      </c>
      <c r="G229" s="290" t="str">
        <f t="shared" si="85"/>
        <v/>
      </c>
      <c r="I229" s="290" t="str">
        <f t="shared" si="67"/>
        <v/>
      </c>
      <c r="K229" s="290" t="str">
        <f t="shared" si="68"/>
        <v/>
      </c>
      <c r="M229" s="290" t="str">
        <f t="shared" si="69"/>
        <v/>
      </c>
      <c r="O229" s="290" t="str">
        <f t="shared" si="70"/>
        <v/>
      </c>
      <c r="Q229" s="290" t="str">
        <f t="shared" si="71"/>
        <v/>
      </c>
      <c r="S229" s="290" t="str">
        <f t="shared" si="72"/>
        <v/>
      </c>
      <c r="U229" s="290" t="str">
        <f t="shared" si="73"/>
        <v/>
      </c>
      <c r="W229" s="290" t="str">
        <f t="shared" si="74"/>
        <v/>
      </c>
      <c r="Y229" s="290" t="str">
        <f t="shared" si="75"/>
        <v/>
      </c>
      <c r="AA229" s="290" t="str">
        <f t="shared" si="76"/>
        <v/>
      </c>
      <c r="AC229" s="290" t="str">
        <f t="shared" si="77"/>
        <v/>
      </c>
      <c r="AE229" s="290" t="str">
        <f t="shared" si="78"/>
        <v/>
      </c>
      <c r="AG229" s="290" t="str">
        <f t="shared" si="79"/>
        <v/>
      </c>
      <c r="AI229" s="290" t="str">
        <f t="shared" si="80"/>
        <v/>
      </c>
      <c r="AK229" s="290" t="str">
        <f t="shared" si="81"/>
        <v/>
      </c>
      <c r="AM229" s="290" t="str">
        <f t="shared" si="82"/>
        <v/>
      </c>
      <c r="AO229" s="290" t="str">
        <f t="shared" si="83"/>
        <v/>
      </c>
      <c r="AQ229" s="290" t="str">
        <f t="shared" si="84"/>
        <v/>
      </c>
    </row>
    <row r="230" spans="5:43" x14ac:dyDescent="0.25">
      <c r="E230" s="290" t="str">
        <f t="shared" si="85"/>
        <v/>
      </c>
      <c r="G230" s="290" t="str">
        <f t="shared" si="85"/>
        <v/>
      </c>
      <c r="I230" s="290" t="str">
        <f t="shared" si="67"/>
        <v/>
      </c>
      <c r="K230" s="290" t="str">
        <f t="shared" si="68"/>
        <v/>
      </c>
      <c r="M230" s="290" t="str">
        <f t="shared" si="69"/>
        <v/>
      </c>
      <c r="O230" s="290" t="str">
        <f t="shared" si="70"/>
        <v/>
      </c>
      <c r="Q230" s="290" t="str">
        <f t="shared" si="71"/>
        <v/>
      </c>
      <c r="S230" s="290" t="str">
        <f t="shared" si="72"/>
        <v/>
      </c>
      <c r="U230" s="290" t="str">
        <f t="shared" si="73"/>
        <v/>
      </c>
      <c r="W230" s="290" t="str">
        <f t="shared" si="74"/>
        <v/>
      </c>
      <c r="Y230" s="290" t="str">
        <f t="shared" si="75"/>
        <v/>
      </c>
      <c r="AA230" s="290" t="str">
        <f t="shared" si="76"/>
        <v/>
      </c>
      <c r="AC230" s="290" t="str">
        <f t="shared" si="77"/>
        <v/>
      </c>
      <c r="AE230" s="290" t="str">
        <f t="shared" si="78"/>
        <v/>
      </c>
      <c r="AG230" s="290" t="str">
        <f t="shared" si="79"/>
        <v/>
      </c>
      <c r="AI230" s="290" t="str">
        <f t="shared" si="80"/>
        <v/>
      </c>
      <c r="AK230" s="290" t="str">
        <f t="shared" si="81"/>
        <v/>
      </c>
      <c r="AM230" s="290" t="str">
        <f t="shared" si="82"/>
        <v/>
      </c>
      <c r="AO230" s="290" t="str">
        <f t="shared" si="83"/>
        <v/>
      </c>
      <c r="AQ230" s="290" t="str">
        <f t="shared" si="84"/>
        <v/>
      </c>
    </row>
    <row r="231" spans="5:43" x14ac:dyDescent="0.25">
      <c r="E231" s="290" t="str">
        <f t="shared" si="85"/>
        <v/>
      </c>
      <c r="G231" s="290" t="str">
        <f t="shared" si="85"/>
        <v/>
      </c>
      <c r="I231" s="290" t="str">
        <f t="shared" si="67"/>
        <v/>
      </c>
      <c r="K231" s="290" t="str">
        <f t="shared" si="68"/>
        <v/>
      </c>
      <c r="M231" s="290" t="str">
        <f t="shared" si="69"/>
        <v/>
      </c>
      <c r="O231" s="290" t="str">
        <f t="shared" si="70"/>
        <v/>
      </c>
      <c r="Q231" s="290" t="str">
        <f t="shared" si="71"/>
        <v/>
      </c>
      <c r="S231" s="290" t="str">
        <f t="shared" si="72"/>
        <v/>
      </c>
      <c r="U231" s="290" t="str">
        <f t="shared" si="73"/>
        <v/>
      </c>
      <c r="W231" s="290" t="str">
        <f t="shared" si="74"/>
        <v/>
      </c>
      <c r="Y231" s="290" t="str">
        <f t="shared" si="75"/>
        <v/>
      </c>
      <c r="AA231" s="290" t="str">
        <f t="shared" si="76"/>
        <v/>
      </c>
      <c r="AC231" s="290" t="str">
        <f t="shared" si="77"/>
        <v/>
      </c>
      <c r="AE231" s="290" t="str">
        <f t="shared" si="78"/>
        <v/>
      </c>
      <c r="AG231" s="290" t="str">
        <f t="shared" si="79"/>
        <v/>
      </c>
      <c r="AI231" s="290" t="str">
        <f t="shared" si="80"/>
        <v/>
      </c>
      <c r="AK231" s="290" t="str">
        <f t="shared" si="81"/>
        <v/>
      </c>
      <c r="AM231" s="290" t="str">
        <f t="shared" si="82"/>
        <v/>
      </c>
      <c r="AO231" s="290" t="str">
        <f t="shared" si="83"/>
        <v/>
      </c>
      <c r="AQ231" s="290" t="str">
        <f t="shared" si="84"/>
        <v/>
      </c>
    </row>
    <row r="232" spans="5:43" x14ac:dyDescent="0.25">
      <c r="E232" s="290" t="str">
        <f t="shared" si="85"/>
        <v/>
      </c>
      <c r="G232" s="290" t="str">
        <f t="shared" si="85"/>
        <v/>
      </c>
      <c r="I232" s="290" t="str">
        <f t="shared" si="67"/>
        <v/>
      </c>
      <c r="K232" s="290" t="str">
        <f t="shared" si="68"/>
        <v/>
      </c>
      <c r="M232" s="290" t="str">
        <f t="shared" si="69"/>
        <v/>
      </c>
      <c r="O232" s="290" t="str">
        <f t="shared" si="70"/>
        <v/>
      </c>
      <c r="Q232" s="290" t="str">
        <f t="shared" si="71"/>
        <v/>
      </c>
      <c r="S232" s="290" t="str">
        <f t="shared" si="72"/>
        <v/>
      </c>
      <c r="U232" s="290" t="str">
        <f t="shared" si="73"/>
        <v/>
      </c>
      <c r="W232" s="290" t="str">
        <f t="shared" si="74"/>
        <v/>
      </c>
      <c r="Y232" s="290" t="str">
        <f t="shared" si="75"/>
        <v/>
      </c>
      <c r="AA232" s="290" t="str">
        <f t="shared" si="76"/>
        <v/>
      </c>
      <c r="AC232" s="290" t="str">
        <f t="shared" si="77"/>
        <v/>
      </c>
      <c r="AE232" s="290" t="str">
        <f t="shared" si="78"/>
        <v/>
      </c>
      <c r="AG232" s="290" t="str">
        <f t="shared" si="79"/>
        <v/>
      </c>
      <c r="AI232" s="290" t="str">
        <f t="shared" si="80"/>
        <v/>
      </c>
      <c r="AK232" s="290" t="str">
        <f t="shared" si="81"/>
        <v/>
      </c>
      <c r="AM232" s="290" t="str">
        <f t="shared" si="82"/>
        <v/>
      </c>
      <c r="AO232" s="290" t="str">
        <f t="shared" si="83"/>
        <v/>
      </c>
      <c r="AQ232" s="290" t="str">
        <f t="shared" si="84"/>
        <v/>
      </c>
    </row>
    <row r="233" spans="5:43" x14ac:dyDescent="0.25">
      <c r="E233" s="290" t="str">
        <f t="shared" si="85"/>
        <v/>
      </c>
      <c r="G233" s="290" t="str">
        <f t="shared" si="85"/>
        <v/>
      </c>
      <c r="I233" s="290" t="str">
        <f t="shared" si="67"/>
        <v/>
      </c>
      <c r="K233" s="290" t="str">
        <f t="shared" si="68"/>
        <v/>
      </c>
      <c r="M233" s="290" t="str">
        <f t="shared" si="69"/>
        <v/>
      </c>
      <c r="O233" s="290" t="str">
        <f t="shared" si="70"/>
        <v/>
      </c>
      <c r="Q233" s="290" t="str">
        <f t="shared" si="71"/>
        <v/>
      </c>
      <c r="S233" s="290" t="str">
        <f t="shared" si="72"/>
        <v/>
      </c>
      <c r="U233" s="290" t="str">
        <f t="shared" si="73"/>
        <v/>
      </c>
      <c r="W233" s="290" t="str">
        <f t="shared" si="74"/>
        <v/>
      </c>
      <c r="Y233" s="290" t="str">
        <f t="shared" si="75"/>
        <v/>
      </c>
      <c r="AA233" s="290" t="str">
        <f t="shared" si="76"/>
        <v/>
      </c>
      <c r="AC233" s="290" t="str">
        <f t="shared" si="77"/>
        <v/>
      </c>
      <c r="AE233" s="290" t="str">
        <f t="shared" si="78"/>
        <v/>
      </c>
      <c r="AG233" s="290" t="str">
        <f t="shared" si="79"/>
        <v/>
      </c>
      <c r="AI233" s="290" t="str">
        <f t="shared" si="80"/>
        <v/>
      </c>
      <c r="AK233" s="290" t="str">
        <f t="shared" si="81"/>
        <v/>
      </c>
      <c r="AM233" s="290" t="str">
        <f t="shared" si="82"/>
        <v/>
      </c>
      <c r="AO233" s="290" t="str">
        <f t="shared" si="83"/>
        <v/>
      </c>
      <c r="AQ233" s="290" t="str">
        <f t="shared" si="84"/>
        <v/>
      </c>
    </row>
    <row r="234" spans="5:43" x14ac:dyDescent="0.25">
      <c r="E234" s="290" t="str">
        <f t="shared" si="85"/>
        <v/>
      </c>
      <c r="G234" s="290" t="str">
        <f t="shared" si="85"/>
        <v/>
      </c>
      <c r="I234" s="290" t="str">
        <f t="shared" si="67"/>
        <v/>
      </c>
      <c r="K234" s="290" t="str">
        <f t="shared" si="68"/>
        <v/>
      </c>
      <c r="M234" s="290" t="str">
        <f t="shared" si="69"/>
        <v/>
      </c>
      <c r="O234" s="290" t="str">
        <f t="shared" si="70"/>
        <v/>
      </c>
      <c r="Q234" s="290" t="str">
        <f t="shared" si="71"/>
        <v/>
      </c>
      <c r="S234" s="290" t="str">
        <f t="shared" si="72"/>
        <v/>
      </c>
      <c r="U234" s="290" t="str">
        <f t="shared" si="73"/>
        <v/>
      </c>
      <c r="W234" s="290" t="str">
        <f t="shared" si="74"/>
        <v/>
      </c>
      <c r="Y234" s="290" t="str">
        <f t="shared" si="75"/>
        <v/>
      </c>
      <c r="AA234" s="290" t="str">
        <f t="shared" si="76"/>
        <v/>
      </c>
      <c r="AC234" s="290" t="str">
        <f t="shared" si="77"/>
        <v/>
      </c>
      <c r="AE234" s="290" t="str">
        <f t="shared" si="78"/>
        <v/>
      </c>
      <c r="AG234" s="290" t="str">
        <f t="shared" si="79"/>
        <v/>
      </c>
      <c r="AI234" s="290" t="str">
        <f t="shared" si="80"/>
        <v/>
      </c>
      <c r="AK234" s="290" t="str">
        <f t="shared" si="81"/>
        <v/>
      </c>
      <c r="AM234" s="290" t="str">
        <f t="shared" si="82"/>
        <v/>
      </c>
      <c r="AO234" s="290" t="str">
        <f t="shared" si="83"/>
        <v/>
      </c>
      <c r="AQ234" s="290" t="str">
        <f t="shared" si="84"/>
        <v/>
      </c>
    </row>
    <row r="235" spans="5:43" x14ac:dyDescent="0.25">
      <c r="E235" s="290" t="str">
        <f t="shared" si="85"/>
        <v/>
      </c>
      <c r="G235" s="290" t="str">
        <f t="shared" si="85"/>
        <v/>
      </c>
      <c r="I235" s="290" t="str">
        <f t="shared" si="67"/>
        <v/>
      </c>
      <c r="K235" s="290" t="str">
        <f t="shared" si="68"/>
        <v/>
      </c>
      <c r="M235" s="290" t="str">
        <f t="shared" si="69"/>
        <v/>
      </c>
      <c r="O235" s="290" t="str">
        <f t="shared" si="70"/>
        <v/>
      </c>
      <c r="Q235" s="290" t="str">
        <f t="shared" si="71"/>
        <v/>
      </c>
      <c r="S235" s="290" t="str">
        <f t="shared" si="72"/>
        <v/>
      </c>
      <c r="U235" s="290" t="str">
        <f t="shared" si="73"/>
        <v/>
      </c>
      <c r="W235" s="290" t="str">
        <f t="shared" si="74"/>
        <v/>
      </c>
      <c r="Y235" s="290" t="str">
        <f t="shared" si="75"/>
        <v/>
      </c>
      <c r="AA235" s="290" t="str">
        <f t="shared" si="76"/>
        <v/>
      </c>
      <c r="AC235" s="290" t="str">
        <f t="shared" si="77"/>
        <v/>
      </c>
      <c r="AE235" s="290" t="str">
        <f t="shared" si="78"/>
        <v/>
      </c>
      <c r="AG235" s="290" t="str">
        <f t="shared" si="79"/>
        <v/>
      </c>
      <c r="AI235" s="290" t="str">
        <f t="shared" si="80"/>
        <v/>
      </c>
      <c r="AK235" s="290" t="str">
        <f t="shared" si="81"/>
        <v/>
      </c>
      <c r="AM235" s="290" t="str">
        <f t="shared" si="82"/>
        <v/>
      </c>
      <c r="AO235" s="290" t="str">
        <f t="shared" si="83"/>
        <v/>
      </c>
      <c r="AQ235" s="290" t="str">
        <f t="shared" si="84"/>
        <v/>
      </c>
    </row>
    <row r="236" spans="5:43" x14ac:dyDescent="0.25">
      <c r="E236" s="290" t="str">
        <f t="shared" si="85"/>
        <v/>
      </c>
      <c r="G236" s="290" t="str">
        <f t="shared" si="85"/>
        <v/>
      </c>
      <c r="I236" s="290" t="str">
        <f t="shared" si="67"/>
        <v/>
      </c>
      <c r="K236" s="290" t="str">
        <f t="shared" si="68"/>
        <v/>
      </c>
      <c r="M236" s="290" t="str">
        <f t="shared" si="69"/>
        <v/>
      </c>
      <c r="O236" s="290" t="str">
        <f t="shared" si="70"/>
        <v/>
      </c>
      <c r="Q236" s="290" t="str">
        <f t="shared" si="71"/>
        <v/>
      </c>
      <c r="S236" s="290" t="str">
        <f t="shared" si="72"/>
        <v/>
      </c>
      <c r="U236" s="290" t="str">
        <f t="shared" si="73"/>
        <v/>
      </c>
      <c r="W236" s="290" t="str">
        <f t="shared" si="74"/>
        <v/>
      </c>
      <c r="Y236" s="290" t="str">
        <f t="shared" si="75"/>
        <v/>
      </c>
      <c r="AA236" s="290" t="str">
        <f t="shared" si="76"/>
        <v/>
      </c>
      <c r="AC236" s="290" t="str">
        <f t="shared" si="77"/>
        <v/>
      </c>
      <c r="AE236" s="290" t="str">
        <f t="shared" si="78"/>
        <v/>
      </c>
      <c r="AG236" s="290" t="str">
        <f t="shared" si="79"/>
        <v/>
      </c>
      <c r="AI236" s="290" t="str">
        <f t="shared" si="80"/>
        <v/>
      </c>
      <c r="AK236" s="290" t="str">
        <f t="shared" si="81"/>
        <v/>
      </c>
      <c r="AM236" s="290" t="str">
        <f t="shared" si="82"/>
        <v/>
      </c>
      <c r="AO236" s="290" t="str">
        <f t="shared" si="83"/>
        <v/>
      </c>
      <c r="AQ236" s="290" t="str">
        <f t="shared" si="84"/>
        <v/>
      </c>
    </row>
    <row r="237" spans="5:43" x14ac:dyDescent="0.25">
      <c r="E237" s="290" t="str">
        <f t="shared" ref="E237:G252" si="86">IF(OR($B237=0,D237=0),"",D237/$B237)</f>
        <v/>
      </c>
      <c r="G237" s="290" t="str">
        <f t="shared" si="86"/>
        <v/>
      </c>
      <c r="I237" s="290" t="str">
        <f t="shared" si="67"/>
        <v/>
      </c>
      <c r="K237" s="290" t="str">
        <f t="shared" si="68"/>
        <v/>
      </c>
      <c r="M237" s="290" t="str">
        <f t="shared" si="69"/>
        <v/>
      </c>
      <c r="O237" s="290" t="str">
        <f t="shared" si="70"/>
        <v/>
      </c>
      <c r="Q237" s="290" t="str">
        <f t="shared" si="71"/>
        <v/>
      </c>
      <c r="S237" s="290" t="str">
        <f t="shared" si="72"/>
        <v/>
      </c>
      <c r="U237" s="290" t="str">
        <f t="shared" si="73"/>
        <v/>
      </c>
      <c r="W237" s="290" t="str">
        <f t="shared" si="74"/>
        <v/>
      </c>
      <c r="Y237" s="290" t="str">
        <f t="shared" si="75"/>
        <v/>
      </c>
      <c r="AA237" s="290" t="str">
        <f t="shared" si="76"/>
        <v/>
      </c>
      <c r="AC237" s="290" t="str">
        <f t="shared" si="77"/>
        <v/>
      </c>
      <c r="AE237" s="290" t="str">
        <f t="shared" si="78"/>
        <v/>
      </c>
      <c r="AG237" s="290" t="str">
        <f t="shared" si="79"/>
        <v/>
      </c>
      <c r="AI237" s="290" t="str">
        <f t="shared" si="80"/>
        <v/>
      </c>
      <c r="AK237" s="290" t="str">
        <f t="shared" si="81"/>
        <v/>
      </c>
      <c r="AM237" s="290" t="str">
        <f t="shared" si="82"/>
        <v/>
      </c>
      <c r="AO237" s="290" t="str">
        <f t="shared" si="83"/>
        <v/>
      </c>
      <c r="AQ237" s="290" t="str">
        <f t="shared" si="84"/>
        <v/>
      </c>
    </row>
    <row r="238" spans="5:43" x14ac:dyDescent="0.25">
      <c r="E238" s="290" t="str">
        <f t="shared" si="86"/>
        <v/>
      </c>
      <c r="G238" s="290" t="str">
        <f t="shared" si="86"/>
        <v/>
      </c>
      <c r="I238" s="290" t="str">
        <f t="shared" si="67"/>
        <v/>
      </c>
      <c r="K238" s="290" t="str">
        <f t="shared" si="68"/>
        <v/>
      </c>
      <c r="M238" s="290" t="str">
        <f t="shared" si="69"/>
        <v/>
      </c>
      <c r="O238" s="290" t="str">
        <f t="shared" si="70"/>
        <v/>
      </c>
      <c r="Q238" s="290" t="str">
        <f t="shared" si="71"/>
        <v/>
      </c>
      <c r="S238" s="290" t="str">
        <f t="shared" si="72"/>
        <v/>
      </c>
      <c r="U238" s="290" t="str">
        <f t="shared" si="73"/>
        <v/>
      </c>
      <c r="W238" s="290" t="str">
        <f t="shared" si="74"/>
        <v/>
      </c>
      <c r="Y238" s="290" t="str">
        <f t="shared" si="75"/>
        <v/>
      </c>
      <c r="AA238" s="290" t="str">
        <f t="shared" si="76"/>
        <v/>
      </c>
      <c r="AC238" s="290" t="str">
        <f t="shared" si="77"/>
        <v/>
      </c>
      <c r="AE238" s="290" t="str">
        <f t="shared" si="78"/>
        <v/>
      </c>
      <c r="AG238" s="290" t="str">
        <f t="shared" si="79"/>
        <v/>
      </c>
      <c r="AI238" s="290" t="str">
        <f t="shared" si="80"/>
        <v/>
      </c>
      <c r="AK238" s="290" t="str">
        <f t="shared" si="81"/>
        <v/>
      </c>
      <c r="AM238" s="290" t="str">
        <f t="shared" si="82"/>
        <v/>
      </c>
      <c r="AO238" s="290" t="str">
        <f t="shared" si="83"/>
        <v/>
      </c>
      <c r="AQ238" s="290" t="str">
        <f t="shared" si="84"/>
        <v/>
      </c>
    </row>
    <row r="239" spans="5:43" x14ac:dyDescent="0.25">
      <c r="E239" s="290" t="str">
        <f t="shared" si="86"/>
        <v/>
      </c>
      <c r="G239" s="290" t="str">
        <f t="shared" si="86"/>
        <v/>
      </c>
      <c r="I239" s="290" t="str">
        <f t="shared" si="67"/>
        <v/>
      </c>
      <c r="K239" s="290" t="str">
        <f t="shared" si="68"/>
        <v/>
      </c>
      <c r="M239" s="290" t="str">
        <f t="shared" si="69"/>
        <v/>
      </c>
      <c r="O239" s="290" t="str">
        <f t="shared" si="70"/>
        <v/>
      </c>
      <c r="Q239" s="290" t="str">
        <f t="shared" si="71"/>
        <v/>
      </c>
      <c r="S239" s="290" t="str">
        <f t="shared" si="72"/>
        <v/>
      </c>
      <c r="U239" s="290" t="str">
        <f t="shared" si="73"/>
        <v/>
      </c>
      <c r="W239" s="290" t="str">
        <f t="shared" si="74"/>
        <v/>
      </c>
      <c r="Y239" s="290" t="str">
        <f t="shared" si="75"/>
        <v/>
      </c>
      <c r="AA239" s="290" t="str">
        <f t="shared" si="76"/>
        <v/>
      </c>
      <c r="AC239" s="290" t="str">
        <f t="shared" si="77"/>
        <v/>
      </c>
      <c r="AE239" s="290" t="str">
        <f t="shared" si="78"/>
        <v/>
      </c>
      <c r="AG239" s="290" t="str">
        <f t="shared" si="79"/>
        <v/>
      </c>
      <c r="AI239" s="290" t="str">
        <f t="shared" si="80"/>
        <v/>
      </c>
      <c r="AK239" s="290" t="str">
        <f t="shared" si="81"/>
        <v/>
      </c>
      <c r="AM239" s="290" t="str">
        <f t="shared" si="82"/>
        <v/>
      </c>
      <c r="AO239" s="290" t="str">
        <f t="shared" si="83"/>
        <v/>
      </c>
      <c r="AQ239" s="290" t="str">
        <f t="shared" si="84"/>
        <v/>
      </c>
    </row>
    <row r="240" spans="5:43" x14ac:dyDescent="0.25">
      <c r="E240" s="290" t="str">
        <f t="shared" si="86"/>
        <v/>
      </c>
      <c r="G240" s="290" t="str">
        <f t="shared" si="86"/>
        <v/>
      </c>
      <c r="I240" s="290" t="str">
        <f t="shared" si="67"/>
        <v/>
      </c>
      <c r="K240" s="290" t="str">
        <f t="shared" si="68"/>
        <v/>
      </c>
      <c r="M240" s="290" t="str">
        <f t="shared" si="69"/>
        <v/>
      </c>
      <c r="O240" s="290" t="str">
        <f t="shared" si="70"/>
        <v/>
      </c>
      <c r="Q240" s="290" t="str">
        <f t="shared" si="71"/>
        <v/>
      </c>
      <c r="S240" s="290" t="str">
        <f t="shared" si="72"/>
        <v/>
      </c>
      <c r="U240" s="290" t="str">
        <f t="shared" si="73"/>
        <v/>
      </c>
      <c r="W240" s="290" t="str">
        <f t="shared" si="74"/>
        <v/>
      </c>
      <c r="Y240" s="290" t="str">
        <f t="shared" si="75"/>
        <v/>
      </c>
      <c r="AA240" s="290" t="str">
        <f t="shared" si="76"/>
        <v/>
      </c>
      <c r="AC240" s="290" t="str">
        <f t="shared" si="77"/>
        <v/>
      </c>
      <c r="AE240" s="290" t="str">
        <f t="shared" si="78"/>
        <v/>
      </c>
      <c r="AG240" s="290" t="str">
        <f t="shared" si="79"/>
        <v/>
      </c>
      <c r="AI240" s="290" t="str">
        <f t="shared" si="80"/>
        <v/>
      </c>
      <c r="AK240" s="290" t="str">
        <f t="shared" si="81"/>
        <v/>
      </c>
      <c r="AM240" s="290" t="str">
        <f t="shared" si="82"/>
        <v/>
      </c>
      <c r="AO240" s="290" t="str">
        <f t="shared" si="83"/>
        <v/>
      </c>
      <c r="AQ240" s="290" t="str">
        <f t="shared" si="84"/>
        <v/>
      </c>
    </row>
    <row r="241" spans="5:43" x14ac:dyDescent="0.25">
      <c r="E241" s="290" t="str">
        <f t="shared" si="86"/>
        <v/>
      </c>
      <c r="G241" s="290" t="str">
        <f t="shared" si="86"/>
        <v/>
      </c>
      <c r="I241" s="290" t="str">
        <f t="shared" si="67"/>
        <v/>
      </c>
      <c r="K241" s="290" t="str">
        <f t="shared" si="68"/>
        <v/>
      </c>
      <c r="M241" s="290" t="str">
        <f t="shared" si="69"/>
        <v/>
      </c>
      <c r="O241" s="290" t="str">
        <f t="shared" si="70"/>
        <v/>
      </c>
      <c r="Q241" s="290" t="str">
        <f t="shared" si="71"/>
        <v/>
      </c>
      <c r="S241" s="290" t="str">
        <f t="shared" si="72"/>
        <v/>
      </c>
      <c r="U241" s="290" t="str">
        <f t="shared" si="73"/>
        <v/>
      </c>
      <c r="W241" s="290" t="str">
        <f t="shared" si="74"/>
        <v/>
      </c>
      <c r="Y241" s="290" t="str">
        <f t="shared" si="75"/>
        <v/>
      </c>
      <c r="AA241" s="290" t="str">
        <f t="shared" si="76"/>
        <v/>
      </c>
      <c r="AC241" s="290" t="str">
        <f t="shared" si="77"/>
        <v/>
      </c>
      <c r="AE241" s="290" t="str">
        <f t="shared" si="78"/>
        <v/>
      </c>
      <c r="AG241" s="290" t="str">
        <f t="shared" si="79"/>
        <v/>
      </c>
      <c r="AI241" s="290" t="str">
        <f t="shared" si="80"/>
        <v/>
      </c>
      <c r="AK241" s="290" t="str">
        <f t="shared" si="81"/>
        <v/>
      </c>
      <c r="AM241" s="290" t="str">
        <f t="shared" si="82"/>
        <v/>
      </c>
      <c r="AO241" s="290" t="str">
        <f t="shared" si="83"/>
        <v/>
      </c>
      <c r="AQ241" s="290" t="str">
        <f t="shared" si="84"/>
        <v/>
      </c>
    </row>
    <row r="242" spans="5:43" x14ac:dyDescent="0.25">
      <c r="E242" s="290" t="str">
        <f t="shared" si="86"/>
        <v/>
      </c>
      <c r="G242" s="290" t="str">
        <f t="shared" si="86"/>
        <v/>
      </c>
      <c r="I242" s="290" t="str">
        <f t="shared" si="67"/>
        <v/>
      </c>
      <c r="K242" s="290" t="str">
        <f t="shared" si="68"/>
        <v/>
      </c>
      <c r="M242" s="290" t="str">
        <f t="shared" si="69"/>
        <v/>
      </c>
      <c r="O242" s="290" t="str">
        <f t="shared" si="70"/>
        <v/>
      </c>
      <c r="Q242" s="290" t="str">
        <f t="shared" si="71"/>
        <v/>
      </c>
      <c r="S242" s="290" t="str">
        <f t="shared" si="72"/>
        <v/>
      </c>
      <c r="U242" s="290" t="str">
        <f t="shared" si="73"/>
        <v/>
      </c>
      <c r="W242" s="290" t="str">
        <f t="shared" si="74"/>
        <v/>
      </c>
      <c r="Y242" s="290" t="str">
        <f t="shared" si="75"/>
        <v/>
      </c>
      <c r="AA242" s="290" t="str">
        <f t="shared" si="76"/>
        <v/>
      </c>
      <c r="AC242" s="290" t="str">
        <f t="shared" si="77"/>
        <v/>
      </c>
      <c r="AE242" s="290" t="str">
        <f t="shared" si="78"/>
        <v/>
      </c>
      <c r="AG242" s="290" t="str">
        <f t="shared" si="79"/>
        <v/>
      </c>
      <c r="AI242" s="290" t="str">
        <f t="shared" si="80"/>
        <v/>
      </c>
      <c r="AK242" s="290" t="str">
        <f t="shared" si="81"/>
        <v/>
      </c>
      <c r="AM242" s="290" t="str">
        <f t="shared" si="82"/>
        <v/>
      </c>
      <c r="AO242" s="290" t="str">
        <f t="shared" si="83"/>
        <v/>
      </c>
      <c r="AQ242" s="290" t="str">
        <f t="shared" si="84"/>
        <v/>
      </c>
    </row>
    <row r="243" spans="5:43" x14ac:dyDescent="0.25">
      <c r="E243" s="290" t="str">
        <f t="shared" si="86"/>
        <v/>
      </c>
      <c r="G243" s="290" t="str">
        <f t="shared" si="86"/>
        <v/>
      </c>
      <c r="I243" s="290" t="str">
        <f t="shared" si="67"/>
        <v/>
      </c>
      <c r="K243" s="290" t="str">
        <f t="shared" si="68"/>
        <v/>
      </c>
      <c r="M243" s="290" t="str">
        <f t="shared" si="69"/>
        <v/>
      </c>
      <c r="O243" s="290" t="str">
        <f t="shared" si="70"/>
        <v/>
      </c>
      <c r="Q243" s="290" t="str">
        <f t="shared" si="71"/>
        <v/>
      </c>
      <c r="S243" s="290" t="str">
        <f t="shared" si="72"/>
        <v/>
      </c>
      <c r="U243" s="290" t="str">
        <f t="shared" si="73"/>
        <v/>
      </c>
      <c r="W243" s="290" t="str">
        <f t="shared" si="74"/>
        <v/>
      </c>
      <c r="Y243" s="290" t="str">
        <f t="shared" si="75"/>
        <v/>
      </c>
      <c r="AA243" s="290" t="str">
        <f t="shared" si="76"/>
        <v/>
      </c>
      <c r="AC243" s="290" t="str">
        <f t="shared" si="77"/>
        <v/>
      </c>
      <c r="AE243" s="290" t="str">
        <f t="shared" si="78"/>
        <v/>
      </c>
      <c r="AG243" s="290" t="str">
        <f t="shared" si="79"/>
        <v/>
      </c>
      <c r="AI243" s="290" t="str">
        <f t="shared" si="80"/>
        <v/>
      </c>
      <c r="AK243" s="290" t="str">
        <f t="shared" si="81"/>
        <v/>
      </c>
      <c r="AM243" s="290" t="str">
        <f t="shared" si="82"/>
        <v/>
      </c>
      <c r="AO243" s="290" t="str">
        <f t="shared" si="83"/>
        <v/>
      </c>
      <c r="AQ243" s="290" t="str">
        <f t="shared" si="84"/>
        <v/>
      </c>
    </row>
    <row r="244" spans="5:43" x14ac:dyDescent="0.25">
      <c r="E244" s="290" t="str">
        <f t="shared" si="86"/>
        <v/>
      </c>
      <c r="G244" s="290" t="str">
        <f t="shared" si="86"/>
        <v/>
      </c>
      <c r="I244" s="290" t="str">
        <f t="shared" si="67"/>
        <v/>
      </c>
      <c r="K244" s="290" t="str">
        <f t="shared" si="68"/>
        <v/>
      </c>
      <c r="M244" s="290" t="str">
        <f t="shared" si="69"/>
        <v/>
      </c>
      <c r="O244" s="290" t="str">
        <f t="shared" si="70"/>
        <v/>
      </c>
      <c r="Q244" s="290" t="str">
        <f t="shared" si="71"/>
        <v/>
      </c>
      <c r="S244" s="290" t="str">
        <f t="shared" si="72"/>
        <v/>
      </c>
      <c r="U244" s="290" t="str">
        <f t="shared" si="73"/>
        <v/>
      </c>
      <c r="W244" s="290" t="str">
        <f t="shared" si="74"/>
        <v/>
      </c>
      <c r="Y244" s="290" t="str">
        <f t="shared" si="75"/>
        <v/>
      </c>
      <c r="AA244" s="290" t="str">
        <f t="shared" si="76"/>
        <v/>
      </c>
      <c r="AC244" s="290" t="str">
        <f t="shared" si="77"/>
        <v/>
      </c>
      <c r="AE244" s="290" t="str">
        <f t="shared" si="78"/>
        <v/>
      </c>
      <c r="AG244" s="290" t="str">
        <f t="shared" si="79"/>
        <v/>
      </c>
      <c r="AI244" s="290" t="str">
        <f t="shared" si="80"/>
        <v/>
      </c>
      <c r="AK244" s="290" t="str">
        <f t="shared" si="81"/>
        <v/>
      </c>
      <c r="AM244" s="290" t="str">
        <f t="shared" si="82"/>
        <v/>
      </c>
      <c r="AO244" s="290" t="str">
        <f t="shared" si="83"/>
        <v/>
      </c>
      <c r="AQ244" s="290" t="str">
        <f t="shared" si="84"/>
        <v/>
      </c>
    </row>
    <row r="245" spans="5:43" x14ac:dyDescent="0.25">
      <c r="E245" s="290" t="str">
        <f t="shared" si="86"/>
        <v/>
      </c>
      <c r="G245" s="290" t="str">
        <f t="shared" si="86"/>
        <v/>
      </c>
      <c r="I245" s="290" t="str">
        <f t="shared" si="67"/>
        <v/>
      </c>
      <c r="K245" s="290" t="str">
        <f t="shared" si="68"/>
        <v/>
      </c>
      <c r="M245" s="290" t="str">
        <f t="shared" si="69"/>
        <v/>
      </c>
      <c r="O245" s="290" t="str">
        <f t="shared" si="70"/>
        <v/>
      </c>
      <c r="Q245" s="290" t="str">
        <f t="shared" si="71"/>
        <v/>
      </c>
      <c r="S245" s="290" t="str">
        <f t="shared" si="72"/>
        <v/>
      </c>
      <c r="U245" s="290" t="str">
        <f t="shared" si="73"/>
        <v/>
      </c>
      <c r="W245" s="290" t="str">
        <f t="shared" si="74"/>
        <v/>
      </c>
      <c r="Y245" s="290" t="str">
        <f t="shared" si="75"/>
        <v/>
      </c>
      <c r="AA245" s="290" t="str">
        <f t="shared" si="76"/>
        <v/>
      </c>
      <c r="AC245" s="290" t="str">
        <f t="shared" si="77"/>
        <v/>
      </c>
      <c r="AE245" s="290" t="str">
        <f t="shared" si="78"/>
        <v/>
      </c>
      <c r="AG245" s="290" t="str">
        <f t="shared" si="79"/>
        <v/>
      </c>
      <c r="AI245" s="290" t="str">
        <f t="shared" si="80"/>
        <v/>
      </c>
      <c r="AK245" s="290" t="str">
        <f t="shared" si="81"/>
        <v/>
      </c>
      <c r="AM245" s="290" t="str">
        <f t="shared" si="82"/>
        <v/>
      </c>
      <c r="AO245" s="290" t="str">
        <f t="shared" si="83"/>
        <v/>
      </c>
      <c r="AQ245" s="290" t="str">
        <f t="shared" si="84"/>
        <v/>
      </c>
    </row>
    <row r="246" spans="5:43" x14ac:dyDescent="0.25">
      <c r="E246" s="290" t="str">
        <f t="shared" si="86"/>
        <v/>
      </c>
      <c r="G246" s="290" t="str">
        <f t="shared" si="86"/>
        <v/>
      </c>
      <c r="I246" s="290" t="str">
        <f t="shared" si="67"/>
        <v/>
      </c>
      <c r="K246" s="290" t="str">
        <f t="shared" si="68"/>
        <v/>
      </c>
      <c r="M246" s="290" t="str">
        <f t="shared" si="69"/>
        <v/>
      </c>
      <c r="O246" s="290" t="str">
        <f t="shared" si="70"/>
        <v/>
      </c>
      <c r="Q246" s="290" t="str">
        <f t="shared" si="71"/>
        <v/>
      </c>
      <c r="S246" s="290" t="str">
        <f t="shared" si="72"/>
        <v/>
      </c>
      <c r="U246" s="290" t="str">
        <f t="shared" si="73"/>
        <v/>
      </c>
      <c r="W246" s="290" t="str">
        <f t="shared" si="74"/>
        <v/>
      </c>
      <c r="Y246" s="290" t="str">
        <f t="shared" si="75"/>
        <v/>
      </c>
      <c r="AA246" s="290" t="str">
        <f t="shared" si="76"/>
        <v/>
      </c>
      <c r="AC246" s="290" t="str">
        <f t="shared" si="77"/>
        <v/>
      </c>
      <c r="AE246" s="290" t="str">
        <f t="shared" si="78"/>
        <v/>
      </c>
      <c r="AG246" s="290" t="str">
        <f t="shared" si="79"/>
        <v/>
      </c>
      <c r="AI246" s="290" t="str">
        <f t="shared" si="80"/>
        <v/>
      </c>
      <c r="AK246" s="290" t="str">
        <f t="shared" si="81"/>
        <v/>
      </c>
      <c r="AM246" s="290" t="str">
        <f t="shared" si="82"/>
        <v/>
      </c>
      <c r="AO246" s="290" t="str">
        <f t="shared" si="83"/>
        <v/>
      </c>
      <c r="AQ246" s="290" t="str">
        <f t="shared" si="84"/>
        <v/>
      </c>
    </row>
    <row r="247" spans="5:43" x14ac:dyDescent="0.25">
      <c r="E247" s="290" t="str">
        <f t="shared" si="86"/>
        <v/>
      </c>
      <c r="G247" s="290" t="str">
        <f t="shared" si="86"/>
        <v/>
      </c>
      <c r="I247" s="290" t="str">
        <f t="shared" si="67"/>
        <v/>
      </c>
      <c r="K247" s="290" t="str">
        <f t="shared" si="68"/>
        <v/>
      </c>
      <c r="M247" s="290" t="str">
        <f t="shared" si="69"/>
        <v/>
      </c>
      <c r="O247" s="290" t="str">
        <f t="shared" si="70"/>
        <v/>
      </c>
      <c r="Q247" s="290" t="str">
        <f t="shared" si="71"/>
        <v/>
      </c>
      <c r="S247" s="290" t="str">
        <f t="shared" si="72"/>
        <v/>
      </c>
      <c r="U247" s="290" t="str">
        <f t="shared" si="73"/>
        <v/>
      </c>
      <c r="W247" s="290" t="str">
        <f t="shared" si="74"/>
        <v/>
      </c>
      <c r="Y247" s="290" t="str">
        <f t="shared" si="75"/>
        <v/>
      </c>
      <c r="AA247" s="290" t="str">
        <f t="shared" si="76"/>
        <v/>
      </c>
      <c r="AC247" s="290" t="str">
        <f t="shared" si="77"/>
        <v/>
      </c>
      <c r="AE247" s="290" t="str">
        <f t="shared" si="78"/>
        <v/>
      </c>
      <c r="AG247" s="290" t="str">
        <f t="shared" si="79"/>
        <v/>
      </c>
      <c r="AI247" s="290" t="str">
        <f t="shared" si="80"/>
        <v/>
      </c>
      <c r="AK247" s="290" t="str">
        <f t="shared" si="81"/>
        <v/>
      </c>
      <c r="AM247" s="290" t="str">
        <f t="shared" si="82"/>
        <v/>
      </c>
      <c r="AO247" s="290" t="str">
        <f t="shared" si="83"/>
        <v/>
      </c>
      <c r="AQ247" s="290" t="str">
        <f t="shared" si="84"/>
        <v/>
      </c>
    </row>
    <row r="248" spans="5:43" x14ac:dyDescent="0.25">
      <c r="E248" s="290" t="str">
        <f t="shared" si="86"/>
        <v/>
      </c>
      <c r="G248" s="290" t="str">
        <f t="shared" si="86"/>
        <v/>
      </c>
      <c r="I248" s="290" t="str">
        <f t="shared" si="67"/>
        <v/>
      </c>
      <c r="K248" s="290" t="str">
        <f t="shared" si="68"/>
        <v/>
      </c>
      <c r="M248" s="290" t="str">
        <f t="shared" si="69"/>
        <v/>
      </c>
      <c r="O248" s="290" t="str">
        <f t="shared" si="70"/>
        <v/>
      </c>
      <c r="Q248" s="290" t="str">
        <f t="shared" si="71"/>
        <v/>
      </c>
      <c r="S248" s="290" t="str">
        <f t="shared" si="72"/>
        <v/>
      </c>
      <c r="U248" s="290" t="str">
        <f t="shared" si="73"/>
        <v/>
      </c>
      <c r="W248" s="290" t="str">
        <f t="shared" si="74"/>
        <v/>
      </c>
      <c r="Y248" s="290" t="str">
        <f t="shared" si="75"/>
        <v/>
      </c>
      <c r="AA248" s="290" t="str">
        <f t="shared" si="76"/>
        <v/>
      </c>
      <c r="AC248" s="290" t="str">
        <f t="shared" si="77"/>
        <v/>
      </c>
      <c r="AE248" s="290" t="str">
        <f t="shared" si="78"/>
        <v/>
      </c>
      <c r="AG248" s="290" t="str">
        <f t="shared" si="79"/>
        <v/>
      </c>
      <c r="AI248" s="290" t="str">
        <f t="shared" si="80"/>
        <v/>
      </c>
      <c r="AK248" s="290" t="str">
        <f t="shared" si="81"/>
        <v/>
      </c>
      <c r="AM248" s="290" t="str">
        <f t="shared" si="82"/>
        <v/>
      </c>
      <c r="AO248" s="290" t="str">
        <f t="shared" si="83"/>
        <v/>
      </c>
      <c r="AQ248" s="290" t="str">
        <f t="shared" si="84"/>
        <v/>
      </c>
    </row>
    <row r="249" spans="5:43" x14ac:dyDescent="0.25">
      <c r="E249" s="290" t="str">
        <f t="shared" si="86"/>
        <v/>
      </c>
      <c r="G249" s="290" t="str">
        <f t="shared" si="86"/>
        <v/>
      </c>
      <c r="I249" s="290" t="str">
        <f t="shared" si="67"/>
        <v/>
      </c>
      <c r="K249" s="290" t="str">
        <f t="shared" si="68"/>
        <v/>
      </c>
      <c r="M249" s="290" t="str">
        <f t="shared" si="69"/>
        <v/>
      </c>
      <c r="O249" s="290" t="str">
        <f t="shared" si="70"/>
        <v/>
      </c>
      <c r="Q249" s="290" t="str">
        <f t="shared" si="71"/>
        <v/>
      </c>
      <c r="S249" s="290" t="str">
        <f t="shared" si="72"/>
        <v/>
      </c>
      <c r="U249" s="290" t="str">
        <f t="shared" si="73"/>
        <v/>
      </c>
      <c r="W249" s="290" t="str">
        <f t="shared" si="74"/>
        <v/>
      </c>
      <c r="Y249" s="290" t="str">
        <f t="shared" si="75"/>
        <v/>
      </c>
      <c r="AA249" s="290" t="str">
        <f t="shared" si="76"/>
        <v/>
      </c>
      <c r="AC249" s="290" t="str">
        <f t="shared" si="77"/>
        <v/>
      </c>
      <c r="AE249" s="290" t="str">
        <f t="shared" si="78"/>
        <v/>
      </c>
      <c r="AG249" s="290" t="str">
        <f t="shared" si="79"/>
        <v/>
      </c>
      <c r="AI249" s="290" t="str">
        <f t="shared" si="80"/>
        <v/>
      </c>
      <c r="AK249" s="290" t="str">
        <f t="shared" si="81"/>
        <v/>
      </c>
      <c r="AM249" s="290" t="str">
        <f t="shared" si="82"/>
        <v/>
      </c>
      <c r="AO249" s="290" t="str">
        <f t="shared" si="83"/>
        <v/>
      </c>
      <c r="AQ249" s="290" t="str">
        <f t="shared" si="84"/>
        <v/>
      </c>
    </row>
    <row r="250" spans="5:43" x14ac:dyDescent="0.25">
      <c r="E250" s="290" t="str">
        <f t="shared" si="86"/>
        <v/>
      </c>
      <c r="G250" s="290" t="str">
        <f t="shared" si="86"/>
        <v/>
      </c>
      <c r="I250" s="290" t="str">
        <f t="shared" si="67"/>
        <v/>
      </c>
      <c r="K250" s="290" t="str">
        <f t="shared" si="68"/>
        <v/>
      </c>
      <c r="M250" s="290" t="str">
        <f t="shared" si="69"/>
        <v/>
      </c>
      <c r="O250" s="290" t="str">
        <f t="shared" si="70"/>
        <v/>
      </c>
      <c r="Q250" s="290" t="str">
        <f t="shared" si="71"/>
        <v/>
      </c>
      <c r="S250" s="290" t="str">
        <f t="shared" si="72"/>
        <v/>
      </c>
      <c r="U250" s="290" t="str">
        <f t="shared" si="73"/>
        <v/>
      </c>
      <c r="W250" s="290" t="str">
        <f t="shared" si="74"/>
        <v/>
      </c>
      <c r="Y250" s="290" t="str">
        <f t="shared" si="75"/>
        <v/>
      </c>
      <c r="AA250" s="290" t="str">
        <f t="shared" si="76"/>
        <v/>
      </c>
      <c r="AC250" s="290" t="str">
        <f t="shared" si="77"/>
        <v/>
      </c>
      <c r="AE250" s="290" t="str">
        <f t="shared" si="78"/>
        <v/>
      </c>
      <c r="AG250" s="290" t="str">
        <f t="shared" si="79"/>
        <v/>
      </c>
      <c r="AI250" s="290" t="str">
        <f t="shared" si="80"/>
        <v/>
      </c>
      <c r="AK250" s="290" t="str">
        <f t="shared" si="81"/>
        <v/>
      </c>
      <c r="AM250" s="290" t="str">
        <f t="shared" si="82"/>
        <v/>
      </c>
      <c r="AO250" s="290" t="str">
        <f t="shared" si="83"/>
        <v/>
      </c>
      <c r="AQ250" s="290" t="str">
        <f t="shared" si="84"/>
        <v/>
      </c>
    </row>
    <row r="251" spans="5:43" x14ac:dyDescent="0.25">
      <c r="E251" s="290" t="str">
        <f t="shared" si="86"/>
        <v/>
      </c>
      <c r="G251" s="290" t="str">
        <f t="shared" si="86"/>
        <v/>
      </c>
      <c r="I251" s="290" t="str">
        <f t="shared" si="67"/>
        <v/>
      </c>
      <c r="K251" s="290" t="str">
        <f t="shared" si="68"/>
        <v/>
      </c>
      <c r="M251" s="290" t="str">
        <f t="shared" si="69"/>
        <v/>
      </c>
      <c r="O251" s="290" t="str">
        <f t="shared" si="70"/>
        <v/>
      </c>
      <c r="Q251" s="290" t="str">
        <f t="shared" si="71"/>
        <v/>
      </c>
      <c r="S251" s="290" t="str">
        <f t="shared" si="72"/>
        <v/>
      </c>
      <c r="U251" s="290" t="str">
        <f t="shared" si="73"/>
        <v/>
      </c>
      <c r="W251" s="290" t="str">
        <f t="shared" si="74"/>
        <v/>
      </c>
      <c r="Y251" s="290" t="str">
        <f t="shared" si="75"/>
        <v/>
      </c>
      <c r="AA251" s="290" t="str">
        <f t="shared" si="76"/>
        <v/>
      </c>
      <c r="AC251" s="290" t="str">
        <f t="shared" si="77"/>
        <v/>
      </c>
      <c r="AE251" s="290" t="str">
        <f t="shared" si="78"/>
        <v/>
      </c>
      <c r="AG251" s="290" t="str">
        <f t="shared" si="79"/>
        <v/>
      </c>
      <c r="AI251" s="290" t="str">
        <f t="shared" si="80"/>
        <v/>
      </c>
      <c r="AK251" s="290" t="str">
        <f t="shared" si="81"/>
        <v/>
      </c>
      <c r="AM251" s="290" t="str">
        <f t="shared" si="82"/>
        <v/>
      </c>
      <c r="AO251" s="290" t="str">
        <f t="shared" si="83"/>
        <v/>
      </c>
      <c r="AQ251" s="290" t="str">
        <f t="shared" si="84"/>
        <v/>
      </c>
    </row>
    <row r="252" spans="5:43" x14ac:dyDescent="0.25">
      <c r="E252" s="290" t="str">
        <f t="shared" si="86"/>
        <v/>
      </c>
      <c r="G252" s="290" t="str">
        <f t="shared" si="86"/>
        <v/>
      </c>
      <c r="I252" s="290" t="str">
        <f t="shared" si="67"/>
        <v/>
      </c>
      <c r="K252" s="290" t="str">
        <f t="shared" si="68"/>
        <v/>
      </c>
      <c r="M252" s="290" t="str">
        <f t="shared" si="69"/>
        <v/>
      </c>
      <c r="O252" s="290" t="str">
        <f t="shared" si="70"/>
        <v/>
      </c>
      <c r="Q252" s="290" t="str">
        <f t="shared" si="71"/>
        <v/>
      </c>
      <c r="S252" s="290" t="str">
        <f t="shared" si="72"/>
        <v/>
      </c>
      <c r="U252" s="290" t="str">
        <f t="shared" si="73"/>
        <v/>
      </c>
      <c r="W252" s="290" t="str">
        <f t="shared" si="74"/>
        <v/>
      </c>
      <c r="Y252" s="290" t="str">
        <f t="shared" si="75"/>
        <v/>
      </c>
      <c r="AA252" s="290" t="str">
        <f t="shared" si="76"/>
        <v/>
      </c>
      <c r="AC252" s="290" t="str">
        <f t="shared" si="77"/>
        <v/>
      </c>
      <c r="AE252" s="290" t="str">
        <f t="shared" si="78"/>
        <v/>
      </c>
      <c r="AG252" s="290" t="str">
        <f t="shared" si="79"/>
        <v/>
      </c>
      <c r="AI252" s="290" t="str">
        <f t="shared" si="80"/>
        <v/>
      </c>
      <c r="AK252" s="290" t="str">
        <f t="shared" si="81"/>
        <v/>
      </c>
      <c r="AM252" s="290" t="str">
        <f t="shared" si="82"/>
        <v/>
      </c>
      <c r="AO252" s="290" t="str">
        <f t="shared" si="83"/>
        <v/>
      </c>
      <c r="AQ252" s="290" t="str">
        <f t="shared" si="84"/>
        <v/>
      </c>
    </row>
    <row r="253" spans="5:43" x14ac:dyDescent="0.25">
      <c r="E253" s="290" t="str">
        <f t="shared" ref="E253:G268" si="87">IF(OR($B253=0,D253=0),"",D253/$B253)</f>
        <v/>
      </c>
      <c r="G253" s="290" t="str">
        <f t="shared" si="87"/>
        <v/>
      </c>
      <c r="I253" s="290" t="str">
        <f t="shared" si="67"/>
        <v/>
      </c>
      <c r="K253" s="290" t="str">
        <f t="shared" si="68"/>
        <v/>
      </c>
      <c r="M253" s="290" t="str">
        <f t="shared" si="69"/>
        <v/>
      </c>
      <c r="O253" s="290" t="str">
        <f t="shared" si="70"/>
        <v/>
      </c>
      <c r="Q253" s="290" t="str">
        <f t="shared" si="71"/>
        <v/>
      </c>
      <c r="S253" s="290" t="str">
        <f t="shared" si="72"/>
        <v/>
      </c>
      <c r="U253" s="290" t="str">
        <f t="shared" si="73"/>
        <v/>
      </c>
      <c r="W253" s="290" t="str">
        <f t="shared" si="74"/>
        <v/>
      </c>
      <c r="Y253" s="290" t="str">
        <f t="shared" si="75"/>
        <v/>
      </c>
      <c r="AA253" s="290" t="str">
        <f t="shared" si="76"/>
        <v/>
      </c>
      <c r="AC253" s="290" t="str">
        <f t="shared" si="77"/>
        <v/>
      </c>
      <c r="AE253" s="290" t="str">
        <f t="shared" si="78"/>
        <v/>
      </c>
      <c r="AG253" s="290" t="str">
        <f t="shared" si="79"/>
        <v/>
      </c>
      <c r="AI253" s="290" t="str">
        <f t="shared" si="80"/>
        <v/>
      </c>
      <c r="AK253" s="290" t="str">
        <f t="shared" si="81"/>
        <v/>
      </c>
      <c r="AM253" s="290" t="str">
        <f t="shared" si="82"/>
        <v/>
      </c>
      <c r="AO253" s="290" t="str">
        <f t="shared" si="83"/>
        <v/>
      </c>
      <c r="AQ253" s="290" t="str">
        <f t="shared" si="84"/>
        <v/>
      </c>
    </row>
    <row r="254" spans="5:43" x14ac:dyDescent="0.25">
      <c r="E254" s="290" t="str">
        <f t="shared" si="87"/>
        <v/>
      </c>
      <c r="G254" s="290" t="str">
        <f t="shared" si="87"/>
        <v/>
      </c>
      <c r="I254" s="290" t="str">
        <f t="shared" si="67"/>
        <v/>
      </c>
      <c r="K254" s="290" t="str">
        <f t="shared" si="68"/>
        <v/>
      </c>
      <c r="M254" s="290" t="str">
        <f t="shared" si="69"/>
        <v/>
      </c>
      <c r="O254" s="290" t="str">
        <f t="shared" si="70"/>
        <v/>
      </c>
      <c r="Q254" s="290" t="str">
        <f t="shared" si="71"/>
        <v/>
      </c>
      <c r="S254" s="290" t="str">
        <f t="shared" si="72"/>
        <v/>
      </c>
      <c r="U254" s="290" t="str">
        <f t="shared" si="73"/>
        <v/>
      </c>
      <c r="W254" s="290" t="str">
        <f t="shared" si="74"/>
        <v/>
      </c>
      <c r="Y254" s="290" t="str">
        <f t="shared" si="75"/>
        <v/>
      </c>
      <c r="AA254" s="290" t="str">
        <f t="shared" si="76"/>
        <v/>
      </c>
      <c r="AC254" s="290" t="str">
        <f t="shared" si="77"/>
        <v/>
      </c>
      <c r="AE254" s="290" t="str">
        <f t="shared" si="78"/>
        <v/>
      </c>
      <c r="AG254" s="290" t="str">
        <f t="shared" si="79"/>
        <v/>
      </c>
      <c r="AI254" s="290" t="str">
        <f t="shared" si="80"/>
        <v/>
      </c>
      <c r="AK254" s="290" t="str">
        <f t="shared" si="81"/>
        <v/>
      </c>
      <c r="AM254" s="290" t="str">
        <f t="shared" si="82"/>
        <v/>
      </c>
      <c r="AO254" s="290" t="str">
        <f t="shared" si="83"/>
        <v/>
      </c>
      <c r="AQ254" s="290" t="str">
        <f t="shared" si="84"/>
        <v/>
      </c>
    </row>
    <row r="255" spans="5:43" x14ac:dyDescent="0.25">
      <c r="E255" s="290" t="str">
        <f t="shared" si="87"/>
        <v/>
      </c>
      <c r="G255" s="290" t="str">
        <f t="shared" si="87"/>
        <v/>
      </c>
      <c r="I255" s="290" t="str">
        <f t="shared" si="67"/>
        <v/>
      </c>
      <c r="K255" s="290" t="str">
        <f t="shared" si="68"/>
        <v/>
      </c>
      <c r="M255" s="290" t="str">
        <f t="shared" si="69"/>
        <v/>
      </c>
      <c r="O255" s="290" t="str">
        <f t="shared" si="70"/>
        <v/>
      </c>
      <c r="Q255" s="290" t="str">
        <f t="shared" si="71"/>
        <v/>
      </c>
      <c r="S255" s="290" t="str">
        <f t="shared" si="72"/>
        <v/>
      </c>
      <c r="U255" s="290" t="str">
        <f t="shared" si="73"/>
        <v/>
      </c>
      <c r="W255" s="290" t="str">
        <f t="shared" si="74"/>
        <v/>
      </c>
      <c r="Y255" s="290" t="str">
        <f t="shared" si="75"/>
        <v/>
      </c>
      <c r="AA255" s="290" t="str">
        <f t="shared" si="76"/>
        <v/>
      </c>
      <c r="AC255" s="290" t="str">
        <f t="shared" si="77"/>
        <v/>
      </c>
      <c r="AE255" s="290" t="str">
        <f t="shared" si="78"/>
        <v/>
      </c>
      <c r="AG255" s="290" t="str">
        <f t="shared" si="79"/>
        <v/>
      </c>
      <c r="AI255" s="290" t="str">
        <f t="shared" si="80"/>
        <v/>
      </c>
      <c r="AK255" s="290" t="str">
        <f t="shared" si="81"/>
        <v/>
      </c>
      <c r="AM255" s="290" t="str">
        <f t="shared" si="82"/>
        <v/>
      </c>
      <c r="AO255" s="290" t="str">
        <f t="shared" si="83"/>
        <v/>
      </c>
      <c r="AQ255" s="290" t="str">
        <f t="shared" si="84"/>
        <v/>
      </c>
    </row>
    <row r="256" spans="5:43" x14ac:dyDescent="0.25">
      <c r="E256" s="290" t="str">
        <f t="shared" si="87"/>
        <v/>
      </c>
      <c r="G256" s="290" t="str">
        <f t="shared" si="87"/>
        <v/>
      </c>
      <c r="I256" s="290" t="str">
        <f t="shared" si="67"/>
        <v/>
      </c>
      <c r="K256" s="290" t="str">
        <f t="shared" si="68"/>
        <v/>
      </c>
      <c r="M256" s="290" t="str">
        <f t="shared" si="69"/>
        <v/>
      </c>
      <c r="O256" s="290" t="str">
        <f t="shared" si="70"/>
        <v/>
      </c>
      <c r="Q256" s="290" t="str">
        <f t="shared" si="71"/>
        <v/>
      </c>
      <c r="S256" s="290" t="str">
        <f t="shared" si="72"/>
        <v/>
      </c>
      <c r="U256" s="290" t="str">
        <f t="shared" si="73"/>
        <v/>
      </c>
      <c r="W256" s="290" t="str">
        <f t="shared" si="74"/>
        <v/>
      </c>
      <c r="Y256" s="290" t="str">
        <f t="shared" si="75"/>
        <v/>
      </c>
      <c r="AA256" s="290" t="str">
        <f t="shared" si="76"/>
        <v/>
      </c>
      <c r="AC256" s="290" t="str">
        <f t="shared" si="77"/>
        <v/>
      </c>
      <c r="AE256" s="290" t="str">
        <f t="shared" si="78"/>
        <v/>
      </c>
      <c r="AG256" s="290" t="str">
        <f t="shared" si="79"/>
        <v/>
      </c>
      <c r="AI256" s="290" t="str">
        <f t="shared" si="80"/>
        <v/>
      </c>
      <c r="AK256" s="290" t="str">
        <f t="shared" si="81"/>
        <v/>
      </c>
      <c r="AM256" s="290" t="str">
        <f t="shared" si="82"/>
        <v/>
      </c>
      <c r="AO256" s="290" t="str">
        <f t="shared" si="83"/>
        <v/>
      </c>
      <c r="AQ256" s="290" t="str">
        <f t="shared" si="84"/>
        <v/>
      </c>
    </row>
    <row r="257" spans="5:43" x14ac:dyDescent="0.25">
      <c r="E257" s="290" t="str">
        <f t="shared" si="87"/>
        <v/>
      </c>
      <c r="G257" s="290" t="str">
        <f t="shared" si="87"/>
        <v/>
      </c>
      <c r="I257" s="290" t="str">
        <f t="shared" si="67"/>
        <v/>
      </c>
      <c r="K257" s="290" t="str">
        <f t="shared" si="68"/>
        <v/>
      </c>
      <c r="M257" s="290" t="str">
        <f t="shared" si="69"/>
        <v/>
      </c>
      <c r="O257" s="290" t="str">
        <f t="shared" si="70"/>
        <v/>
      </c>
      <c r="Q257" s="290" t="str">
        <f t="shared" si="71"/>
        <v/>
      </c>
      <c r="S257" s="290" t="str">
        <f t="shared" si="72"/>
        <v/>
      </c>
      <c r="U257" s="290" t="str">
        <f t="shared" si="73"/>
        <v/>
      </c>
      <c r="W257" s="290" t="str">
        <f t="shared" si="74"/>
        <v/>
      </c>
      <c r="Y257" s="290" t="str">
        <f t="shared" si="75"/>
        <v/>
      </c>
      <c r="AA257" s="290" t="str">
        <f t="shared" si="76"/>
        <v/>
      </c>
      <c r="AC257" s="290" t="str">
        <f t="shared" si="77"/>
        <v/>
      </c>
      <c r="AE257" s="290" t="str">
        <f t="shared" si="78"/>
        <v/>
      </c>
      <c r="AG257" s="290" t="str">
        <f t="shared" si="79"/>
        <v/>
      </c>
      <c r="AI257" s="290" t="str">
        <f t="shared" si="80"/>
        <v/>
      </c>
      <c r="AK257" s="290" t="str">
        <f t="shared" si="81"/>
        <v/>
      </c>
      <c r="AM257" s="290" t="str">
        <f t="shared" si="82"/>
        <v/>
      </c>
      <c r="AO257" s="290" t="str">
        <f t="shared" si="83"/>
        <v/>
      </c>
      <c r="AQ257" s="290" t="str">
        <f t="shared" si="84"/>
        <v/>
      </c>
    </row>
    <row r="258" spans="5:43" x14ac:dyDescent="0.25">
      <c r="E258" s="290" t="str">
        <f t="shared" si="87"/>
        <v/>
      </c>
      <c r="G258" s="290" t="str">
        <f t="shared" si="87"/>
        <v/>
      </c>
      <c r="I258" s="290" t="str">
        <f t="shared" si="67"/>
        <v/>
      </c>
      <c r="K258" s="290" t="str">
        <f t="shared" si="68"/>
        <v/>
      </c>
      <c r="M258" s="290" t="str">
        <f t="shared" si="69"/>
        <v/>
      </c>
      <c r="O258" s="290" t="str">
        <f t="shared" si="70"/>
        <v/>
      </c>
      <c r="Q258" s="290" t="str">
        <f t="shared" si="71"/>
        <v/>
      </c>
      <c r="S258" s="290" t="str">
        <f t="shared" si="72"/>
        <v/>
      </c>
      <c r="U258" s="290" t="str">
        <f t="shared" si="73"/>
        <v/>
      </c>
      <c r="W258" s="290" t="str">
        <f t="shared" si="74"/>
        <v/>
      </c>
      <c r="Y258" s="290" t="str">
        <f t="shared" si="75"/>
        <v/>
      </c>
      <c r="AA258" s="290" t="str">
        <f t="shared" si="76"/>
        <v/>
      </c>
      <c r="AC258" s="290" t="str">
        <f t="shared" si="77"/>
        <v/>
      </c>
      <c r="AE258" s="290" t="str">
        <f t="shared" si="78"/>
        <v/>
      </c>
      <c r="AG258" s="290" t="str">
        <f t="shared" si="79"/>
        <v/>
      </c>
      <c r="AI258" s="290" t="str">
        <f t="shared" si="80"/>
        <v/>
      </c>
      <c r="AK258" s="290" t="str">
        <f t="shared" si="81"/>
        <v/>
      </c>
      <c r="AM258" s="290" t="str">
        <f t="shared" si="82"/>
        <v/>
      </c>
      <c r="AO258" s="290" t="str">
        <f t="shared" si="83"/>
        <v/>
      </c>
      <c r="AQ258" s="290" t="str">
        <f t="shared" si="84"/>
        <v/>
      </c>
    </row>
    <row r="259" spans="5:43" x14ac:dyDescent="0.25">
      <c r="E259" s="290" t="str">
        <f t="shared" si="87"/>
        <v/>
      </c>
      <c r="G259" s="290" t="str">
        <f t="shared" si="87"/>
        <v/>
      </c>
      <c r="I259" s="290" t="str">
        <f t="shared" si="67"/>
        <v/>
      </c>
      <c r="K259" s="290" t="str">
        <f t="shared" si="68"/>
        <v/>
      </c>
      <c r="M259" s="290" t="str">
        <f t="shared" si="69"/>
        <v/>
      </c>
      <c r="O259" s="290" t="str">
        <f t="shared" si="70"/>
        <v/>
      </c>
      <c r="Q259" s="290" t="str">
        <f t="shared" si="71"/>
        <v/>
      </c>
      <c r="S259" s="290" t="str">
        <f t="shared" si="72"/>
        <v/>
      </c>
      <c r="U259" s="290" t="str">
        <f t="shared" si="73"/>
        <v/>
      </c>
      <c r="W259" s="290" t="str">
        <f t="shared" si="74"/>
        <v/>
      </c>
      <c r="Y259" s="290" t="str">
        <f t="shared" si="75"/>
        <v/>
      </c>
      <c r="AA259" s="290" t="str">
        <f t="shared" si="76"/>
        <v/>
      </c>
      <c r="AC259" s="290" t="str">
        <f t="shared" si="77"/>
        <v/>
      </c>
      <c r="AE259" s="290" t="str">
        <f t="shared" si="78"/>
        <v/>
      </c>
      <c r="AG259" s="290" t="str">
        <f t="shared" si="79"/>
        <v/>
      </c>
      <c r="AI259" s="290" t="str">
        <f t="shared" si="80"/>
        <v/>
      </c>
      <c r="AK259" s="290" t="str">
        <f t="shared" si="81"/>
        <v/>
      </c>
      <c r="AM259" s="290" t="str">
        <f t="shared" si="82"/>
        <v/>
      </c>
      <c r="AO259" s="290" t="str">
        <f t="shared" si="83"/>
        <v/>
      </c>
      <c r="AQ259" s="290" t="str">
        <f t="shared" si="84"/>
        <v/>
      </c>
    </row>
    <row r="260" spans="5:43" x14ac:dyDescent="0.25">
      <c r="E260" s="290" t="str">
        <f t="shared" si="87"/>
        <v/>
      </c>
      <c r="G260" s="290" t="str">
        <f t="shared" si="87"/>
        <v/>
      </c>
      <c r="I260" s="290" t="str">
        <f t="shared" si="67"/>
        <v/>
      </c>
      <c r="K260" s="290" t="str">
        <f t="shared" si="68"/>
        <v/>
      </c>
      <c r="M260" s="290" t="str">
        <f t="shared" si="69"/>
        <v/>
      </c>
      <c r="O260" s="290" t="str">
        <f t="shared" si="70"/>
        <v/>
      </c>
      <c r="Q260" s="290" t="str">
        <f t="shared" si="71"/>
        <v/>
      </c>
      <c r="S260" s="290" t="str">
        <f t="shared" si="72"/>
        <v/>
      </c>
      <c r="U260" s="290" t="str">
        <f t="shared" si="73"/>
        <v/>
      </c>
      <c r="W260" s="290" t="str">
        <f t="shared" si="74"/>
        <v/>
      </c>
      <c r="Y260" s="290" t="str">
        <f t="shared" si="75"/>
        <v/>
      </c>
      <c r="AA260" s="290" t="str">
        <f t="shared" si="76"/>
        <v/>
      </c>
      <c r="AC260" s="290" t="str">
        <f t="shared" si="77"/>
        <v/>
      </c>
      <c r="AE260" s="290" t="str">
        <f t="shared" si="78"/>
        <v/>
      </c>
      <c r="AG260" s="290" t="str">
        <f t="shared" si="79"/>
        <v/>
      </c>
      <c r="AI260" s="290" t="str">
        <f t="shared" si="80"/>
        <v/>
      </c>
      <c r="AK260" s="290" t="str">
        <f t="shared" si="81"/>
        <v/>
      </c>
      <c r="AM260" s="290" t="str">
        <f t="shared" si="82"/>
        <v/>
      </c>
      <c r="AO260" s="290" t="str">
        <f t="shared" si="83"/>
        <v/>
      </c>
      <c r="AQ260" s="290" t="str">
        <f t="shared" si="84"/>
        <v/>
      </c>
    </row>
    <row r="261" spans="5:43" x14ac:dyDescent="0.25">
      <c r="E261" s="290" t="str">
        <f t="shared" si="87"/>
        <v/>
      </c>
      <c r="G261" s="290" t="str">
        <f t="shared" si="87"/>
        <v/>
      </c>
      <c r="I261" s="290" t="str">
        <f t="shared" si="67"/>
        <v/>
      </c>
      <c r="K261" s="290" t="str">
        <f t="shared" si="68"/>
        <v/>
      </c>
      <c r="M261" s="290" t="str">
        <f t="shared" si="69"/>
        <v/>
      </c>
      <c r="O261" s="290" t="str">
        <f t="shared" si="70"/>
        <v/>
      </c>
      <c r="Q261" s="290" t="str">
        <f t="shared" si="71"/>
        <v/>
      </c>
      <c r="S261" s="290" t="str">
        <f t="shared" si="72"/>
        <v/>
      </c>
      <c r="U261" s="290" t="str">
        <f t="shared" si="73"/>
        <v/>
      </c>
      <c r="W261" s="290" t="str">
        <f t="shared" si="74"/>
        <v/>
      </c>
      <c r="Y261" s="290" t="str">
        <f t="shared" si="75"/>
        <v/>
      </c>
      <c r="AA261" s="290" t="str">
        <f t="shared" si="76"/>
        <v/>
      </c>
      <c r="AC261" s="290" t="str">
        <f t="shared" si="77"/>
        <v/>
      </c>
      <c r="AE261" s="290" t="str">
        <f t="shared" si="78"/>
        <v/>
      </c>
      <c r="AG261" s="290" t="str">
        <f t="shared" si="79"/>
        <v/>
      </c>
      <c r="AI261" s="290" t="str">
        <f t="shared" si="80"/>
        <v/>
      </c>
      <c r="AK261" s="290" t="str">
        <f t="shared" si="81"/>
        <v/>
      </c>
      <c r="AM261" s="290" t="str">
        <f t="shared" si="82"/>
        <v/>
      </c>
      <c r="AO261" s="290" t="str">
        <f t="shared" si="83"/>
        <v/>
      </c>
      <c r="AQ261" s="290" t="str">
        <f t="shared" si="84"/>
        <v/>
      </c>
    </row>
    <row r="262" spans="5:43" x14ac:dyDescent="0.25">
      <c r="E262" s="290" t="str">
        <f t="shared" si="87"/>
        <v/>
      </c>
      <c r="G262" s="290" t="str">
        <f t="shared" si="87"/>
        <v/>
      </c>
      <c r="I262" s="290" t="str">
        <f t="shared" si="67"/>
        <v/>
      </c>
      <c r="K262" s="290" t="str">
        <f t="shared" si="68"/>
        <v/>
      </c>
      <c r="M262" s="290" t="str">
        <f t="shared" si="69"/>
        <v/>
      </c>
      <c r="O262" s="290" t="str">
        <f t="shared" si="70"/>
        <v/>
      </c>
      <c r="Q262" s="290" t="str">
        <f t="shared" si="71"/>
        <v/>
      </c>
      <c r="S262" s="290" t="str">
        <f t="shared" si="72"/>
        <v/>
      </c>
      <c r="U262" s="290" t="str">
        <f t="shared" si="73"/>
        <v/>
      </c>
      <c r="W262" s="290" t="str">
        <f t="shared" si="74"/>
        <v/>
      </c>
      <c r="Y262" s="290" t="str">
        <f t="shared" si="75"/>
        <v/>
      </c>
      <c r="AA262" s="290" t="str">
        <f t="shared" si="76"/>
        <v/>
      </c>
      <c r="AC262" s="290" t="str">
        <f t="shared" si="77"/>
        <v/>
      </c>
      <c r="AE262" s="290" t="str">
        <f t="shared" si="78"/>
        <v/>
      </c>
      <c r="AG262" s="290" t="str">
        <f t="shared" si="79"/>
        <v/>
      </c>
      <c r="AI262" s="290" t="str">
        <f t="shared" si="80"/>
        <v/>
      </c>
      <c r="AK262" s="290" t="str">
        <f t="shared" si="81"/>
        <v/>
      </c>
      <c r="AM262" s="290" t="str">
        <f t="shared" si="82"/>
        <v/>
      </c>
      <c r="AO262" s="290" t="str">
        <f t="shared" si="83"/>
        <v/>
      </c>
      <c r="AQ262" s="290" t="str">
        <f t="shared" si="84"/>
        <v/>
      </c>
    </row>
    <row r="263" spans="5:43" x14ac:dyDescent="0.25">
      <c r="E263" s="290" t="str">
        <f t="shared" si="87"/>
        <v/>
      </c>
      <c r="G263" s="290" t="str">
        <f t="shared" si="87"/>
        <v/>
      </c>
      <c r="I263" s="290" t="str">
        <f t="shared" si="67"/>
        <v/>
      </c>
      <c r="K263" s="290" t="str">
        <f t="shared" si="68"/>
        <v/>
      </c>
      <c r="M263" s="290" t="str">
        <f t="shared" si="69"/>
        <v/>
      </c>
      <c r="O263" s="290" t="str">
        <f t="shared" si="70"/>
        <v/>
      </c>
      <c r="Q263" s="290" t="str">
        <f t="shared" si="71"/>
        <v/>
      </c>
      <c r="S263" s="290" t="str">
        <f t="shared" si="72"/>
        <v/>
      </c>
      <c r="U263" s="290" t="str">
        <f t="shared" si="73"/>
        <v/>
      </c>
      <c r="W263" s="290" t="str">
        <f t="shared" si="74"/>
        <v/>
      </c>
      <c r="Y263" s="290" t="str">
        <f t="shared" si="75"/>
        <v/>
      </c>
      <c r="AA263" s="290" t="str">
        <f t="shared" si="76"/>
        <v/>
      </c>
      <c r="AC263" s="290" t="str">
        <f t="shared" si="77"/>
        <v/>
      </c>
      <c r="AE263" s="290" t="str">
        <f t="shared" si="78"/>
        <v/>
      </c>
      <c r="AG263" s="290" t="str">
        <f t="shared" si="79"/>
        <v/>
      </c>
      <c r="AI263" s="290" t="str">
        <f t="shared" si="80"/>
        <v/>
      </c>
      <c r="AK263" s="290" t="str">
        <f t="shared" si="81"/>
        <v/>
      </c>
      <c r="AM263" s="290" t="str">
        <f t="shared" si="82"/>
        <v/>
      </c>
      <c r="AO263" s="290" t="str">
        <f t="shared" si="83"/>
        <v/>
      </c>
      <c r="AQ263" s="290" t="str">
        <f t="shared" si="84"/>
        <v/>
      </c>
    </row>
    <row r="264" spans="5:43" x14ac:dyDescent="0.25">
      <c r="E264" s="290" t="str">
        <f t="shared" si="87"/>
        <v/>
      </c>
      <c r="G264" s="290" t="str">
        <f t="shared" si="87"/>
        <v/>
      </c>
      <c r="I264" s="290" t="str">
        <f t="shared" si="67"/>
        <v/>
      </c>
      <c r="K264" s="290" t="str">
        <f t="shared" si="68"/>
        <v/>
      </c>
      <c r="M264" s="290" t="str">
        <f t="shared" si="69"/>
        <v/>
      </c>
      <c r="O264" s="290" t="str">
        <f t="shared" si="70"/>
        <v/>
      </c>
      <c r="Q264" s="290" t="str">
        <f t="shared" si="71"/>
        <v/>
      </c>
      <c r="S264" s="290" t="str">
        <f t="shared" si="72"/>
        <v/>
      </c>
      <c r="U264" s="290" t="str">
        <f t="shared" si="73"/>
        <v/>
      </c>
      <c r="W264" s="290" t="str">
        <f t="shared" si="74"/>
        <v/>
      </c>
      <c r="Y264" s="290" t="str">
        <f t="shared" si="75"/>
        <v/>
      </c>
      <c r="AA264" s="290" t="str">
        <f t="shared" si="76"/>
        <v/>
      </c>
      <c r="AC264" s="290" t="str">
        <f t="shared" si="77"/>
        <v/>
      </c>
      <c r="AE264" s="290" t="str">
        <f t="shared" si="78"/>
        <v/>
      </c>
      <c r="AG264" s="290" t="str">
        <f t="shared" si="79"/>
        <v/>
      </c>
      <c r="AI264" s="290" t="str">
        <f t="shared" si="80"/>
        <v/>
      </c>
      <c r="AK264" s="290" t="str">
        <f t="shared" si="81"/>
        <v/>
      </c>
      <c r="AM264" s="290" t="str">
        <f t="shared" si="82"/>
        <v/>
      </c>
      <c r="AO264" s="290" t="str">
        <f t="shared" si="83"/>
        <v/>
      </c>
      <c r="AQ264" s="290" t="str">
        <f t="shared" si="84"/>
        <v/>
      </c>
    </row>
    <row r="265" spans="5:43" x14ac:dyDescent="0.25">
      <c r="E265" s="290" t="str">
        <f t="shared" si="87"/>
        <v/>
      </c>
      <c r="G265" s="290" t="str">
        <f t="shared" si="87"/>
        <v/>
      </c>
      <c r="I265" s="290" t="str">
        <f t="shared" si="67"/>
        <v/>
      </c>
      <c r="K265" s="290" t="str">
        <f t="shared" si="68"/>
        <v/>
      </c>
      <c r="M265" s="290" t="str">
        <f t="shared" si="69"/>
        <v/>
      </c>
      <c r="O265" s="290" t="str">
        <f t="shared" si="70"/>
        <v/>
      </c>
      <c r="Q265" s="290" t="str">
        <f t="shared" si="71"/>
        <v/>
      </c>
      <c r="S265" s="290" t="str">
        <f t="shared" si="72"/>
        <v/>
      </c>
      <c r="U265" s="290" t="str">
        <f t="shared" si="73"/>
        <v/>
      </c>
      <c r="W265" s="290" t="str">
        <f t="shared" si="74"/>
        <v/>
      </c>
      <c r="Y265" s="290" t="str">
        <f t="shared" si="75"/>
        <v/>
      </c>
      <c r="AA265" s="290" t="str">
        <f t="shared" si="76"/>
        <v/>
      </c>
      <c r="AC265" s="290" t="str">
        <f t="shared" si="77"/>
        <v/>
      </c>
      <c r="AE265" s="290" t="str">
        <f t="shared" si="78"/>
        <v/>
      </c>
      <c r="AG265" s="290" t="str">
        <f t="shared" si="79"/>
        <v/>
      </c>
      <c r="AI265" s="290" t="str">
        <f t="shared" si="80"/>
        <v/>
      </c>
      <c r="AK265" s="290" t="str">
        <f t="shared" si="81"/>
        <v/>
      </c>
      <c r="AM265" s="290" t="str">
        <f t="shared" si="82"/>
        <v/>
      </c>
      <c r="AO265" s="290" t="str">
        <f t="shared" si="83"/>
        <v/>
      </c>
      <c r="AQ265" s="290" t="str">
        <f t="shared" si="84"/>
        <v/>
      </c>
    </row>
    <row r="266" spans="5:43" x14ac:dyDescent="0.25">
      <c r="E266" s="290" t="str">
        <f t="shared" si="87"/>
        <v/>
      </c>
      <c r="G266" s="290" t="str">
        <f t="shared" si="87"/>
        <v/>
      </c>
      <c r="I266" s="290" t="str">
        <f t="shared" si="67"/>
        <v/>
      </c>
      <c r="K266" s="290" t="str">
        <f t="shared" si="68"/>
        <v/>
      </c>
      <c r="M266" s="290" t="str">
        <f t="shared" si="69"/>
        <v/>
      </c>
      <c r="O266" s="290" t="str">
        <f t="shared" si="70"/>
        <v/>
      </c>
      <c r="Q266" s="290" t="str">
        <f t="shared" si="71"/>
        <v/>
      </c>
      <c r="S266" s="290" t="str">
        <f t="shared" si="72"/>
        <v/>
      </c>
      <c r="U266" s="290" t="str">
        <f t="shared" si="73"/>
        <v/>
      </c>
      <c r="W266" s="290" t="str">
        <f t="shared" si="74"/>
        <v/>
      </c>
      <c r="Y266" s="290" t="str">
        <f t="shared" si="75"/>
        <v/>
      </c>
      <c r="AA266" s="290" t="str">
        <f t="shared" si="76"/>
        <v/>
      </c>
      <c r="AC266" s="290" t="str">
        <f t="shared" si="77"/>
        <v/>
      </c>
      <c r="AE266" s="290" t="str">
        <f t="shared" si="78"/>
        <v/>
      </c>
      <c r="AG266" s="290" t="str">
        <f t="shared" si="79"/>
        <v/>
      </c>
      <c r="AI266" s="290" t="str">
        <f t="shared" si="80"/>
        <v/>
      </c>
      <c r="AK266" s="290" t="str">
        <f t="shared" si="81"/>
        <v/>
      </c>
      <c r="AM266" s="290" t="str">
        <f t="shared" si="82"/>
        <v/>
      </c>
      <c r="AO266" s="290" t="str">
        <f t="shared" si="83"/>
        <v/>
      </c>
      <c r="AQ266" s="290" t="str">
        <f t="shared" si="84"/>
        <v/>
      </c>
    </row>
    <row r="267" spans="5:43" x14ac:dyDescent="0.25">
      <c r="E267" s="290" t="str">
        <f t="shared" si="87"/>
        <v/>
      </c>
      <c r="G267" s="290" t="str">
        <f t="shared" si="87"/>
        <v/>
      </c>
      <c r="I267" s="290" t="str">
        <f t="shared" si="67"/>
        <v/>
      </c>
      <c r="K267" s="290" t="str">
        <f t="shared" si="68"/>
        <v/>
      </c>
      <c r="M267" s="290" t="str">
        <f t="shared" si="69"/>
        <v/>
      </c>
      <c r="O267" s="290" t="str">
        <f t="shared" si="70"/>
        <v/>
      </c>
      <c r="Q267" s="290" t="str">
        <f t="shared" si="71"/>
        <v/>
      </c>
      <c r="S267" s="290" t="str">
        <f t="shared" si="72"/>
        <v/>
      </c>
      <c r="U267" s="290" t="str">
        <f t="shared" si="73"/>
        <v/>
      </c>
      <c r="W267" s="290" t="str">
        <f t="shared" si="74"/>
        <v/>
      </c>
      <c r="Y267" s="290" t="str">
        <f t="shared" si="75"/>
        <v/>
      </c>
      <c r="AA267" s="290" t="str">
        <f t="shared" si="76"/>
        <v/>
      </c>
      <c r="AC267" s="290" t="str">
        <f t="shared" si="77"/>
        <v/>
      </c>
      <c r="AE267" s="290" t="str">
        <f t="shared" si="78"/>
        <v/>
      </c>
      <c r="AG267" s="290" t="str">
        <f t="shared" si="79"/>
        <v/>
      </c>
      <c r="AI267" s="290" t="str">
        <f t="shared" si="80"/>
        <v/>
      </c>
      <c r="AK267" s="290" t="str">
        <f t="shared" si="81"/>
        <v/>
      </c>
      <c r="AM267" s="290" t="str">
        <f t="shared" si="82"/>
        <v/>
      </c>
      <c r="AO267" s="290" t="str">
        <f t="shared" si="83"/>
        <v/>
      </c>
      <c r="AQ267" s="290" t="str">
        <f t="shared" si="84"/>
        <v/>
      </c>
    </row>
    <row r="268" spans="5:43" x14ac:dyDescent="0.25">
      <c r="E268" s="290" t="str">
        <f t="shared" si="87"/>
        <v/>
      </c>
      <c r="G268" s="290" t="str">
        <f t="shared" si="87"/>
        <v/>
      </c>
      <c r="I268" s="290" t="str">
        <f t="shared" si="67"/>
        <v/>
      </c>
      <c r="K268" s="290" t="str">
        <f t="shared" si="68"/>
        <v/>
      </c>
      <c r="M268" s="290" t="str">
        <f t="shared" si="69"/>
        <v/>
      </c>
      <c r="O268" s="290" t="str">
        <f t="shared" si="70"/>
        <v/>
      </c>
      <c r="Q268" s="290" t="str">
        <f t="shared" si="71"/>
        <v/>
      </c>
      <c r="S268" s="290" t="str">
        <f t="shared" si="72"/>
        <v/>
      </c>
      <c r="U268" s="290" t="str">
        <f t="shared" si="73"/>
        <v/>
      </c>
      <c r="W268" s="290" t="str">
        <f t="shared" si="74"/>
        <v/>
      </c>
      <c r="Y268" s="290" t="str">
        <f t="shared" si="75"/>
        <v/>
      </c>
      <c r="AA268" s="290" t="str">
        <f t="shared" si="76"/>
        <v/>
      </c>
      <c r="AC268" s="290" t="str">
        <f t="shared" si="77"/>
        <v/>
      </c>
      <c r="AE268" s="290" t="str">
        <f t="shared" si="78"/>
        <v/>
      </c>
      <c r="AG268" s="290" t="str">
        <f t="shared" si="79"/>
        <v/>
      </c>
      <c r="AI268" s="290" t="str">
        <f t="shared" si="80"/>
        <v/>
      </c>
      <c r="AK268" s="290" t="str">
        <f t="shared" si="81"/>
        <v/>
      </c>
      <c r="AM268" s="290" t="str">
        <f t="shared" si="82"/>
        <v/>
      </c>
      <c r="AO268" s="290" t="str">
        <f t="shared" si="83"/>
        <v/>
      </c>
      <c r="AQ268" s="290" t="str">
        <f t="shared" si="84"/>
        <v/>
      </c>
    </row>
    <row r="269" spans="5:43" x14ac:dyDescent="0.25">
      <c r="E269" s="290" t="str">
        <f t="shared" ref="E269:G284" si="88">IF(OR($B269=0,D269=0),"",D269/$B269)</f>
        <v/>
      </c>
      <c r="G269" s="290" t="str">
        <f t="shared" si="88"/>
        <v/>
      </c>
      <c r="I269" s="290" t="str">
        <f t="shared" ref="I269:I300" si="89">IF(OR($B269=0,H269=0),"",H269/$B269)</f>
        <v/>
      </c>
      <c r="K269" s="290" t="str">
        <f t="shared" ref="K269:K300" si="90">IF(OR($B269=0,J269=0),"",J269/$B269)</f>
        <v/>
      </c>
      <c r="M269" s="290" t="str">
        <f t="shared" ref="M269:M300" si="91">IF(OR($B269=0,L269=0),"",L269/$B269)</f>
        <v/>
      </c>
      <c r="O269" s="290" t="str">
        <f t="shared" ref="O269:O300" si="92">IF(OR($B269=0,N269=0),"",N269/$B269)</f>
        <v/>
      </c>
      <c r="Q269" s="290" t="str">
        <f t="shared" ref="Q269:Q300" si="93">IF(OR($B269=0,P269=0),"",P269/$B269)</f>
        <v/>
      </c>
      <c r="S269" s="290" t="str">
        <f t="shared" ref="S269:S300" si="94">IF(OR($B269=0,R269=0),"",R269/$B269)</f>
        <v/>
      </c>
      <c r="U269" s="290" t="str">
        <f t="shared" ref="U269:U300" si="95">IF(OR($B269=0,T269=0),"",T269/$B269)</f>
        <v/>
      </c>
      <c r="W269" s="290" t="str">
        <f t="shared" ref="W269:W300" si="96">IF(OR($B269=0,V269=0),"",V269/$B269)</f>
        <v/>
      </c>
      <c r="Y269" s="290" t="str">
        <f t="shared" ref="Y269:Y300" si="97">IF(OR($B269=0,X269=0),"",X269/$B269)</f>
        <v/>
      </c>
      <c r="AA269" s="290" t="str">
        <f t="shared" ref="AA269:AA300" si="98">IF(OR($B269=0,Z269=0),"",Z269/$B269)</f>
        <v/>
      </c>
      <c r="AC269" s="290" t="str">
        <f t="shared" ref="AC269:AC300" si="99">IF(OR($B269=0,AB269=0),"",AB269/$B269)</f>
        <v/>
      </c>
      <c r="AE269" s="290" t="str">
        <f t="shared" ref="AE269:AE300" si="100">IF(OR($B269=0,AD269=0),"",AD269/$B269)</f>
        <v/>
      </c>
      <c r="AG269" s="290" t="str">
        <f t="shared" ref="AG269:AG300" si="101">IF(OR($B269=0,AF269=0),"",AF269/$B269)</f>
        <v/>
      </c>
      <c r="AI269" s="290" t="str">
        <f t="shared" ref="AI269:AI300" si="102">IF(OR($B269=0,AH269=0),"",AH269/$B269)</f>
        <v/>
      </c>
      <c r="AK269" s="290" t="str">
        <f t="shared" ref="AK269:AK300" si="103">IF(OR($B269=0,AJ269=0),"",AJ269/$B269)</f>
        <v/>
      </c>
      <c r="AM269" s="290" t="str">
        <f t="shared" ref="AM269:AM300" si="104">IF(OR($B269=0,AL269=0),"",AL269/$B269)</f>
        <v/>
      </c>
      <c r="AO269" s="290" t="str">
        <f t="shared" ref="AO269:AO300" si="105">IF(OR($B269=0,AN269=0),"",AN269/$B269)</f>
        <v/>
      </c>
      <c r="AQ269" s="290" t="str">
        <f t="shared" ref="AQ269:AQ300" si="106">IF(OR($B269=0,AP269=0),"",AP269/$B269)</f>
        <v/>
      </c>
    </row>
    <row r="270" spans="5:43" x14ac:dyDescent="0.25">
      <c r="E270" s="290" t="str">
        <f t="shared" si="88"/>
        <v/>
      </c>
      <c r="G270" s="290" t="str">
        <f t="shared" si="88"/>
        <v/>
      </c>
      <c r="I270" s="290" t="str">
        <f t="shared" si="89"/>
        <v/>
      </c>
      <c r="K270" s="290" t="str">
        <f t="shared" si="90"/>
        <v/>
      </c>
      <c r="M270" s="290" t="str">
        <f t="shared" si="91"/>
        <v/>
      </c>
      <c r="O270" s="290" t="str">
        <f t="shared" si="92"/>
        <v/>
      </c>
      <c r="Q270" s="290" t="str">
        <f t="shared" si="93"/>
        <v/>
      </c>
      <c r="S270" s="290" t="str">
        <f t="shared" si="94"/>
        <v/>
      </c>
      <c r="U270" s="290" t="str">
        <f t="shared" si="95"/>
        <v/>
      </c>
      <c r="W270" s="290" t="str">
        <f t="shared" si="96"/>
        <v/>
      </c>
      <c r="Y270" s="290" t="str">
        <f t="shared" si="97"/>
        <v/>
      </c>
      <c r="AA270" s="290" t="str">
        <f t="shared" si="98"/>
        <v/>
      </c>
      <c r="AC270" s="290" t="str">
        <f t="shared" si="99"/>
        <v/>
      </c>
      <c r="AE270" s="290" t="str">
        <f t="shared" si="100"/>
        <v/>
      </c>
      <c r="AG270" s="290" t="str">
        <f t="shared" si="101"/>
        <v/>
      </c>
      <c r="AI270" s="290" t="str">
        <f t="shared" si="102"/>
        <v/>
      </c>
      <c r="AK270" s="290" t="str">
        <f t="shared" si="103"/>
        <v/>
      </c>
      <c r="AM270" s="290" t="str">
        <f t="shared" si="104"/>
        <v/>
      </c>
      <c r="AO270" s="290" t="str">
        <f t="shared" si="105"/>
        <v/>
      </c>
      <c r="AQ270" s="290" t="str">
        <f t="shared" si="106"/>
        <v/>
      </c>
    </row>
    <row r="271" spans="5:43" x14ac:dyDescent="0.25">
      <c r="E271" s="290" t="str">
        <f t="shared" si="88"/>
        <v/>
      </c>
      <c r="G271" s="290" t="str">
        <f t="shared" si="88"/>
        <v/>
      </c>
      <c r="I271" s="290" t="str">
        <f t="shared" si="89"/>
        <v/>
      </c>
      <c r="K271" s="290" t="str">
        <f t="shared" si="90"/>
        <v/>
      </c>
      <c r="M271" s="290" t="str">
        <f t="shared" si="91"/>
        <v/>
      </c>
      <c r="O271" s="290" t="str">
        <f t="shared" si="92"/>
        <v/>
      </c>
      <c r="Q271" s="290" t="str">
        <f t="shared" si="93"/>
        <v/>
      </c>
      <c r="S271" s="290" t="str">
        <f t="shared" si="94"/>
        <v/>
      </c>
      <c r="U271" s="290" t="str">
        <f t="shared" si="95"/>
        <v/>
      </c>
      <c r="W271" s="290" t="str">
        <f t="shared" si="96"/>
        <v/>
      </c>
      <c r="Y271" s="290" t="str">
        <f t="shared" si="97"/>
        <v/>
      </c>
      <c r="AA271" s="290" t="str">
        <f t="shared" si="98"/>
        <v/>
      </c>
      <c r="AC271" s="290" t="str">
        <f t="shared" si="99"/>
        <v/>
      </c>
      <c r="AE271" s="290" t="str">
        <f t="shared" si="100"/>
        <v/>
      </c>
      <c r="AG271" s="290" t="str">
        <f t="shared" si="101"/>
        <v/>
      </c>
      <c r="AI271" s="290" t="str">
        <f t="shared" si="102"/>
        <v/>
      </c>
      <c r="AK271" s="290" t="str">
        <f t="shared" si="103"/>
        <v/>
      </c>
      <c r="AM271" s="290" t="str">
        <f t="shared" si="104"/>
        <v/>
      </c>
      <c r="AO271" s="290" t="str">
        <f t="shared" si="105"/>
        <v/>
      </c>
      <c r="AQ271" s="290" t="str">
        <f t="shared" si="106"/>
        <v/>
      </c>
    </row>
    <row r="272" spans="5:43" x14ac:dyDescent="0.25">
      <c r="E272" s="290" t="str">
        <f t="shared" si="88"/>
        <v/>
      </c>
      <c r="G272" s="290" t="str">
        <f t="shared" si="88"/>
        <v/>
      </c>
      <c r="I272" s="290" t="str">
        <f t="shared" si="89"/>
        <v/>
      </c>
      <c r="K272" s="290" t="str">
        <f t="shared" si="90"/>
        <v/>
      </c>
      <c r="M272" s="290" t="str">
        <f t="shared" si="91"/>
        <v/>
      </c>
      <c r="O272" s="290" t="str">
        <f t="shared" si="92"/>
        <v/>
      </c>
      <c r="Q272" s="290" t="str">
        <f t="shared" si="93"/>
        <v/>
      </c>
      <c r="S272" s="290" t="str">
        <f t="shared" si="94"/>
        <v/>
      </c>
      <c r="U272" s="290" t="str">
        <f t="shared" si="95"/>
        <v/>
      </c>
      <c r="W272" s="290" t="str">
        <f t="shared" si="96"/>
        <v/>
      </c>
      <c r="Y272" s="290" t="str">
        <f t="shared" si="97"/>
        <v/>
      </c>
      <c r="AA272" s="290" t="str">
        <f t="shared" si="98"/>
        <v/>
      </c>
      <c r="AC272" s="290" t="str">
        <f t="shared" si="99"/>
        <v/>
      </c>
      <c r="AE272" s="290" t="str">
        <f t="shared" si="100"/>
        <v/>
      </c>
      <c r="AG272" s="290" t="str">
        <f t="shared" si="101"/>
        <v/>
      </c>
      <c r="AI272" s="290" t="str">
        <f t="shared" si="102"/>
        <v/>
      </c>
      <c r="AK272" s="290" t="str">
        <f t="shared" si="103"/>
        <v/>
      </c>
      <c r="AM272" s="290" t="str">
        <f t="shared" si="104"/>
        <v/>
      </c>
      <c r="AO272" s="290" t="str">
        <f t="shared" si="105"/>
        <v/>
      </c>
      <c r="AQ272" s="290" t="str">
        <f t="shared" si="106"/>
        <v/>
      </c>
    </row>
    <row r="273" spans="5:43" x14ac:dyDescent="0.25">
      <c r="E273" s="290" t="str">
        <f t="shared" si="88"/>
        <v/>
      </c>
      <c r="G273" s="290" t="str">
        <f t="shared" si="88"/>
        <v/>
      </c>
      <c r="I273" s="290" t="str">
        <f t="shared" si="89"/>
        <v/>
      </c>
      <c r="K273" s="290" t="str">
        <f t="shared" si="90"/>
        <v/>
      </c>
      <c r="M273" s="290" t="str">
        <f t="shared" si="91"/>
        <v/>
      </c>
      <c r="O273" s="290" t="str">
        <f t="shared" si="92"/>
        <v/>
      </c>
      <c r="Q273" s="290" t="str">
        <f t="shared" si="93"/>
        <v/>
      </c>
      <c r="S273" s="290" t="str">
        <f t="shared" si="94"/>
        <v/>
      </c>
      <c r="U273" s="290" t="str">
        <f t="shared" si="95"/>
        <v/>
      </c>
      <c r="W273" s="290" t="str">
        <f t="shared" si="96"/>
        <v/>
      </c>
      <c r="Y273" s="290" t="str">
        <f t="shared" si="97"/>
        <v/>
      </c>
      <c r="AA273" s="290" t="str">
        <f t="shared" si="98"/>
        <v/>
      </c>
      <c r="AC273" s="290" t="str">
        <f t="shared" si="99"/>
        <v/>
      </c>
      <c r="AE273" s="290" t="str">
        <f t="shared" si="100"/>
        <v/>
      </c>
      <c r="AG273" s="290" t="str">
        <f t="shared" si="101"/>
        <v/>
      </c>
      <c r="AI273" s="290" t="str">
        <f t="shared" si="102"/>
        <v/>
      </c>
      <c r="AK273" s="290" t="str">
        <f t="shared" si="103"/>
        <v/>
      </c>
      <c r="AM273" s="290" t="str">
        <f t="shared" si="104"/>
        <v/>
      </c>
      <c r="AO273" s="290" t="str">
        <f t="shared" si="105"/>
        <v/>
      </c>
      <c r="AQ273" s="290" t="str">
        <f t="shared" si="106"/>
        <v/>
      </c>
    </row>
    <row r="274" spans="5:43" x14ac:dyDescent="0.25">
      <c r="E274" s="290" t="str">
        <f t="shared" si="88"/>
        <v/>
      </c>
      <c r="G274" s="290" t="str">
        <f t="shared" si="88"/>
        <v/>
      </c>
      <c r="I274" s="290" t="str">
        <f t="shared" si="89"/>
        <v/>
      </c>
      <c r="K274" s="290" t="str">
        <f t="shared" si="90"/>
        <v/>
      </c>
      <c r="M274" s="290" t="str">
        <f t="shared" si="91"/>
        <v/>
      </c>
      <c r="O274" s="290" t="str">
        <f t="shared" si="92"/>
        <v/>
      </c>
      <c r="Q274" s="290" t="str">
        <f t="shared" si="93"/>
        <v/>
      </c>
      <c r="S274" s="290" t="str">
        <f t="shared" si="94"/>
        <v/>
      </c>
      <c r="U274" s="290" t="str">
        <f t="shared" si="95"/>
        <v/>
      </c>
      <c r="W274" s="290" t="str">
        <f t="shared" si="96"/>
        <v/>
      </c>
      <c r="Y274" s="290" t="str">
        <f t="shared" si="97"/>
        <v/>
      </c>
      <c r="AA274" s="290" t="str">
        <f t="shared" si="98"/>
        <v/>
      </c>
      <c r="AC274" s="290" t="str">
        <f t="shared" si="99"/>
        <v/>
      </c>
      <c r="AE274" s="290" t="str">
        <f t="shared" si="100"/>
        <v/>
      </c>
      <c r="AG274" s="290" t="str">
        <f t="shared" si="101"/>
        <v/>
      </c>
      <c r="AI274" s="290" t="str">
        <f t="shared" si="102"/>
        <v/>
      </c>
      <c r="AK274" s="290" t="str">
        <f t="shared" si="103"/>
        <v/>
      </c>
      <c r="AM274" s="290" t="str">
        <f t="shared" si="104"/>
        <v/>
      </c>
      <c r="AO274" s="290" t="str">
        <f t="shared" si="105"/>
        <v/>
      </c>
      <c r="AQ274" s="290" t="str">
        <f t="shared" si="106"/>
        <v/>
      </c>
    </row>
    <row r="275" spans="5:43" x14ac:dyDescent="0.25">
      <c r="E275" s="290" t="str">
        <f t="shared" si="88"/>
        <v/>
      </c>
      <c r="G275" s="290" t="str">
        <f t="shared" si="88"/>
        <v/>
      </c>
      <c r="I275" s="290" t="str">
        <f t="shared" si="89"/>
        <v/>
      </c>
      <c r="K275" s="290" t="str">
        <f t="shared" si="90"/>
        <v/>
      </c>
      <c r="M275" s="290" t="str">
        <f t="shared" si="91"/>
        <v/>
      </c>
      <c r="O275" s="290" t="str">
        <f t="shared" si="92"/>
        <v/>
      </c>
      <c r="Q275" s="290" t="str">
        <f t="shared" si="93"/>
        <v/>
      </c>
      <c r="S275" s="290" t="str">
        <f t="shared" si="94"/>
        <v/>
      </c>
      <c r="U275" s="290" t="str">
        <f t="shared" si="95"/>
        <v/>
      </c>
      <c r="W275" s="290" t="str">
        <f t="shared" si="96"/>
        <v/>
      </c>
      <c r="Y275" s="290" t="str">
        <f t="shared" si="97"/>
        <v/>
      </c>
      <c r="AA275" s="290" t="str">
        <f t="shared" si="98"/>
        <v/>
      </c>
      <c r="AC275" s="290" t="str">
        <f t="shared" si="99"/>
        <v/>
      </c>
      <c r="AE275" s="290" t="str">
        <f t="shared" si="100"/>
        <v/>
      </c>
      <c r="AG275" s="290" t="str">
        <f t="shared" si="101"/>
        <v/>
      </c>
      <c r="AI275" s="290" t="str">
        <f t="shared" si="102"/>
        <v/>
      </c>
      <c r="AK275" s="290" t="str">
        <f t="shared" si="103"/>
        <v/>
      </c>
      <c r="AM275" s="290" t="str">
        <f t="shared" si="104"/>
        <v/>
      </c>
      <c r="AO275" s="290" t="str">
        <f t="shared" si="105"/>
        <v/>
      </c>
      <c r="AQ275" s="290" t="str">
        <f t="shared" si="106"/>
        <v/>
      </c>
    </row>
    <row r="276" spans="5:43" x14ac:dyDescent="0.25">
      <c r="E276" s="290" t="str">
        <f t="shared" si="88"/>
        <v/>
      </c>
      <c r="G276" s="290" t="str">
        <f t="shared" si="88"/>
        <v/>
      </c>
      <c r="I276" s="290" t="str">
        <f t="shared" si="89"/>
        <v/>
      </c>
      <c r="K276" s="290" t="str">
        <f t="shared" si="90"/>
        <v/>
      </c>
      <c r="M276" s="290" t="str">
        <f t="shared" si="91"/>
        <v/>
      </c>
      <c r="O276" s="290" t="str">
        <f t="shared" si="92"/>
        <v/>
      </c>
      <c r="Q276" s="290" t="str">
        <f t="shared" si="93"/>
        <v/>
      </c>
      <c r="S276" s="290" t="str">
        <f t="shared" si="94"/>
        <v/>
      </c>
      <c r="U276" s="290" t="str">
        <f t="shared" si="95"/>
        <v/>
      </c>
      <c r="W276" s="290" t="str">
        <f t="shared" si="96"/>
        <v/>
      </c>
      <c r="Y276" s="290" t="str">
        <f t="shared" si="97"/>
        <v/>
      </c>
      <c r="AA276" s="290" t="str">
        <f t="shared" si="98"/>
        <v/>
      </c>
      <c r="AC276" s="290" t="str">
        <f t="shared" si="99"/>
        <v/>
      </c>
      <c r="AE276" s="290" t="str">
        <f t="shared" si="100"/>
        <v/>
      </c>
      <c r="AG276" s="290" t="str">
        <f t="shared" si="101"/>
        <v/>
      </c>
      <c r="AI276" s="290" t="str">
        <f t="shared" si="102"/>
        <v/>
      </c>
      <c r="AK276" s="290" t="str">
        <f t="shared" si="103"/>
        <v/>
      </c>
      <c r="AM276" s="290" t="str">
        <f t="shared" si="104"/>
        <v/>
      </c>
      <c r="AO276" s="290" t="str">
        <f t="shared" si="105"/>
        <v/>
      </c>
      <c r="AQ276" s="290" t="str">
        <f t="shared" si="106"/>
        <v/>
      </c>
    </row>
    <row r="277" spans="5:43" x14ac:dyDescent="0.25">
      <c r="E277" s="290" t="str">
        <f t="shared" si="88"/>
        <v/>
      </c>
      <c r="G277" s="290" t="str">
        <f t="shared" si="88"/>
        <v/>
      </c>
      <c r="I277" s="290" t="str">
        <f t="shared" si="89"/>
        <v/>
      </c>
      <c r="K277" s="290" t="str">
        <f t="shared" si="90"/>
        <v/>
      </c>
      <c r="M277" s="290" t="str">
        <f t="shared" si="91"/>
        <v/>
      </c>
      <c r="O277" s="290" t="str">
        <f t="shared" si="92"/>
        <v/>
      </c>
      <c r="Q277" s="290" t="str">
        <f t="shared" si="93"/>
        <v/>
      </c>
      <c r="S277" s="290" t="str">
        <f t="shared" si="94"/>
        <v/>
      </c>
      <c r="U277" s="290" t="str">
        <f t="shared" si="95"/>
        <v/>
      </c>
      <c r="W277" s="290" t="str">
        <f t="shared" si="96"/>
        <v/>
      </c>
      <c r="Y277" s="290" t="str">
        <f t="shared" si="97"/>
        <v/>
      </c>
      <c r="AA277" s="290" t="str">
        <f t="shared" si="98"/>
        <v/>
      </c>
      <c r="AC277" s="290" t="str">
        <f t="shared" si="99"/>
        <v/>
      </c>
      <c r="AE277" s="290" t="str">
        <f t="shared" si="100"/>
        <v/>
      </c>
      <c r="AG277" s="290" t="str">
        <f t="shared" si="101"/>
        <v/>
      </c>
      <c r="AI277" s="290" t="str">
        <f t="shared" si="102"/>
        <v/>
      </c>
      <c r="AK277" s="290" t="str">
        <f t="shared" si="103"/>
        <v/>
      </c>
      <c r="AM277" s="290" t="str">
        <f t="shared" si="104"/>
        <v/>
      </c>
      <c r="AO277" s="290" t="str">
        <f t="shared" si="105"/>
        <v/>
      </c>
      <c r="AQ277" s="290" t="str">
        <f t="shared" si="106"/>
        <v/>
      </c>
    </row>
    <row r="278" spans="5:43" x14ac:dyDescent="0.25">
      <c r="E278" s="290" t="str">
        <f t="shared" si="88"/>
        <v/>
      </c>
      <c r="G278" s="290" t="str">
        <f t="shared" si="88"/>
        <v/>
      </c>
      <c r="I278" s="290" t="str">
        <f t="shared" si="89"/>
        <v/>
      </c>
      <c r="K278" s="290" t="str">
        <f t="shared" si="90"/>
        <v/>
      </c>
      <c r="M278" s="290" t="str">
        <f t="shared" si="91"/>
        <v/>
      </c>
      <c r="O278" s="290" t="str">
        <f t="shared" si="92"/>
        <v/>
      </c>
      <c r="Q278" s="290" t="str">
        <f t="shared" si="93"/>
        <v/>
      </c>
      <c r="S278" s="290" t="str">
        <f t="shared" si="94"/>
        <v/>
      </c>
      <c r="U278" s="290" t="str">
        <f t="shared" si="95"/>
        <v/>
      </c>
      <c r="W278" s="290" t="str">
        <f t="shared" si="96"/>
        <v/>
      </c>
      <c r="Y278" s="290" t="str">
        <f t="shared" si="97"/>
        <v/>
      </c>
      <c r="AA278" s="290" t="str">
        <f t="shared" si="98"/>
        <v/>
      </c>
      <c r="AC278" s="290" t="str">
        <f t="shared" si="99"/>
        <v/>
      </c>
      <c r="AE278" s="290" t="str">
        <f t="shared" si="100"/>
        <v/>
      </c>
      <c r="AG278" s="290" t="str">
        <f t="shared" si="101"/>
        <v/>
      </c>
      <c r="AI278" s="290" t="str">
        <f t="shared" si="102"/>
        <v/>
      </c>
      <c r="AK278" s="290" t="str">
        <f t="shared" si="103"/>
        <v/>
      </c>
      <c r="AM278" s="290" t="str">
        <f t="shared" si="104"/>
        <v/>
      </c>
      <c r="AO278" s="290" t="str">
        <f t="shared" si="105"/>
        <v/>
      </c>
      <c r="AQ278" s="290" t="str">
        <f t="shared" si="106"/>
        <v/>
      </c>
    </row>
    <row r="279" spans="5:43" x14ac:dyDescent="0.25">
      <c r="E279" s="290" t="str">
        <f t="shared" si="88"/>
        <v/>
      </c>
      <c r="G279" s="290" t="str">
        <f t="shared" si="88"/>
        <v/>
      </c>
      <c r="I279" s="290" t="str">
        <f t="shared" si="89"/>
        <v/>
      </c>
      <c r="K279" s="290" t="str">
        <f t="shared" si="90"/>
        <v/>
      </c>
      <c r="M279" s="290" t="str">
        <f t="shared" si="91"/>
        <v/>
      </c>
      <c r="O279" s="290" t="str">
        <f t="shared" si="92"/>
        <v/>
      </c>
      <c r="Q279" s="290" t="str">
        <f t="shared" si="93"/>
        <v/>
      </c>
      <c r="S279" s="290" t="str">
        <f t="shared" si="94"/>
        <v/>
      </c>
      <c r="U279" s="290" t="str">
        <f t="shared" si="95"/>
        <v/>
      </c>
      <c r="W279" s="290" t="str">
        <f t="shared" si="96"/>
        <v/>
      </c>
      <c r="Y279" s="290" t="str">
        <f t="shared" si="97"/>
        <v/>
      </c>
      <c r="AA279" s="290" t="str">
        <f t="shared" si="98"/>
        <v/>
      </c>
      <c r="AC279" s="290" t="str">
        <f t="shared" si="99"/>
        <v/>
      </c>
      <c r="AE279" s="290" t="str">
        <f t="shared" si="100"/>
        <v/>
      </c>
      <c r="AG279" s="290" t="str">
        <f t="shared" si="101"/>
        <v/>
      </c>
      <c r="AI279" s="290" t="str">
        <f t="shared" si="102"/>
        <v/>
      </c>
      <c r="AK279" s="290" t="str">
        <f t="shared" si="103"/>
        <v/>
      </c>
      <c r="AM279" s="290" t="str">
        <f t="shared" si="104"/>
        <v/>
      </c>
      <c r="AO279" s="290" t="str">
        <f t="shared" si="105"/>
        <v/>
      </c>
      <c r="AQ279" s="290" t="str">
        <f t="shared" si="106"/>
        <v/>
      </c>
    </row>
    <row r="280" spans="5:43" x14ac:dyDescent="0.25">
      <c r="E280" s="290" t="str">
        <f t="shared" si="88"/>
        <v/>
      </c>
      <c r="G280" s="290" t="str">
        <f t="shared" si="88"/>
        <v/>
      </c>
      <c r="I280" s="290" t="str">
        <f t="shared" si="89"/>
        <v/>
      </c>
      <c r="K280" s="290" t="str">
        <f t="shared" si="90"/>
        <v/>
      </c>
      <c r="M280" s="290" t="str">
        <f t="shared" si="91"/>
        <v/>
      </c>
      <c r="O280" s="290" t="str">
        <f t="shared" si="92"/>
        <v/>
      </c>
      <c r="Q280" s="290" t="str">
        <f t="shared" si="93"/>
        <v/>
      </c>
      <c r="S280" s="290" t="str">
        <f t="shared" si="94"/>
        <v/>
      </c>
      <c r="U280" s="290" t="str">
        <f t="shared" si="95"/>
        <v/>
      </c>
      <c r="W280" s="290" t="str">
        <f t="shared" si="96"/>
        <v/>
      </c>
      <c r="Y280" s="290" t="str">
        <f t="shared" si="97"/>
        <v/>
      </c>
      <c r="AA280" s="290" t="str">
        <f t="shared" si="98"/>
        <v/>
      </c>
      <c r="AC280" s="290" t="str">
        <f t="shared" si="99"/>
        <v/>
      </c>
      <c r="AE280" s="290" t="str">
        <f t="shared" si="100"/>
        <v/>
      </c>
      <c r="AG280" s="290" t="str">
        <f t="shared" si="101"/>
        <v/>
      </c>
      <c r="AI280" s="290" t="str">
        <f t="shared" si="102"/>
        <v/>
      </c>
      <c r="AK280" s="290" t="str">
        <f t="shared" si="103"/>
        <v/>
      </c>
      <c r="AM280" s="290" t="str">
        <f t="shared" si="104"/>
        <v/>
      </c>
      <c r="AO280" s="290" t="str">
        <f t="shared" si="105"/>
        <v/>
      </c>
      <c r="AQ280" s="290" t="str">
        <f t="shared" si="106"/>
        <v/>
      </c>
    </row>
    <row r="281" spans="5:43" x14ac:dyDescent="0.25">
      <c r="E281" s="290" t="str">
        <f t="shared" si="88"/>
        <v/>
      </c>
      <c r="G281" s="290" t="str">
        <f t="shared" si="88"/>
        <v/>
      </c>
      <c r="I281" s="290" t="str">
        <f t="shared" si="89"/>
        <v/>
      </c>
      <c r="K281" s="290" t="str">
        <f t="shared" si="90"/>
        <v/>
      </c>
      <c r="M281" s="290" t="str">
        <f t="shared" si="91"/>
        <v/>
      </c>
      <c r="O281" s="290" t="str">
        <f t="shared" si="92"/>
        <v/>
      </c>
      <c r="Q281" s="290" t="str">
        <f t="shared" si="93"/>
        <v/>
      </c>
      <c r="S281" s="290" t="str">
        <f t="shared" si="94"/>
        <v/>
      </c>
      <c r="U281" s="290" t="str">
        <f t="shared" si="95"/>
        <v/>
      </c>
      <c r="W281" s="290" t="str">
        <f t="shared" si="96"/>
        <v/>
      </c>
      <c r="Y281" s="290" t="str">
        <f t="shared" si="97"/>
        <v/>
      </c>
      <c r="AA281" s="290" t="str">
        <f t="shared" si="98"/>
        <v/>
      </c>
      <c r="AC281" s="290" t="str">
        <f t="shared" si="99"/>
        <v/>
      </c>
      <c r="AE281" s="290" t="str">
        <f t="shared" si="100"/>
        <v/>
      </c>
      <c r="AG281" s="290" t="str">
        <f t="shared" si="101"/>
        <v/>
      </c>
      <c r="AI281" s="290" t="str">
        <f t="shared" si="102"/>
        <v/>
      </c>
      <c r="AK281" s="290" t="str">
        <f t="shared" si="103"/>
        <v/>
      </c>
      <c r="AM281" s="290" t="str">
        <f t="shared" si="104"/>
        <v/>
      </c>
      <c r="AO281" s="290" t="str">
        <f t="shared" si="105"/>
        <v/>
      </c>
      <c r="AQ281" s="290" t="str">
        <f t="shared" si="106"/>
        <v/>
      </c>
    </row>
    <row r="282" spans="5:43" x14ac:dyDescent="0.25">
      <c r="E282" s="290" t="str">
        <f t="shared" si="88"/>
        <v/>
      </c>
      <c r="G282" s="290" t="str">
        <f t="shared" si="88"/>
        <v/>
      </c>
      <c r="I282" s="290" t="str">
        <f t="shared" si="89"/>
        <v/>
      </c>
      <c r="K282" s="290" t="str">
        <f t="shared" si="90"/>
        <v/>
      </c>
      <c r="M282" s="290" t="str">
        <f t="shared" si="91"/>
        <v/>
      </c>
      <c r="O282" s="290" t="str">
        <f t="shared" si="92"/>
        <v/>
      </c>
      <c r="Q282" s="290" t="str">
        <f t="shared" si="93"/>
        <v/>
      </c>
      <c r="S282" s="290" t="str">
        <f t="shared" si="94"/>
        <v/>
      </c>
      <c r="U282" s="290" t="str">
        <f t="shared" si="95"/>
        <v/>
      </c>
      <c r="W282" s="290" t="str">
        <f t="shared" si="96"/>
        <v/>
      </c>
      <c r="Y282" s="290" t="str">
        <f t="shared" si="97"/>
        <v/>
      </c>
      <c r="AA282" s="290" t="str">
        <f t="shared" si="98"/>
        <v/>
      </c>
      <c r="AC282" s="290" t="str">
        <f t="shared" si="99"/>
        <v/>
      </c>
      <c r="AE282" s="290" t="str">
        <f t="shared" si="100"/>
        <v/>
      </c>
      <c r="AG282" s="290" t="str">
        <f t="shared" si="101"/>
        <v/>
      </c>
      <c r="AI282" s="290" t="str">
        <f t="shared" si="102"/>
        <v/>
      </c>
      <c r="AK282" s="290" t="str">
        <f t="shared" si="103"/>
        <v/>
      </c>
      <c r="AM282" s="290" t="str">
        <f t="shared" si="104"/>
        <v/>
      </c>
      <c r="AO282" s="290" t="str">
        <f t="shared" si="105"/>
        <v/>
      </c>
      <c r="AQ282" s="290" t="str">
        <f t="shared" si="106"/>
        <v/>
      </c>
    </row>
    <row r="283" spans="5:43" x14ac:dyDescent="0.25">
      <c r="E283" s="290" t="str">
        <f t="shared" si="88"/>
        <v/>
      </c>
      <c r="G283" s="290" t="str">
        <f t="shared" si="88"/>
        <v/>
      </c>
      <c r="I283" s="290" t="str">
        <f t="shared" si="89"/>
        <v/>
      </c>
      <c r="K283" s="290" t="str">
        <f t="shared" si="90"/>
        <v/>
      </c>
      <c r="M283" s="290" t="str">
        <f t="shared" si="91"/>
        <v/>
      </c>
      <c r="O283" s="290" t="str">
        <f t="shared" si="92"/>
        <v/>
      </c>
      <c r="Q283" s="290" t="str">
        <f t="shared" si="93"/>
        <v/>
      </c>
      <c r="S283" s="290" t="str">
        <f t="shared" si="94"/>
        <v/>
      </c>
      <c r="U283" s="290" t="str">
        <f t="shared" si="95"/>
        <v/>
      </c>
      <c r="W283" s="290" t="str">
        <f t="shared" si="96"/>
        <v/>
      </c>
      <c r="Y283" s="290" t="str">
        <f t="shared" si="97"/>
        <v/>
      </c>
      <c r="AA283" s="290" t="str">
        <f t="shared" si="98"/>
        <v/>
      </c>
      <c r="AC283" s="290" t="str">
        <f t="shared" si="99"/>
        <v/>
      </c>
      <c r="AE283" s="290" t="str">
        <f t="shared" si="100"/>
        <v/>
      </c>
      <c r="AG283" s="290" t="str">
        <f t="shared" si="101"/>
        <v/>
      </c>
      <c r="AI283" s="290" t="str">
        <f t="shared" si="102"/>
        <v/>
      </c>
      <c r="AK283" s="290" t="str">
        <f t="shared" si="103"/>
        <v/>
      </c>
      <c r="AM283" s="290" t="str">
        <f t="shared" si="104"/>
        <v/>
      </c>
      <c r="AO283" s="290" t="str">
        <f t="shared" si="105"/>
        <v/>
      </c>
      <c r="AQ283" s="290" t="str">
        <f t="shared" si="106"/>
        <v/>
      </c>
    </row>
    <row r="284" spans="5:43" x14ac:dyDescent="0.25">
      <c r="E284" s="290" t="str">
        <f t="shared" si="88"/>
        <v/>
      </c>
      <c r="G284" s="290" t="str">
        <f t="shared" si="88"/>
        <v/>
      </c>
      <c r="I284" s="290" t="str">
        <f t="shared" si="89"/>
        <v/>
      </c>
      <c r="K284" s="290" t="str">
        <f t="shared" si="90"/>
        <v/>
      </c>
      <c r="M284" s="290" t="str">
        <f t="shared" si="91"/>
        <v/>
      </c>
      <c r="O284" s="290" t="str">
        <f t="shared" si="92"/>
        <v/>
      </c>
      <c r="Q284" s="290" t="str">
        <f t="shared" si="93"/>
        <v/>
      </c>
      <c r="S284" s="290" t="str">
        <f t="shared" si="94"/>
        <v/>
      </c>
      <c r="U284" s="290" t="str">
        <f t="shared" si="95"/>
        <v/>
      </c>
      <c r="W284" s="290" t="str">
        <f t="shared" si="96"/>
        <v/>
      </c>
      <c r="Y284" s="290" t="str">
        <f t="shared" si="97"/>
        <v/>
      </c>
      <c r="AA284" s="290" t="str">
        <f t="shared" si="98"/>
        <v/>
      </c>
      <c r="AC284" s="290" t="str">
        <f t="shared" si="99"/>
        <v/>
      </c>
      <c r="AE284" s="290" t="str">
        <f t="shared" si="100"/>
        <v/>
      </c>
      <c r="AG284" s="290" t="str">
        <f t="shared" si="101"/>
        <v/>
      </c>
      <c r="AI284" s="290" t="str">
        <f t="shared" si="102"/>
        <v/>
      </c>
      <c r="AK284" s="290" t="str">
        <f t="shared" si="103"/>
        <v/>
      </c>
      <c r="AM284" s="290" t="str">
        <f t="shared" si="104"/>
        <v/>
      </c>
      <c r="AO284" s="290" t="str">
        <f t="shared" si="105"/>
        <v/>
      </c>
      <c r="AQ284" s="290" t="str">
        <f t="shared" si="106"/>
        <v/>
      </c>
    </row>
    <row r="285" spans="5:43" x14ac:dyDescent="0.25">
      <c r="E285" s="290" t="str">
        <f t="shared" ref="E285:G300" si="107">IF(OR($B285=0,D285=0),"",D285/$B285)</f>
        <v/>
      </c>
      <c r="G285" s="290" t="str">
        <f t="shared" si="107"/>
        <v/>
      </c>
      <c r="I285" s="290" t="str">
        <f t="shared" si="89"/>
        <v/>
      </c>
      <c r="K285" s="290" t="str">
        <f t="shared" si="90"/>
        <v/>
      </c>
      <c r="M285" s="290" t="str">
        <f t="shared" si="91"/>
        <v/>
      </c>
      <c r="O285" s="290" t="str">
        <f t="shared" si="92"/>
        <v/>
      </c>
      <c r="Q285" s="290" t="str">
        <f t="shared" si="93"/>
        <v/>
      </c>
      <c r="S285" s="290" t="str">
        <f t="shared" si="94"/>
        <v/>
      </c>
      <c r="U285" s="290" t="str">
        <f t="shared" si="95"/>
        <v/>
      </c>
      <c r="W285" s="290" t="str">
        <f t="shared" si="96"/>
        <v/>
      </c>
      <c r="Y285" s="290" t="str">
        <f t="shared" si="97"/>
        <v/>
      </c>
      <c r="AA285" s="290" t="str">
        <f t="shared" si="98"/>
        <v/>
      </c>
      <c r="AC285" s="290" t="str">
        <f t="shared" si="99"/>
        <v/>
      </c>
      <c r="AE285" s="290" t="str">
        <f t="shared" si="100"/>
        <v/>
      </c>
      <c r="AG285" s="290" t="str">
        <f t="shared" si="101"/>
        <v/>
      </c>
      <c r="AI285" s="290" t="str">
        <f t="shared" si="102"/>
        <v/>
      </c>
      <c r="AK285" s="290" t="str">
        <f t="shared" si="103"/>
        <v/>
      </c>
      <c r="AM285" s="290" t="str">
        <f t="shared" si="104"/>
        <v/>
      </c>
      <c r="AO285" s="290" t="str">
        <f t="shared" si="105"/>
        <v/>
      </c>
      <c r="AQ285" s="290" t="str">
        <f t="shared" si="106"/>
        <v/>
      </c>
    </row>
    <row r="286" spans="5:43" x14ac:dyDescent="0.25">
      <c r="E286" s="290" t="str">
        <f t="shared" si="107"/>
        <v/>
      </c>
      <c r="G286" s="290" t="str">
        <f t="shared" si="107"/>
        <v/>
      </c>
      <c r="I286" s="290" t="str">
        <f t="shared" si="89"/>
        <v/>
      </c>
      <c r="K286" s="290" t="str">
        <f t="shared" si="90"/>
        <v/>
      </c>
      <c r="M286" s="290" t="str">
        <f t="shared" si="91"/>
        <v/>
      </c>
      <c r="O286" s="290" t="str">
        <f t="shared" si="92"/>
        <v/>
      </c>
      <c r="Q286" s="290" t="str">
        <f t="shared" si="93"/>
        <v/>
      </c>
      <c r="S286" s="290" t="str">
        <f t="shared" si="94"/>
        <v/>
      </c>
      <c r="U286" s="290" t="str">
        <f t="shared" si="95"/>
        <v/>
      </c>
      <c r="W286" s="290" t="str">
        <f t="shared" si="96"/>
        <v/>
      </c>
      <c r="Y286" s="290" t="str">
        <f t="shared" si="97"/>
        <v/>
      </c>
      <c r="AA286" s="290" t="str">
        <f t="shared" si="98"/>
        <v/>
      </c>
      <c r="AC286" s="290" t="str">
        <f t="shared" si="99"/>
        <v/>
      </c>
      <c r="AE286" s="290" t="str">
        <f t="shared" si="100"/>
        <v/>
      </c>
      <c r="AG286" s="290" t="str">
        <f t="shared" si="101"/>
        <v/>
      </c>
      <c r="AI286" s="290" t="str">
        <f t="shared" si="102"/>
        <v/>
      </c>
      <c r="AK286" s="290" t="str">
        <f t="shared" si="103"/>
        <v/>
      </c>
      <c r="AM286" s="290" t="str">
        <f t="shared" si="104"/>
        <v/>
      </c>
      <c r="AO286" s="290" t="str">
        <f t="shared" si="105"/>
        <v/>
      </c>
      <c r="AQ286" s="290" t="str">
        <f t="shared" si="106"/>
        <v/>
      </c>
    </row>
    <row r="287" spans="5:43" x14ac:dyDescent="0.25">
      <c r="E287" s="290" t="str">
        <f t="shared" si="107"/>
        <v/>
      </c>
      <c r="G287" s="290" t="str">
        <f t="shared" si="107"/>
        <v/>
      </c>
      <c r="I287" s="290" t="str">
        <f t="shared" si="89"/>
        <v/>
      </c>
      <c r="K287" s="290" t="str">
        <f t="shared" si="90"/>
        <v/>
      </c>
      <c r="M287" s="290" t="str">
        <f t="shared" si="91"/>
        <v/>
      </c>
      <c r="O287" s="290" t="str">
        <f t="shared" si="92"/>
        <v/>
      </c>
      <c r="Q287" s="290" t="str">
        <f t="shared" si="93"/>
        <v/>
      </c>
      <c r="S287" s="290" t="str">
        <f t="shared" si="94"/>
        <v/>
      </c>
      <c r="U287" s="290" t="str">
        <f t="shared" si="95"/>
        <v/>
      </c>
      <c r="W287" s="290" t="str">
        <f t="shared" si="96"/>
        <v/>
      </c>
      <c r="Y287" s="290" t="str">
        <f t="shared" si="97"/>
        <v/>
      </c>
      <c r="AA287" s="290" t="str">
        <f t="shared" si="98"/>
        <v/>
      </c>
      <c r="AC287" s="290" t="str">
        <f t="shared" si="99"/>
        <v/>
      </c>
      <c r="AE287" s="290" t="str">
        <f t="shared" si="100"/>
        <v/>
      </c>
      <c r="AG287" s="290" t="str">
        <f t="shared" si="101"/>
        <v/>
      </c>
      <c r="AI287" s="290" t="str">
        <f t="shared" si="102"/>
        <v/>
      </c>
      <c r="AK287" s="290" t="str">
        <f t="shared" si="103"/>
        <v/>
      </c>
      <c r="AM287" s="290" t="str">
        <f t="shared" si="104"/>
        <v/>
      </c>
      <c r="AO287" s="290" t="str">
        <f t="shared" si="105"/>
        <v/>
      </c>
      <c r="AQ287" s="290" t="str">
        <f t="shared" si="106"/>
        <v/>
      </c>
    </row>
    <row r="288" spans="5:43" x14ac:dyDescent="0.25">
      <c r="E288" s="290" t="str">
        <f t="shared" si="107"/>
        <v/>
      </c>
      <c r="G288" s="290" t="str">
        <f t="shared" si="107"/>
        <v/>
      </c>
      <c r="I288" s="290" t="str">
        <f t="shared" si="89"/>
        <v/>
      </c>
      <c r="K288" s="290" t="str">
        <f t="shared" si="90"/>
        <v/>
      </c>
      <c r="M288" s="290" t="str">
        <f t="shared" si="91"/>
        <v/>
      </c>
      <c r="O288" s="290" t="str">
        <f t="shared" si="92"/>
        <v/>
      </c>
      <c r="Q288" s="290" t="str">
        <f t="shared" si="93"/>
        <v/>
      </c>
      <c r="S288" s="290" t="str">
        <f t="shared" si="94"/>
        <v/>
      </c>
      <c r="U288" s="290" t="str">
        <f t="shared" si="95"/>
        <v/>
      </c>
      <c r="W288" s="290" t="str">
        <f t="shared" si="96"/>
        <v/>
      </c>
      <c r="Y288" s="290" t="str">
        <f t="shared" si="97"/>
        <v/>
      </c>
      <c r="AA288" s="290" t="str">
        <f t="shared" si="98"/>
        <v/>
      </c>
      <c r="AC288" s="290" t="str">
        <f t="shared" si="99"/>
        <v/>
      </c>
      <c r="AE288" s="290" t="str">
        <f t="shared" si="100"/>
        <v/>
      </c>
      <c r="AG288" s="290" t="str">
        <f t="shared" si="101"/>
        <v/>
      </c>
      <c r="AI288" s="290" t="str">
        <f t="shared" si="102"/>
        <v/>
      </c>
      <c r="AK288" s="290" t="str">
        <f t="shared" si="103"/>
        <v/>
      </c>
      <c r="AM288" s="290" t="str">
        <f t="shared" si="104"/>
        <v/>
      </c>
      <c r="AO288" s="290" t="str">
        <f t="shared" si="105"/>
        <v/>
      </c>
      <c r="AQ288" s="290" t="str">
        <f t="shared" si="106"/>
        <v/>
      </c>
    </row>
    <row r="289" spans="5:43" x14ac:dyDescent="0.25">
      <c r="E289" s="290" t="str">
        <f t="shared" si="107"/>
        <v/>
      </c>
      <c r="G289" s="290" t="str">
        <f t="shared" si="107"/>
        <v/>
      </c>
      <c r="I289" s="290" t="str">
        <f t="shared" si="89"/>
        <v/>
      </c>
      <c r="K289" s="290" t="str">
        <f t="shared" si="90"/>
        <v/>
      </c>
      <c r="M289" s="290" t="str">
        <f t="shared" si="91"/>
        <v/>
      </c>
      <c r="O289" s="290" t="str">
        <f t="shared" si="92"/>
        <v/>
      </c>
      <c r="Q289" s="290" t="str">
        <f t="shared" si="93"/>
        <v/>
      </c>
      <c r="S289" s="290" t="str">
        <f t="shared" si="94"/>
        <v/>
      </c>
      <c r="U289" s="290" t="str">
        <f t="shared" si="95"/>
        <v/>
      </c>
      <c r="W289" s="290" t="str">
        <f t="shared" si="96"/>
        <v/>
      </c>
      <c r="Y289" s="290" t="str">
        <f t="shared" si="97"/>
        <v/>
      </c>
      <c r="AA289" s="290" t="str">
        <f t="shared" si="98"/>
        <v/>
      </c>
      <c r="AC289" s="290" t="str">
        <f t="shared" si="99"/>
        <v/>
      </c>
      <c r="AE289" s="290" t="str">
        <f t="shared" si="100"/>
        <v/>
      </c>
      <c r="AG289" s="290" t="str">
        <f t="shared" si="101"/>
        <v/>
      </c>
      <c r="AI289" s="290" t="str">
        <f t="shared" si="102"/>
        <v/>
      </c>
      <c r="AK289" s="290" t="str">
        <f t="shared" si="103"/>
        <v/>
      </c>
      <c r="AM289" s="290" t="str">
        <f t="shared" si="104"/>
        <v/>
      </c>
      <c r="AO289" s="290" t="str">
        <f t="shared" si="105"/>
        <v/>
      </c>
      <c r="AQ289" s="290" t="str">
        <f t="shared" si="106"/>
        <v/>
      </c>
    </row>
    <row r="290" spans="5:43" x14ac:dyDescent="0.25">
      <c r="E290" s="290" t="str">
        <f t="shared" si="107"/>
        <v/>
      </c>
      <c r="G290" s="290" t="str">
        <f t="shared" si="107"/>
        <v/>
      </c>
      <c r="I290" s="290" t="str">
        <f t="shared" si="89"/>
        <v/>
      </c>
      <c r="K290" s="290" t="str">
        <f t="shared" si="90"/>
        <v/>
      </c>
      <c r="M290" s="290" t="str">
        <f t="shared" si="91"/>
        <v/>
      </c>
      <c r="O290" s="290" t="str">
        <f t="shared" si="92"/>
        <v/>
      </c>
      <c r="Q290" s="290" t="str">
        <f t="shared" si="93"/>
        <v/>
      </c>
      <c r="S290" s="290" t="str">
        <f t="shared" si="94"/>
        <v/>
      </c>
      <c r="U290" s="290" t="str">
        <f t="shared" si="95"/>
        <v/>
      </c>
      <c r="W290" s="290" t="str">
        <f t="shared" si="96"/>
        <v/>
      </c>
      <c r="Y290" s="290" t="str">
        <f t="shared" si="97"/>
        <v/>
      </c>
      <c r="AA290" s="290" t="str">
        <f t="shared" si="98"/>
        <v/>
      </c>
      <c r="AC290" s="290" t="str">
        <f t="shared" si="99"/>
        <v/>
      </c>
      <c r="AE290" s="290" t="str">
        <f t="shared" si="100"/>
        <v/>
      </c>
      <c r="AG290" s="290" t="str">
        <f t="shared" si="101"/>
        <v/>
      </c>
      <c r="AI290" s="290" t="str">
        <f t="shared" si="102"/>
        <v/>
      </c>
      <c r="AK290" s="290" t="str">
        <f t="shared" si="103"/>
        <v/>
      </c>
      <c r="AM290" s="290" t="str">
        <f t="shared" si="104"/>
        <v/>
      </c>
      <c r="AO290" s="290" t="str">
        <f t="shared" si="105"/>
        <v/>
      </c>
      <c r="AQ290" s="290" t="str">
        <f t="shared" si="106"/>
        <v/>
      </c>
    </row>
    <row r="291" spans="5:43" x14ac:dyDescent="0.25">
      <c r="E291" s="290" t="str">
        <f t="shared" si="107"/>
        <v/>
      </c>
      <c r="G291" s="290" t="str">
        <f t="shared" si="107"/>
        <v/>
      </c>
      <c r="I291" s="290" t="str">
        <f t="shared" si="89"/>
        <v/>
      </c>
      <c r="K291" s="290" t="str">
        <f t="shared" si="90"/>
        <v/>
      </c>
      <c r="M291" s="290" t="str">
        <f t="shared" si="91"/>
        <v/>
      </c>
      <c r="O291" s="290" t="str">
        <f t="shared" si="92"/>
        <v/>
      </c>
      <c r="Q291" s="290" t="str">
        <f t="shared" si="93"/>
        <v/>
      </c>
      <c r="S291" s="290" t="str">
        <f t="shared" si="94"/>
        <v/>
      </c>
      <c r="U291" s="290" t="str">
        <f t="shared" si="95"/>
        <v/>
      </c>
      <c r="W291" s="290" t="str">
        <f t="shared" si="96"/>
        <v/>
      </c>
      <c r="Y291" s="290" t="str">
        <f t="shared" si="97"/>
        <v/>
      </c>
      <c r="AA291" s="290" t="str">
        <f t="shared" si="98"/>
        <v/>
      </c>
      <c r="AC291" s="290" t="str">
        <f t="shared" si="99"/>
        <v/>
      </c>
      <c r="AE291" s="290" t="str">
        <f t="shared" si="100"/>
        <v/>
      </c>
      <c r="AG291" s="290" t="str">
        <f t="shared" si="101"/>
        <v/>
      </c>
      <c r="AI291" s="290" t="str">
        <f t="shared" si="102"/>
        <v/>
      </c>
      <c r="AK291" s="290" t="str">
        <f t="shared" si="103"/>
        <v/>
      </c>
      <c r="AM291" s="290" t="str">
        <f t="shared" si="104"/>
        <v/>
      </c>
      <c r="AO291" s="290" t="str">
        <f t="shared" si="105"/>
        <v/>
      </c>
      <c r="AQ291" s="290" t="str">
        <f t="shared" si="106"/>
        <v/>
      </c>
    </row>
    <row r="292" spans="5:43" x14ac:dyDescent="0.25">
      <c r="E292" s="290" t="str">
        <f t="shared" si="107"/>
        <v/>
      </c>
      <c r="G292" s="290" t="str">
        <f t="shared" si="107"/>
        <v/>
      </c>
      <c r="I292" s="290" t="str">
        <f t="shared" si="89"/>
        <v/>
      </c>
      <c r="K292" s="290" t="str">
        <f t="shared" si="90"/>
        <v/>
      </c>
      <c r="M292" s="290" t="str">
        <f t="shared" si="91"/>
        <v/>
      </c>
      <c r="O292" s="290" t="str">
        <f t="shared" si="92"/>
        <v/>
      </c>
      <c r="Q292" s="290" t="str">
        <f t="shared" si="93"/>
        <v/>
      </c>
      <c r="S292" s="290" t="str">
        <f t="shared" si="94"/>
        <v/>
      </c>
      <c r="U292" s="290" t="str">
        <f t="shared" si="95"/>
        <v/>
      </c>
      <c r="W292" s="290" t="str">
        <f t="shared" si="96"/>
        <v/>
      </c>
      <c r="Y292" s="290" t="str">
        <f t="shared" si="97"/>
        <v/>
      </c>
      <c r="AA292" s="290" t="str">
        <f t="shared" si="98"/>
        <v/>
      </c>
      <c r="AC292" s="290" t="str">
        <f t="shared" si="99"/>
        <v/>
      </c>
      <c r="AE292" s="290" t="str">
        <f t="shared" si="100"/>
        <v/>
      </c>
      <c r="AG292" s="290" t="str">
        <f t="shared" si="101"/>
        <v/>
      </c>
      <c r="AI292" s="290" t="str">
        <f t="shared" si="102"/>
        <v/>
      </c>
      <c r="AK292" s="290" t="str">
        <f t="shared" si="103"/>
        <v/>
      </c>
      <c r="AM292" s="290" t="str">
        <f t="shared" si="104"/>
        <v/>
      </c>
      <c r="AO292" s="290" t="str">
        <f t="shared" si="105"/>
        <v/>
      </c>
      <c r="AQ292" s="290" t="str">
        <f t="shared" si="106"/>
        <v/>
      </c>
    </row>
    <row r="293" spans="5:43" x14ac:dyDescent="0.25">
      <c r="E293" s="290" t="str">
        <f t="shared" si="107"/>
        <v/>
      </c>
      <c r="G293" s="290" t="str">
        <f t="shared" si="107"/>
        <v/>
      </c>
      <c r="I293" s="290" t="str">
        <f t="shared" si="89"/>
        <v/>
      </c>
      <c r="K293" s="290" t="str">
        <f t="shared" si="90"/>
        <v/>
      </c>
      <c r="M293" s="290" t="str">
        <f t="shared" si="91"/>
        <v/>
      </c>
      <c r="O293" s="290" t="str">
        <f t="shared" si="92"/>
        <v/>
      </c>
      <c r="Q293" s="290" t="str">
        <f t="shared" si="93"/>
        <v/>
      </c>
      <c r="S293" s="290" t="str">
        <f t="shared" si="94"/>
        <v/>
      </c>
      <c r="U293" s="290" t="str">
        <f t="shared" si="95"/>
        <v/>
      </c>
      <c r="W293" s="290" t="str">
        <f t="shared" si="96"/>
        <v/>
      </c>
      <c r="Y293" s="290" t="str">
        <f t="shared" si="97"/>
        <v/>
      </c>
      <c r="AA293" s="290" t="str">
        <f t="shared" si="98"/>
        <v/>
      </c>
      <c r="AC293" s="290" t="str">
        <f t="shared" si="99"/>
        <v/>
      </c>
      <c r="AE293" s="290" t="str">
        <f t="shared" si="100"/>
        <v/>
      </c>
      <c r="AG293" s="290" t="str">
        <f t="shared" si="101"/>
        <v/>
      </c>
      <c r="AI293" s="290" t="str">
        <f t="shared" si="102"/>
        <v/>
      </c>
      <c r="AK293" s="290" t="str">
        <f t="shared" si="103"/>
        <v/>
      </c>
      <c r="AM293" s="290" t="str">
        <f t="shared" si="104"/>
        <v/>
      </c>
      <c r="AO293" s="290" t="str">
        <f t="shared" si="105"/>
        <v/>
      </c>
      <c r="AQ293" s="290" t="str">
        <f t="shared" si="106"/>
        <v/>
      </c>
    </row>
    <row r="294" spans="5:43" x14ac:dyDescent="0.25">
      <c r="E294" s="290" t="str">
        <f t="shared" si="107"/>
        <v/>
      </c>
      <c r="G294" s="290" t="str">
        <f t="shared" si="107"/>
        <v/>
      </c>
      <c r="I294" s="290" t="str">
        <f t="shared" si="89"/>
        <v/>
      </c>
      <c r="K294" s="290" t="str">
        <f t="shared" si="90"/>
        <v/>
      </c>
      <c r="M294" s="290" t="str">
        <f t="shared" si="91"/>
        <v/>
      </c>
      <c r="O294" s="290" t="str">
        <f t="shared" si="92"/>
        <v/>
      </c>
      <c r="Q294" s="290" t="str">
        <f t="shared" si="93"/>
        <v/>
      </c>
      <c r="S294" s="290" t="str">
        <f t="shared" si="94"/>
        <v/>
      </c>
      <c r="U294" s="290" t="str">
        <f t="shared" si="95"/>
        <v/>
      </c>
      <c r="W294" s="290" t="str">
        <f t="shared" si="96"/>
        <v/>
      </c>
      <c r="Y294" s="290" t="str">
        <f t="shared" si="97"/>
        <v/>
      </c>
      <c r="AA294" s="290" t="str">
        <f t="shared" si="98"/>
        <v/>
      </c>
      <c r="AC294" s="290" t="str">
        <f t="shared" si="99"/>
        <v/>
      </c>
      <c r="AE294" s="290" t="str">
        <f t="shared" si="100"/>
        <v/>
      </c>
      <c r="AG294" s="290" t="str">
        <f t="shared" si="101"/>
        <v/>
      </c>
      <c r="AI294" s="290" t="str">
        <f t="shared" si="102"/>
        <v/>
      </c>
      <c r="AK294" s="290" t="str">
        <f t="shared" si="103"/>
        <v/>
      </c>
      <c r="AM294" s="290" t="str">
        <f t="shared" si="104"/>
        <v/>
      </c>
      <c r="AO294" s="290" t="str">
        <f t="shared" si="105"/>
        <v/>
      </c>
      <c r="AQ294" s="290" t="str">
        <f t="shared" si="106"/>
        <v/>
      </c>
    </row>
    <row r="295" spans="5:43" x14ac:dyDescent="0.25">
      <c r="E295" s="290" t="str">
        <f t="shared" si="107"/>
        <v/>
      </c>
      <c r="G295" s="290" t="str">
        <f t="shared" si="107"/>
        <v/>
      </c>
      <c r="I295" s="290" t="str">
        <f t="shared" si="89"/>
        <v/>
      </c>
      <c r="K295" s="290" t="str">
        <f t="shared" si="90"/>
        <v/>
      </c>
      <c r="M295" s="290" t="str">
        <f t="shared" si="91"/>
        <v/>
      </c>
      <c r="O295" s="290" t="str">
        <f t="shared" si="92"/>
        <v/>
      </c>
      <c r="Q295" s="290" t="str">
        <f t="shared" si="93"/>
        <v/>
      </c>
      <c r="S295" s="290" t="str">
        <f t="shared" si="94"/>
        <v/>
      </c>
      <c r="U295" s="290" t="str">
        <f t="shared" si="95"/>
        <v/>
      </c>
      <c r="W295" s="290" t="str">
        <f t="shared" si="96"/>
        <v/>
      </c>
      <c r="Y295" s="290" t="str">
        <f t="shared" si="97"/>
        <v/>
      </c>
      <c r="AA295" s="290" t="str">
        <f t="shared" si="98"/>
        <v/>
      </c>
      <c r="AC295" s="290" t="str">
        <f t="shared" si="99"/>
        <v/>
      </c>
      <c r="AE295" s="290" t="str">
        <f t="shared" si="100"/>
        <v/>
      </c>
      <c r="AG295" s="290" t="str">
        <f t="shared" si="101"/>
        <v/>
      </c>
      <c r="AI295" s="290" t="str">
        <f t="shared" si="102"/>
        <v/>
      </c>
      <c r="AK295" s="290" t="str">
        <f t="shared" si="103"/>
        <v/>
      </c>
      <c r="AM295" s="290" t="str">
        <f t="shared" si="104"/>
        <v/>
      </c>
      <c r="AO295" s="290" t="str">
        <f t="shared" si="105"/>
        <v/>
      </c>
      <c r="AQ295" s="290" t="str">
        <f t="shared" si="106"/>
        <v/>
      </c>
    </row>
    <row r="296" spans="5:43" x14ac:dyDescent="0.25">
      <c r="E296" s="290" t="str">
        <f t="shared" si="107"/>
        <v/>
      </c>
      <c r="G296" s="290" t="str">
        <f t="shared" si="107"/>
        <v/>
      </c>
      <c r="I296" s="290" t="str">
        <f t="shared" si="89"/>
        <v/>
      </c>
      <c r="K296" s="290" t="str">
        <f t="shared" si="90"/>
        <v/>
      </c>
      <c r="M296" s="290" t="str">
        <f t="shared" si="91"/>
        <v/>
      </c>
      <c r="O296" s="290" t="str">
        <f t="shared" si="92"/>
        <v/>
      </c>
      <c r="Q296" s="290" t="str">
        <f t="shared" si="93"/>
        <v/>
      </c>
      <c r="S296" s="290" t="str">
        <f t="shared" si="94"/>
        <v/>
      </c>
      <c r="U296" s="290" t="str">
        <f t="shared" si="95"/>
        <v/>
      </c>
      <c r="W296" s="290" t="str">
        <f t="shared" si="96"/>
        <v/>
      </c>
      <c r="Y296" s="290" t="str">
        <f t="shared" si="97"/>
        <v/>
      </c>
      <c r="AA296" s="290" t="str">
        <f t="shared" si="98"/>
        <v/>
      </c>
      <c r="AC296" s="290" t="str">
        <f t="shared" si="99"/>
        <v/>
      </c>
      <c r="AE296" s="290" t="str">
        <f t="shared" si="100"/>
        <v/>
      </c>
      <c r="AG296" s="290" t="str">
        <f t="shared" si="101"/>
        <v/>
      </c>
      <c r="AI296" s="290" t="str">
        <f t="shared" si="102"/>
        <v/>
      </c>
      <c r="AK296" s="290" t="str">
        <f t="shared" si="103"/>
        <v/>
      </c>
      <c r="AM296" s="290" t="str">
        <f t="shared" si="104"/>
        <v/>
      </c>
      <c r="AO296" s="290" t="str">
        <f t="shared" si="105"/>
        <v/>
      </c>
      <c r="AQ296" s="290" t="str">
        <f t="shared" si="106"/>
        <v/>
      </c>
    </row>
    <row r="297" spans="5:43" x14ac:dyDescent="0.25">
      <c r="E297" s="290" t="str">
        <f t="shared" si="107"/>
        <v/>
      </c>
      <c r="G297" s="290" t="str">
        <f t="shared" si="107"/>
        <v/>
      </c>
      <c r="I297" s="290" t="str">
        <f t="shared" si="89"/>
        <v/>
      </c>
      <c r="K297" s="290" t="str">
        <f t="shared" si="90"/>
        <v/>
      </c>
      <c r="M297" s="290" t="str">
        <f t="shared" si="91"/>
        <v/>
      </c>
      <c r="O297" s="290" t="str">
        <f t="shared" si="92"/>
        <v/>
      </c>
      <c r="Q297" s="290" t="str">
        <f t="shared" si="93"/>
        <v/>
      </c>
      <c r="S297" s="290" t="str">
        <f t="shared" si="94"/>
        <v/>
      </c>
      <c r="U297" s="290" t="str">
        <f t="shared" si="95"/>
        <v/>
      </c>
      <c r="W297" s="290" t="str">
        <f t="shared" si="96"/>
        <v/>
      </c>
      <c r="Y297" s="290" t="str">
        <f t="shared" si="97"/>
        <v/>
      </c>
      <c r="AA297" s="290" t="str">
        <f t="shared" si="98"/>
        <v/>
      </c>
      <c r="AC297" s="290" t="str">
        <f t="shared" si="99"/>
        <v/>
      </c>
      <c r="AE297" s="290" t="str">
        <f t="shared" si="100"/>
        <v/>
      </c>
      <c r="AG297" s="290" t="str">
        <f t="shared" si="101"/>
        <v/>
      </c>
      <c r="AI297" s="290" t="str">
        <f t="shared" si="102"/>
        <v/>
      </c>
      <c r="AK297" s="290" t="str">
        <f t="shared" si="103"/>
        <v/>
      </c>
      <c r="AM297" s="290" t="str">
        <f t="shared" si="104"/>
        <v/>
      </c>
      <c r="AO297" s="290" t="str">
        <f t="shared" si="105"/>
        <v/>
      </c>
      <c r="AQ297" s="290" t="str">
        <f t="shared" si="106"/>
        <v/>
      </c>
    </row>
    <row r="298" spans="5:43" x14ac:dyDescent="0.25">
      <c r="E298" s="290" t="str">
        <f t="shared" si="107"/>
        <v/>
      </c>
      <c r="G298" s="290" t="str">
        <f t="shared" si="107"/>
        <v/>
      </c>
      <c r="I298" s="290" t="str">
        <f t="shared" si="89"/>
        <v/>
      </c>
      <c r="K298" s="290" t="str">
        <f t="shared" si="90"/>
        <v/>
      </c>
      <c r="M298" s="290" t="str">
        <f t="shared" si="91"/>
        <v/>
      </c>
      <c r="O298" s="290" t="str">
        <f t="shared" si="92"/>
        <v/>
      </c>
      <c r="Q298" s="290" t="str">
        <f t="shared" si="93"/>
        <v/>
      </c>
      <c r="S298" s="290" t="str">
        <f t="shared" si="94"/>
        <v/>
      </c>
      <c r="U298" s="290" t="str">
        <f t="shared" si="95"/>
        <v/>
      </c>
      <c r="W298" s="290" t="str">
        <f t="shared" si="96"/>
        <v/>
      </c>
      <c r="Y298" s="290" t="str">
        <f t="shared" si="97"/>
        <v/>
      </c>
      <c r="AA298" s="290" t="str">
        <f t="shared" si="98"/>
        <v/>
      </c>
      <c r="AC298" s="290" t="str">
        <f t="shared" si="99"/>
        <v/>
      </c>
      <c r="AE298" s="290" t="str">
        <f t="shared" si="100"/>
        <v/>
      </c>
      <c r="AG298" s="290" t="str">
        <f t="shared" si="101"/>
        <v/>
      </c>
      <c r="AI298" s="290" t="str">
        <f t="shared" si="102"/>
        <v/>
      </c>
      <c r="AK298" s="290" t="str">
        <f t="shared" si="103"/>
        <v/>
      </c>
      <c r="AM298" s="290" t="str">
        <f t="shared" si="104"/>
        <v/>
      </c>
      <c r="AO298" s="290" t="str">
        <f t="shared" si="105"/>
        <v/>
      </c>
      <c r="AQ298" s="290" t="str">
        <f t="shared" si="106"/>
        <v/>
      </c>
    </row>
    <row r="299" spans="5:43" x14ac:dyDescent="0.25">
      <c r="E299" s="290" t="str">
        <f t="shared" si="107"/>
        <v/>
      </c>
      <c r="G299" s="290" t="str">
        <f t="shared" si="107"/>
        <v/>
      </c>
      <c r="I299" s="290" t="str">
        <f t="shared" si="89"/>
        <v/>
      </c>
      <c r="K299" s="290" t="str">
        <f t="shared" si="90"/>
        <v/>
      </c>
      <c r="M299" s="290" t="str">
        <f t="shared" si="91"/>
        <v/>
      </c>
      <c r="O299" s="290" t="str">
        <f t="shared" si="92"/>
        <v/>
      </c>
      <c r="Q299" s="290" t="str">
        <f t="shared" si="93"/>
        <v/>
      </c>
      <c r="S299" s="290" t="str">
        <f t="shared" si="94"/>
        <v/>
      </c>
      <c r="U299" s="290" t="str">
        <f t="shared" si="95"/>
        <v/>
      </c>
      <c r="W299" s="290" t="str">
        <f t="shared" si="96"/>
        <v/>
      </c>
      <c r="Y299" s="290" t="str">
        <f t="shared" si="97"/>
        <v/>
      </c>
      <c r="AA299" s="290" t="str">
        <f t="shared" si="98"/>
        <v/>
      </c>
      <c r="AC299" s="290" t="str">
        <f t="shared" si="99"/>
        <v/>
      </c>
      <c r="AE299" s="290" t="str">
        <f t="shared" si="100"/>
        <v/>
      </c>
      <c r="AG299" s="290" t="str">
        <f t="shared" si="101"/>
        <v/>
      </c>
      <c r="AI299" s="290" t="str">
        <f t="shared" si="102"/>
        <v/>
      </c>
      <c r="AK299" s="290" t="str">
        <f t="shared" si="103"/>
        <v/>
      </c>
      <c r="AM299" s="290" t="str">
        <f t="shared" si="104"/>
        <v/>
      </c>
      <c r="AO299" s="290" t="str">
        <f t="shared" si="105"/>
        <v/>
      </c>
      <c r="AQ299" s="290" t="str">
        <f t="shared" si="106"/>
        <v/>
      </c>
    </row>
    <row r="300" spans="5:43" x14ac:dyDescent="0.25">
      <c r="E300" s="290" t="str">
        <f t="shared" si="107"/>
        <v/>
      </c>
      <c r="G300" s="290" t="str">
        <f t="shared" si="107"/>
        <v/>
      </c>
      <c r="I300" s="290" t="str">
        <f t="shared" si="89"/>
        <v/>
      </c>
      <c r="K300" s="290" t="str">
        <f t="shared" si="90"/>
        <v/>
      </c>
      <c r="M300" s="290" t="str">
        <f t="shared" si="91"/>
        <v/>
      </c>
      <c r="O300" s="290" t="str">
        <f t="shared" si="92"/>
        <v/>
      </c>
      <c r="Q300" s="290" t="str">
        <f t="shared" si="93"/>
        <v/>
      </c>
      <c r="S300" s="290" t="str">
        <f t="shared" si="94"/>
        <v/>
      </c>
      <c r="U300" s="290" t="str">
        <f t="shared" si="95"/>
        <v/>
      </c>
      <c r="W300" s="290" t="str">
        <f t="shared" si="96"/>
        <v/>
      </c>
      <c r="Y300" s="290" t="str">
        <f t="shared" si="97"/>
        <v/>
      </c>
      <c r="AA300" s="290" t="str">
        <f t="shared" si="98"/>
        <v/>
      </c>
      <c r="AC300" s="290" t="str">
        <f t="shared" si="99"/>
        <v/>
      </c>
      <c r="AE300" s="290" t="str">
        <f t="shared" si="100"/>
        <v/>
      </c>
      <c r="AG300" s="290" t="str">
        <f t="shared" si="101"/>
        <v/>
      </c>
      <c r="AI300" s="290" t="str">
        <f t="shared" si="102"/>
        <v/>
      </c>
      <c r="AK300" s="290" t="str">
        <f t="shared" si="103"/>
        <v/>
      </c>
      <c r="AM300" s="290" t="str">
        <f t="shared" si="104"/>
        <v/>
      </c>
      <c r="AO300" s="290" t="str">
        <f t="shared" si="105"/>
        <v/>
      </c>
      <c r="AQ300" s="290" t="str">
        <f t="shared" si="106"/>
        <v/>
      </c>
    </row>
  </sheetData>
  <mergeCells count="1">
    <mergeCell ref="A3:A6"/>
  </mergeCells>
  <conditionalFormatting sqref="E12:E300">
    <cfRule type="expression" dxfId="3" priority="2">
      <formula>AND(LEN(E12)&gt;0,OR(E12&lt;E$2,E12&gt;E$3))</formula>
    </cfRule>
  </conditionalFormatting>
  <conditionalFormatting sqref="F11:F301 L11:L301 R11:R301 X11:X301 AD11:AD301 AJ11:AJ301 AP11:AP301">
    <cfRule type="expression" dxfId="2" priority="3">
      <formula>OR(AND(LEN(F11)&gt;0,F11&lt;F$8),AND(LEN(F11)&gt;0,F11&gt;#REF!))</formula>
    </cfRule>
    <cfRule type="expression" dxfId="1" priority="4">
      <formula>AND(F11&gt;=F$8,F11&lt;=#REF!)</formula>
    </cfRule>
  </conditionalFormatting>
  <conditionalFormatting sqref="G12:G300 I12:I300 K12:K300 M12:M300 O12:O300 Q12:Q300 S12:S300 U12:U300 W12:W300 Y12:Y300 AA12:AA300 AC12:AC300 AE12:AE300 AG12:AG300 AI12:AI300 AK12:AK300 AM12:AM300 AO12:AO300 AQ12:AQ300">
    <cfRule type="expression" dxfId="0" priority="1">
      <formula>AND(LEN(G12)&gt;0,OR(G12&lt;G$2,G12&gt;G$3))</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FB084-0BB3-48B3-914B-20474943B270}">
  <dimension ref="A1:CT24"/>
  <sheetViews>
    <sheetView topLeftCell="BM1" workbookViewId="0">
      <selection activeCell="V15" sqref="V15"/>
    </sheetView>
  </sheetViews>
  <sheetFormatPr defaultRowHeight="12.75" x14ac:dyDescent="0.2"/>
  <cols>
    <col min="1" max="1" width="38.42578125" style="168" customWidth="1"/>
    <col min="2" max="2" width="12.85546875" style="173" customWidth="1"/>
    <col min="3" max="62" width="7.7109375" style="168" hidden="1" customWidth="1"/>
    <col min="63" max="82" width="7.7109375" style="168" customWidth="1"/>
    <col min="83" max="256" width="8.7109375" style="168"/>
    <col min="257" max="257" width="38.42578125" style="168" customWidth="1"/>
    <col min="258" max="258" width="12.85546875" style="168" customWidth="1"/>
    <col min="259" max="318" width="0" style="168" hidden="1" customWidth="1"/>
    <col min="319" max="338" width="7.7109375" style="168" customWidth="1"/>
    <col min="339" max="512" width="8.7109375" style="168"/>
    <col min="513" max="513" width="38.42578125" style="168" customWidth="1"/>
    <col min="514" max="514" width="12.85546875" style="168" customWidth="1"/>
    <col min="515" max="574" width="0" style="168" hidden="1" customWidth="1"/>
    <col min="575" max="594" width="7.7109375" style="168" customWidth="1"/>
    <col min="595" max="768" width="8.7109375" style="168"/>
    <col min="769" max="769" width="38.42578125" style="168" customWidth="1"/>
    <col min="770" max="770" width="12.85546875" style="168" customWidth="1"/>
    <col min="771" max="830" width="0" style="168" hidden="1" customWidth="1"/>
    <col min="831" max="850" width="7.7109375" style="168" customWidth="1"/>
    <col min="851" max="1024" width="8.7109375" style="168"/>
    <col min="1025" max="1025" width="38.42578125" style="168" customWidth="1"/>
    <col min="1026" max="1026" width="12.85546875" style="168" customWidth="1"/>
    <col min="1027" max="1086" width="0" style="168" hidden="1" customWidth="1"/>
    <col min="1087" max="1106" width="7.7109375" style="168" customWidth="1"/>
    <col min="1107" max="1280" width="8.7109375" style="168"/>
    <col min="1281" max="1281" width="38.42578125" style="168" customWidth="1"/>
    <col min="1282" max="1282" width="12.85546875" style="168" customWidth="1"/>
    <col min="1283" max="1342" width="0" style="168" hidden="1" customWidth="1"/>
    <col min="1343" max="1362" width="7.7109375" style="168" customWidth="1"/>
    <col min="1363" max="1536" width="8.7109375" style="168"/>
    <col min="1537" max="1537" width="38.42578125" style="168" customWidth="1"/>
    <col min="1538" max="1538" width="12.85546875" style="168" customWidth="1"/>
    <col min="1539" max="1598" width="0" style="168" hidden="1" customWidth="1"/>
    <col min="1599" max="1618" width="7.7109375" style="168" customWidth="1"/>
    <col min="1619" max="1792" width="8.7109375" style="168"/>
    <col min="1793" max="1793" width="38.42578125" style="168" customWidth="1"/>
    <col min="1794" max="1794" width="12.85546875" style="168" customWidth="1"/>
    <col min="1795" max="1854" width="0" style="168" hidden="1" customWidth="1"/>
    <col min="1855" max="1874" width="7.7109375" style="168" customWidth="1"/>
    <col min="1875" max="2048" width="8.7109375" style="168"/>
    <col min="2049" max="2049" width="38.42578125" style="168" customWidth="1"/>
    <col min="2050" max="2050" width="12.85546875" style="168" customWidth="1"/>
    <col min="2051" max="2110" width="0" style="168" hidden="1" customWidth="1"/>
    <col min="2111" max="2130" width="7.7109375" style="168" customWidth="1"/>
    <col min="2131" max="2304" width="8.7109375" style="168"/>
    <col min="2305" max="2305" width="38.42578125" style="168" customWidth="1"/>
    <col min="2306" max="2306" width="12.85546875" style="168" customWidth="1"/>
    <col min="2307" max="2366" width="0" style="168" hidden="1" customWidth="1"/>
    <col min="2367" max="2386" width="7.7109375" style="168" customWidth="1"/>
    <col min="2387" max="2560" width="8.7109375" style="168"/>
    <col min="2561" max="2561" width="38.42578125" style="168" customWidth="1"/>
    <col min="2562" max="2562" width="12.85546875" style="168" customWidth="1"/>
    <col min="2563" max="2622" width="0" style="168" hidden="1" customWidth="1"/>
    <col min="2623" max="2642" width="7.7109375" style="168" customWidth="1"/>
    <col min="2643" max="2816" width="8.7109375" style="168"/>
    <col min="2817" max="2817" width="38.42578125" style="168" customWidth="1"/>
    <col min="2818" max="2818" width="12.85546875" style="168" customWidth="1"/>
    <col min="2819" max="2878" width="0" style="168" hidden="1" customWidth="1"/>
    <col min="2879" max="2898" width="7.7109375" style="168" customWidth="1"/>
    <col min="2899" max="3072" width="8.7109375" style="168"/>
    <col min="3073" max="3073" width="38.42578125" style="168" customWidth="1"/>
    <col min="3074" max="3074" width="12.85546875" style="168" customWidth="1"/>
    <col min="3075" max="3134" width="0" style="168" hidden="1" customWidth="1"/>
    <col min="3135" max="3154" width="7.7109375" style="168" customWidth="1"/>
    <col min="3155" max="3328" width="8.7109375" style="168"/>
    <col min="3329" max="3329" width="38.42578125" style="168" customWidth="1"/>
    <col min="3330" max="3330" width="12.85546875" style="168" customWidth="1"/>
    <col min="3331" max="3390" width="0" style="168" hidden="1" customWidth="1"/>
    <col min="3391" max="3410" width="7.7109375" style="168" customWidth="1"/>
    <col min="3411" max="3584" width="8.7109375" style="168"/>
    <col min="3585" max="3585" width="38.42578125" style="168" customWidth="1"/>
    <col min="3586" max="3586" width="12.85546875" style="168" customWidth="1"/>
    <col min="3587" max="3646" width="0" style="168" hidden="1" customWidth="1"/>
    <col min="3647" max="3666" width="7.7109375" style="168" customWidth="1"/>
    <col min="3667" max="3840" width="8.7109375" style="168"/>
    <col min="3841" max="3841" width="38.42578125" style="168" customWidth="1"/>
    <col min="3842" max="3842" width="12.85546875" style="168" customWidth="1"/>
    <col min="3843" max="3902" width="0" style="168" hidden="1" customWidth="1"/>
    <col min="3903" max="3922" width="7.7109375" style="168" customWidth="1"/>
    <col min="3923" max="4096" width="8.7109375" style="168"/>
    <col min="4097" max="4097" width="38.42578125" style="168" customWidth="1"/>
    <col min="4098" max="4098" width="12.85546875" style="168" customWidth="1"/>
    <col min="4099" max="4158" width="0" style="168" hidden="1" customWidth="1"/>
    <col min="4159" max="4178" width="7.7109375" style="168" customWidth="1"/>
    <col min="4179" max="4352" width="8.7109375" style="168"/>
    <col min="4353" max="4353" width="38.42578125" style="168" customWidth="1"/>
    <col min="4354" max="4354" width="12.85546875" style="168" customWidth="1"/>
    <col min="4355" max="4414" width="0" style="168" hidden="1" customWidth="1"/>
    <col min="4415" max="4434" width="7.7109375" style="168" customWidth="1"/>
    <col min="4435" max="4608" width="8.7109375" style="168"/>
    <col min="4609" max="4609" width="38.42578125" style="168" customWidth="1"/>
    <col min="4610" max="4610" width="12.85546875" style="168" customWidth="1"/>
    <col min="4611" max="4670" width="0" style="168" hidden="1" customWidth="1"/>
    <col min="4671" max="4690" width="7.7109375" style="168" customWidth="1"/>
    <col min="4691" max="4864" width="8.7109375" style="168"/>
    <col min="4865" max="4865" width="38.42578125" style="168" customWidth="1"/>
    <col min="4866" max="4866" width="12.85546875" style="168" customWidth="1"/>
    <col min="4867" max="4926" width="0" style="168" hidden="1" customWidth="1"/>
    <col min="4927" max="4946" width="7.7109375" style="168" customWidth="1"/>
    <col min="4947" max="5120" width="8.7109375" style="168"/>
    <col min="5121" max="5121" width="38.42578125" style="168" customWidth="1"/>
    <col min="5122" max="5122" width="12.85546875" style="168" customWidth="1"/>
    <col min="5123" max="5182" width="0" style="168" hidden="1" customWidth="1"/>
    <col min="5183" max="5202" width="7.7109375" style="168" customWidth="1"/>
    <col min="5203" max="5376" width="8.7109375" style="168"/>
    <col min="5377" max="5377" width="38.42578125" style="168" customWidth="1"/>
    <col min="5378" max="5378" width="12.85546875" style="168" customWidth="1"/>
    <col min="5379" max="5438" width="0" style="168" hidden="1" customWidth="1"/>
    <col min="5439" max="5458" width="7.7109375" style="168" customWidth="1"/>
    <col min="5459" max="5632" width="8.7109375" style="168"/>
    <col min="5633" max="5633" width="38.42578125" style="168" customWidth="1"/>
    <col min="5634" max="5634" width="12.85546875" style="168" customWidth="1"/>
    <col min="5635" max="5694" width="0" style="168" hidden="1" customWidth="1"/>
    <col min="5695" max="5714" width="7.7109375" style="168" customWidth="1"/>
    <col min="5715" max="5888" width="8.7109375" style="168"/>
    <col min="5889" max="5889" width="38.42578125" style="168" customWidth="1"/>
    <col min="5890" max="5890" width="12.85546875" style="168" customWidth="1"/>
    <col min="5891" max="5950" width="0" style="168" hidden="1" customWidth="1"/>
    <col min="5951" max="5970" width="7.7109375" style="168" customWidth="1"/>
    <col min="5971" max="6144" width="8.7109375" style="168"/>
    <col min="6145" max="6145" width="38.42578125" style="168" customWidth="1"/>
    <col min="6146" max="6146" width="12.85546875" style="168" customWidth="1"/>
    <col min="6147" max="6206" width="0" style="168" hidden="1" customWidth="1"/>
    <col min="6207" max="6226" width="7.7109375" style="168" customWidth="1"/>
    <col min="6227" max="6400" width="8.7109375" style="168"/>
    <col min="6401" max="6401" width="38.42578125" style="168" customWidth="1"/>
    <col min="6402" max="6402" width="12.85546875" style="168" customWidth="1"/>
    <col min="6403" max="6462" width="0" style="168" hidden="1" customWidth="1"/>
    <col min="6463" max="6482" width="7.7109375" style="168" customWidth="1"/>
    <col min="6483" max="6656" width="8.7109375" style="168"/>
    <col min="6657" max="6657" width="38.42578125" style="168" customWidth="1"/>
    <col min="6658" max="6658" width="12.85546875" style="168" customWidth="1"/>
    <col min="6659" max="6718" width="0" style="168" hidden="1" customWidth="1"/>
    <col min="6719" max="6738" width="7.7109375" style="168" customWidth="1"/>
    <col min="6739" max="6912" width="8.7109375" style="168"/>
    <col min="6913" max="6913" width="38.42578125" style="168" customWidth="1"/>
    <col min="6914" max="6914" width="12.85546875" style="168" customWidth="1"/>
    <col min="6915" max="6974" width="0" style="168" hidden="1" customWidth="1"/>
    <col min="6975" max="6994" width="7.7109375" style="168" customWidth="1"/>
    <col min="6995" max="7168" width="8.7109375" style="168"/>
    <col min="7169" max="7169" width="38.42578125" style="168" customWidth="1"/>
    <col min="7170" max="7170" width="12.85546875" style="168" customWidth="1"/>
    <col min="7171" max="7230" width="0" style="168" hidden="1" customWidth="1"/>
    <col min="7231" max="7250" width="7.7109375" style="168" customWidth="1"/>
    <col min="7251" max="7424" width="8.7109375" style="168"/>
    <col min="7425" max="7425" width="38.42578125" style="168" customWidth="1"/>
    <col min="7426" max="7426" width="12.85546875" style="168" customWidth="1"/>
    <col min="7427" max="7486" width="0" style="168" hidden="1" customWidth="1"/>
    <col min="7487" max="7506" width="7.7109375" style="168" customWidth="1"/>
    <col min="7507" max="7680" width="8.7109375" style="168"/>
    <col min="7681" max="7681" width="38.42578125" style="168" customWidth="1"/>
    <col min="7682" max="7682" width="12.85546875" style="168" customWidth="1"/>
    <col min="7683" max="7742" width="0" style="168" hidden="1" customWidth="1"/>
    <col min="7743" max="7762" width="7.7109375" style="168" customWidth="1"/>
    <col min="7763" max="7936" width="8.7109375" style="168"/>
    <col min="7937" max="7937" width="38.42578125" style="168" customWidth="1"/>
    <col min="7938" max="7938" width="12.85546875" style="168" customWidth="1"/>
    <col min="7939" max="7998" width="0" style="168" hidden="1" customWidth="1"/>
    <col min="7999" max="8018" width="7.7109375" style="168" customWidth="1"/>
    <col min="8019" max="8192" width="8.7109375" style="168"/>
    <col min="8193" max="8193" width="38.42578125" style="168" customWidth="1"/>
    <col min="8194" max="8194" width="12.85546875" style="168" customWidth="1"/>
    <col min="8195" max="8254" width="0" style="168" hidden="1" customWidth="1"/>
    <col min="8255" max="8274" width="7.7109375" style="168" customWidth="1"/>
    <col min="8275" max="8448" width="8.7109375" style="168"/>
    <col min="8449" max="8449" width="38.42578125" style="168" customWidth="1"/>
    <col min="8450" max="8450" width="12.85546875" style="168" customWidth="1"/>
    <col min="8451" max="8510" width="0" style="168" hidden="1" customWidth="1"/>
    <col min="8511" max="8530" width="7.7109375" style="168" customWidth="1"/>
    <col min="8531" max="8704" width="8.7109375" style="168"/>
    <col min="8705" max="8705" width="38.42578125" style="168" customWidth="1"/>
    <col min="8706" max="8706" width="12.85546875" style="168" customWidth="1"/>
    <col min="8707" max="8766" width="0" style="168" hidden="1" customWidth="1"/>
    <col min="8767" max="8786" width="7.7109375" style="168" customWidth="1"/>
    <col min="8787" max="8960" width="8.7109375" style="168"/>
    <col min="8961" max="8961" width="38.42578125" style="168" customWidth="1"/>
    <col min="8962" max="8962" width="12.85546875" style="168" customWidth="1"/>
    <col min="8963" max="9022" width="0" style="168" hidden="1" customWidth="1"/>
    <col min="9023" max="9042" width="7.7109375" style="168" customWidth="1"/>
    <col min="9043" max="9216" width="8.7109375" style="168"/>
    <col min="9217" max="9217" width="38.42578125" style="168" customWidth="1"/>
    <col min="9218" max="9218" width="12.85546875" style="168" customWidth="1"/>
    <col min="9219" max="9278" width="0" style="168" hidden="1" customWidth="1"/>
    <col min="9279" max="9298" width="7.7109375" style="168" customWidth="1"/>
    <col min="9299" max="9472" width="8.7109375" style="168"/>
    <col min="9473" max="9473" width="38.42578125" style="168" customWidth="1"/>
    <col min="9474" max="9474" width="12.85546875" style="168" customWidth="1"/>
    <col min="9475" max="9534" width="0" style="168" hidden="1" customWidth="1"/>
    <col min="9535" max="9554" width="7.7109375" style="168" customWidth="1"/>
    <col min="9555" max="9728" width="8.7109375" style="168"/>
    <col min="9729" max="9729" width="38.42578125" style="168" customWidth="1"/>
    <col min="9730" max="9730" width="12.85546875" style="168" customWidth="1"/>
    <col min="9731" max="9790" width="0" style="168" hidden="1" customWidth="1"/>
    <col min="9791" max="9810" width="7.7109375" style="168" customWidth="1"/>
    <col min="9811" max="9984" width="8.7109375" style="168"/>
    <col min="9985" max="9985" width="38.42578125" style="168" customWidth="1"/>
    <col min="9986" max="9986" width="12.85546875" style="168" customWidth="1"/>
    <col min="9987" max="10046" width="0" style="168" hidden="1" customWidth="1"/>
    <col min="10047" max="10066" width="7.7109375" style="168" customWidth="1"/>
    <col min="10067" max="10240" width="8.7109375" style="168"/>
    <col min="10241" max="10241" width="38.42578125" style="168" customWidth="1"/>
    <col min="10242" max="10242" width="12.85546875" style="168" customWidth="1"/>
    <col min="10243" max="10302" width="0" style="168" hidden="1" customWidth="1"/>
    <col min="10303" max="10322" width="7.7109375" style="168" customWidth="1"/>
    <col min="10323" max="10496" width="8.7109375" style="168"/>
    <col min="10497" max="10497" width="38.42578125" style="168" customWidth="1"/>
    <col min="10498" max="10498" width="12.85546875" style="168" customWidth="1"/>
    <col min="10499" max="10558" width="0" style="168" hidden="1" customWidth="1"/>
    <col min="10559" max="10578" width="7.7109375" style="168" customWidth="1"/>
    <col min="10579" max="10752" width="8.7109375" style="168"/>
    <col min="10753" max="10753" width="38.42578125" style="168" customWidth="1"/>
    <col min="10754" max="10754" width="12.85546875" style="168" customWidth="1"/>
    <col min="10755" max="10814" width="0" style="168" hidden="1" customWidth="1"/>
    <col min="10815" max="10834" width="7.7109375" style="168" customWidth="1"/>
    <col min="10835" max="11008" width="8.7109375" style="168"/>
    <col min="11009" max="11009" width="38.42578125" style="168" customWidth="1"/>
    <col min="11010" max="11010" width="12.85546875" style="168" customWidth="1"/>
    <col min="11011" max="11070" width="0" style="168" hidden="1" customWidth="1"/>
    <col min="11071" max="11090" width="7.7109375" style="168" customWidth="1"/>
    <col min="11091" max="11264" width="8.7109375" style="168"/>
    <col min="11265" max="11265" width="38.42578125" style="168" customWidth="1"/>
    <col min="11266" max="11266" width="12.85546875" style="168" customWidth="1"/>
    <col min="11267" max="11326" width="0" style="168" hidden="1" customWidth="1"/>
    <col min="11327" max="11346" width="7.7109375" style="168" customWidth="1"/>
    <col min="11347" max="11520" width="8.7109375" style="168"/>
    <col min="11521" max="11521" width="38.42578125" style="168" customWidth="1"/>
    <col min="11522" max="11522" width="12.85546875" style="168" customWidth="1"/>
    <col min="11523" max="11582" width="0" style="168" hidden="1" customWidth="1"/>
    <col min="11583" max="11602" width="7.7109375" style="168" customWidth="1"/>
    <col min="11603" max="11776" width="8.7109375" style="168"/>
    <col min="11777" max="11777" width="38.42578125" style="168" customWidth="1"/>
    <col min="11778" max="11778" width="12.85546875" style="168" customWidth="1"/>
    <col min="11779" max="11838" width="0" style="168" hidden="1" customWidth="1"/>
    <col min="11839" max="11858" width="7.7109375" style="168" customWidth="1"/>
    <col min="11859" max="12032" width="8.7109375" style="168"/>
    <col min="12033" max="12033" width="38.42578125" style="168" customWidth="1"/>
    <col min="12034" max="12034" width="12.85546875" style="168" customWidth="1"/>
    <col min="12035" max="12094" width="0" style="168" hidden="1" customWidth="1"/>
    <col min="12095" max="12114" width="7.7109375" style="168" customWidth="1"/>
    <col min="12115" max="12288" width="8.7109375" style="168"/>
    <col min="12289" max="12289" width="38.42578125" style="168" customWidth="1"/>
    <col min="12290" max="12290" width="12.85546875" style="168" customWidth="1"/>
    <col min="12291" max="12350" width="0" style="168" hidden="1" customWidth="1"/>
    <col min="12351" max="12370" width="7.7109375" style="168" customWidth="1"/>
    <col min="12371" max="12544" width="8.7109375" style="168"/>
    <col min="12545" max="12545" width="38.42578125" style="168" customWidth="1"/>
    <col min="12546" max="12546" width="12.85546875" style="168" customWidth="1"/>
    <col min="12547" max="12606" width="0" style="168" hidden="1" customWidth="1"/>
    <col min="12607" max="12626" width="7.7109375" style="168" customWidth="1"/>
    <col min="12627" max="12800" width="8.7109375" style="168"/>
    <col min="12801" max="12801" width="38.42578125" style="168" customWidth="1"/>
    <col min="12802" max="12802" width="12.85546875" style="168" customWidth="1"/>
    <col min="12803" max="12862" width="0" style="168" hidden="1" customWidth="1"/>
    <col min="12863" max="12882" width="7.7109375" style="168" customWidth="1"/>
    <col min="12883" max="13056" width="8.7109375" style="168"/>
    <col min="13057" max="13057" width="38.42578125" style="168" customWidth="1"/>
    <col min="13058" max="13058" width="12.85546875" style="168" customWidth="1"/>
    <col min="13059" max="13118" width="0" style="168" hidden="1" customWidth="1"/>
    <col min="13119" max="13138" width="7.7109375" style="168" customWidth="1"/>
    <col min="13139" max="13312" width="8.7109375" style="168"/>
    <col min="13313" max="13313" width="38.42578125" style="168" customWidth="1"/>
    <col min="13314" max="13314" width="12.85546875" style="168" customWidth="1"/>
    <col min="13315" max="13374" width="0" style="168" hidden="1" customWidth="1"/>
    <col min="13375" max="13394" width="7.7109375" style="168" customWidth="1"/>
    <col min="13395" max="13568" width="8.7109375" style="168"/>
    <col min="13569" max="13569" width="38.42578125" style="168" customWidth="1"/>
    <col min="13570" max="13570" width="12.85546875" style="168" customWidth="1"/>
    <col min="13571" max="13630" width="0" style="168" hidden="1" customWidth="1"/>
    <col min="13631" max="13650" width="7.7109375" style="168" customWidth="1"/>
    <col min="13651" max="13824" width="8.7109375" style="168"/>
    <col min="13825" max="13825" width="38.42578125" style="168" customWidth="1"/>
    <col min="13826" max="13826" width="12.85546875" style="168" customWidth="1"/>
    <col min="13827" max="13886" width="0" style="168" hidden="1" customWidth="1"/>
    <col min="13887" max="13906" width="7.7109375" style="168" customWidth="1"/>
    <col min="13907" max="14080" width="8.7109375" style="168"/>
    <col min="14081" max="14081" width="38.42578125" style="168" customWidth="1"/>
    <col min="14082" max="14082" width="12.85546875" style="168" customWidth="1"/>
    <col min="14083" max="14142" width="0" style="168" hidden="1" customWidth="1"/>
    <col min="14143" max="14162" width="7.7109375" style="168" customWidth="1"/>
    <col min="14163" max="14336" width="8.7109375" style="168"/>
    <col min="14337" max="14337" width="38.42578125" style="168" customWidth="1"/>
    <col min="14338" max="14338" width="12.85546875" style="168" customWidth="1"/>
    <col min="14339" max="14398" width="0" style="168" hidden="1" customWidth="1"/>
    <col min="14399" max="14418" width="7.7109375" style="168" customWidth="1"/>
    <col min="14419" max="14592" width="8.7109375" style="168"/>
    <col min="14593" max="14593" width="38.42578125" style="168" customWidth="1"/>
    <col min="14594" max="14594" width="12.85546875" style="168" customWidth="1"/>
    <col min="14595" max="14654" width="0" style="168" hidden="1" customWidth="1"/>
    <col min="14655" max="14674" width="7.7109375" style="168" customWidth="1"/>
    <col min="14675" max="14848" width="8.7109375" style="168"/>
    <col min="14849" max="14849" width="38.42578125" style="168" customWidth="1"/>
    <col min="14850" max="14850" width="12.85546875" style="168" customWidth="1"/>
    <col min="14851" max="14910" width="0" style="168" hidden="1" customWidth="1"/>
    <col min="14911" max="14930" width="7.7109375" style="168" customWidth="1"/>
    <col min="14931" max="15104" width="8.7109375" style="168"/>
    <col min="15105" max="15105" width="38.42578125" style="168" customWidth="1"/>
    <col min="15106" max="15106" width="12.85546875" style="168" customWidth="1"/>
    <col min="15107" max="15166" width="0" style="168" hidden="1" customWidth="1"/>
    <col min="15167" max="15186" width="7.7109375" style="168" customWidth="1"/>
    <col min="15187" max="15360" width="8.7109375" style="168"/>
    <col min="15361" max="15361" width="38.42578125" style="168" customWidth="1"/>
    <col min="15362" max="15362" width="12.85546875" style="168" customWidth="1"/>
    <col min="15363" max="15422" width="0" style="168" hidden="1" customWidth="1"/>
    <col min="15423" max="15442" width="7.7109375" style="168" customWidth="1"/>
    <col min="15443" max="15616" width="8.7109375" style="168"/>
    <col min="15617" max="15617" width="38.42578125" style="168" customWidth="1"/>
    <col min="15618" max="15618" width="12.85546875" style="168" customWidth="1"/>
    <col min="15619" max="15678" width="0" style="168" hidden="1" customWidth="1"/>
    <col min="15679" max="15698" width="7.7109375" style="168" customWidth="1"/>
    <col min="15699" max="15872" width="8.7109375" style="168"/>
    <col min="15873" max="15873" width="38.42578125" style="168" customWidth="1"/>
    <col min="15874" max="15874" width="12.85546875" style="168" customWidth="1"/>
    <col min="15875" max="15934" width="0" style="168" hidden="1" customWidth="1"/>
    <col min="15935" max="15954" width="7.7109375" style="168" customWidth="1"/>
    <col min="15955" max="16128" width="8.7109375" style="168"/>
    <col min="16129" max="16129" width="38.42578125" style="168" customWidth="1"/>
    <col min="16130" max="16130" width="12.85546875" style="168" customWidth="1"/>
    <col min="16131" max="16190" width="0" style="168" hidden="1" customWidth="1"/>
    <col min="16191" max="16210" width="7.7109375" style="168" customWidth="1"/>
    <col min="16211" max="16384" width="8.7109375" style="168"/>
  </cols>
  <sheetData>
    <row r="1" spans="1:98" ht="18" x14ac:dyDescent="0.25">
      <c r="A1" s="382" t="s">
        <v>138</v>
      </c>
      <c r="B1" s="383"/>
    </row>
    <row r="2" spans="1:98" ht="15.75" x14ac:dyDescent="0.25">
      <c r="A2" s="169" t="s">
        <v>139</v>
      </c>
      <c r="B2" s="170"/>
    </row>
    <row r="3" spans="1:98" ht="15.75" thickBot="1" x14ac:dyDescent="0.3">
      <c r="A3" s="171" t="s">
        <v>140</v>
      </c>
      <c r="B3" s="172"/>
    </row>
    <row r="6" spans="1:98" x14ac:dyDescent="0.2">
      <c r="BQ6" s="174" t="s">
        <v>141</v>
      </c>
      <c r="BR6" s="174" t="s">
        <v>141</v>
      </c>
      <c r="BS6" s="174" t="s">
        <v>141</v>
      </c>
      <c r="BT6" s="174" t="s">
        <v>141</v>
      </c>
      <c r="BU6" s="175" t="s">
        <v>142</v>
      </c>
      <c r="BV6" s="175" t="s">
        <v>142</v>
      </c>
      <c r="BW6" s="175" t="s">
        <v>142</v>
      </c>
      <c r="BX6" s="175" t="s">
        <v>142</v>
      </c>
      <c r="BY6" s="176" t="s">
        <v>143</v>
      </c>
      <c r="BZ6" s="176" t="s">
        <v>143</v>
      </c>
      <c r="CA6" s="176" t="s">
        <v>143</v>
      </c>
      <c r="CB6" s="176" t="s">
        <v>143</v>
      </c>
      <c r="CC6" s="177" t="s">
        <v>144</v>
      </c>
      <c r="CD6" s="177" t="s">
        <v>144</v>
      </c>
      <c r="CE6" s="177" t="s">
        <v>144</v>
      </c>
      <c r="CF6" s="177" t="s">
        <v>144</v>
      </c>
      <c r="CG6" s="178" t="s">
        <v>145</v>
      </c>
      <c r="CH6" s="178" t="s">
        <v>145</v>
      </c>
      <c r="CI6" s="178" t="s">
        <v>145</v>
      </c>
      <c r="CJ6" s="178" t="s">
        <v>145</v>
      </c>
    </row>
    <row r="7" spans="1:98" s="173" customFormat="1" x14ac:dyDescent="0.2">
      <c r="B7" s="173" t="s">
        <v>146</v>
      </c>
      <c r="C7" s="179" t="s">
        <v>147</v>
      </c>
      <c r="D7" s="179" t="s">
        <v>148</v>
      </c>
      <c r="E7" s="179" t="s">
        <v>149</v>
      </c>
      <c r="F7" s="179" t="s">
        <v>150</v>
      </c>
      <c r="G7" s="179" t="s">
        <v>151</v>
      </c>
      <c r="H7" s="179" t="s">
        <v>152</v>
      </c>
      <c r="I7" s="179" t="s">
        <v>153</v>
      </c>
      <c r="J7" s="179" t="s">
        <v>154</v>
      </c>
      <c r="K7" s="179" t="s">
        <v>155</v>
      </c>
      <c r="L7" s="179" t="s">
        <v>156</v>
      </c>
      <c r="M7" s="179" t="s">
        <v>157</v>
      </c>
      <c r="N7" s="179" t="s">
        <v>158</v>
      </c>
      <c r="O7" s="179" t="s">
        <v>159</v>
      </c>
      <c r="P7" s="179" t="s">
        <v>160</v>
      </c>
      <c r="Q7" s="179" t="s">
        <v>161</v>
      </c>
      <c r="R7" s="179" t="s">
        <v>162</v>
      </c>
      <c r="S7" s="179" t="s">
        <v>163</v>
      </c>
      <c r="T7" s="179" t="s">
        <v>164</v>
      </c>
      <c r="U7" s="179" t="s">
        <v>165</v>
      </c>
      <c r="V7" s="179" t="s">
        <v>166</v>
      </c>
      <c r="W7" s="179" t="s">
        <v>167</v>
      </c>
      <c r="X7" s="179" t="s">
        <v>168</v>
      </c>
      <c r="Y7" s="179" t="s">
        <v>169</v>
      </c>
      <c r="Z7" s="179" t="s">
        <v>170</v>
      </c>
      <c r="AA7" s="179" t="s">
        <v>171</v>
      </c>
      <c r="AB7" s="179" t="s">
        <v>172</v>
      </c>
      <c r="AC7" s="179" t="s">
        <v>173</v>
      </c>
      <c r="AD7" s="179" t="s">
        <v>174</v>
      </c>
      <c r="AE7" s="179" t="s">
        <v>175</v>
      </c>
      <c r="AF7" s="179" t="s">
        <v>176</v>
      </c>
      <c r="AG7" s="179" t="s">
        <v>177</v>
      </c>
      <c r="AH7" s="179" t="s">
        <v>178</v>
      </c>
      <c r="AI7" s="179" t="s">
        <v>179</v>
      </c>
      <c r="AJ7" s="179" t="s">
        <v>180</v>
      </c>
      <c r="AK7" s="179" t="s">
        <v>181</v>
      </c>
      <c r="AL7" s="179" t="s">
        <v>182</v>
      </c>
      <c r="AM7" s="179" t="s">
        <v>183</v>
      </c>
      <c r="AN7" s="179" t="s">
        <v>184</v>
      </c>
      <c r="AO7" s="179" t="s">
        <v>185</v>
      </c>
      <c r="AP7" s="179" t="s">
        <v>186</v>
      </c>
      <c r="AQ7" s="179" t="s">
        <v>187</v>
      </c>
      <c r="AR7" s="179" t="s">
        <v>188</v>
      </c>
      <c r="AS7" s="179" t="s">
        <v>189</v>
      </c>
      <c r="AT7" s="179" t="s">
        <v>190</v>
      </c>
      <c r="AU7" s="173" t="s">
        <v>191</v>
      </c>
      <c r="AV7" s="173" t="s">
        <v>192</v>
      </c>
      <c r="AW7" s="173" t="s">
        <v>193</v>
      </c>
      <c r="AX7" s="173" t="s">
        <v>194</v>
      </c>
      <c r="AY7" s="173" t="s">
        <v>195</v>
      </c>
      <c r="AZ7" s="173" t="s">
        <v>196</v>
      </c>
      <c r="BA7" s="173" t="s">
        <v>197</v>
      </c>
      <c r="BB7" s="173" t="s">
        <v>198</v>
      </c>
      <c r="BC7" s="173" t="s">
        <v>199</v>
      </c>
      <c r="BD7" s="173" t="s">
        <v>200</v>
      </c>
      <c r="BE7" s="173" t="s">
        <v>201</v>
      </c>
      <c r="BF7" s="173" t="s">
        <v>202</v>
      </c>
      <c r="BG7" s="173" t="s">
        <v>203</v>
      </c>
      <c r="BH7" s="173" t="s">
        <v>204</v>
      </c>
      <c r="BI7" s="173" t="s">
        <v>205</v>
      </c>
      <c r="BJ7" s="173" t="s">
        <v>206</v>
      </c>
      <c r="BK7" s="173" t="s">
        <v>207</v>
      </c>
      <c r="BL7" s="173" t="s">
        <v>208</v>
      </c>
      <c r="BM7" s="173" t="s">
        <v>209</v>
      </c>
      <c r="BN7" s="173" t="s">
        <v>210</v>
      </c>
      <c r="BO7" s="173" t="s">
        <v>211</v>
      </c>
      <c r="BP7" s="173" t="s">
        <v>212</v>
      </c>
      <c r="BQ7" s="173" t="s">
        <v>213</v>
      </c>
      <c r="BR7" s="173" t="s">
        <v>214</v>
      </c>
      <c r="BS7" s="173" t="s">
        <v>215</v>
      </c>
      <c r="BT7" s="173" t="s">
        <v>216</v>
      </c>
      <c r="BU7" s="173" t="s">
        <v>217</v>
      </c>
      <c r="BV7" s="173" t="s">
        <v>218</v>
      </c>
      <c r="BW7" s="173" t="s">
        <v>219</v>
      </c>
      <c r="BX7" s="173" t="s">
        <v>220</v>
      </c>
      <c r="BY7" s="173" t="s">
        <v>221</v>
      </c>
      <c r="BZ7" s="173" t="s">
        <v>222</v>
      </c>
      <c r="CA7" s="173" t="s">
        <v>223</v>
      </c>
      <c r="CB7" s="173" t="s">
        <v>224</v>
      </c>
      <c r="CC7" s="173" t="s">
        <v>225</v>
      </c>
      <c r="CD7" s="173" t="s">
        <v>226</v>
      </c>
      <c r="CE7" s="173" t="s">
        <v>227</v>
      </c>
      <c r="CF7" s="173" t="s">
        <v>228</v>
      </c>
      <c r="CG7" s="173" t="s">
        <v>229</v>
      </c>
      <c r="CH7" s="173" t="s">
        <v>230</v>
      </c>
      <c r="CI7" s="173" t="s">
        <v>231</v>
      </c>
      <c r="CJ7" s="173" t="s">
        <v>232</v>
      </c>
      <c r="CK7" s="173" t="s">
        <v>233</v>
      </c>
      <c r="CL7" s="173" t="s">
        <v>234</v>
      </c>
      <c r="CM7" s="173" t="s">
        <v>235</v>
      </c>
      <c r="CN7" s="173" t="s">
        <v>236</v>
      </c>
      <c r="CO7" s="173" t="s">
        <v>237</v>
      </c>
      <c r="CP7" s="173" t="s">
        <v>238</v>
      </c>
      <c r="CQ7" s="173" t="s">
        <v>239</v>
      </c>
      <c r="CR7" s="173" t="s">
        <v>240</v>
      </c>
      <c r="CS7" s="173" t="s">
        <v>241</v>
      </c>
      <c r="CT7" s="173" t="s">
        <v>242</v>
      </c>
    </row>
    <row r="8" spans="1:98" x14ac:dyDescent="0.2">
      <c r="A8" s="173" t="s">
        <v>243</v>
      </c>
      <c r="B8" s="173" t="s">
        <v>244</v>
      </c>
      <c r="C8" s="180">
        <v>2.03516971038266</v>
      </c>
      <c r="D8" s="180">
        <v>2.0603243586248499</v>
      </c>
      <c r="E8" s="180">
        <v>2.0653694065802699</v>
      </c>
      <c r="F8" s="180">
        <v>2.0874807762832099</v>
      </c>
      <c r="G8" s="180">
        <v>2.1050400482010199</v>
      </c>
      <c r="H8" s="180">
        <v>2.1154192603458899</v>
      </c>
      <c r="I8" s="180">
        <v>2.1518068200870601</v>
      </c>
      <c r="J8" s="180">
        <v>2.1707783725541501</v>
      </c>
      <c r="K8" s="180">
        <v>2.18783691981761</v>
      </c>
      <c r="L8" s="180">
        <v>2.2132586941521701</v>
      </c>
      <c r="M8" s="180">
        <v>2.2359257447920902</v>
      </c>
      <c r="N8" s="180">
        <v>2.2211869184724802</v>
      </c>
      <c r="O8" s="180">
        <v>2.2326241842019399</v>
      </c>
      <c r="P8" s="180">
        <v>2.25901750728924</v>
      </c>
      <c r="Q8" s="180">
        <v>2.2765164106308</v>
      </c>
      <c r="R8" s="180">
        <v>2.30291395940545</v>
      </c>
      <c r="S8" s="180">
        <v>2.3203732479405201</v>
      </c>
      <c r="T8" s="180">
        <v>2.3642172164480799</v>
      </c>
      <c r="U8" s="180">
        <v>2.4053168355103001</v>
      </c>
      <c r="V8" s="180">
        <v>2.3519755124970101</v>
      </c>
      <c r="W8" s="180">
        <v>2.3408422306286298</v>
      </c>
      <c r="X8" s="180">
        <v>2.3474188487574099</v>
      </c>
      <c r="Y8" s="180">
        <v>2.36722788639723</v>
      </c>
      <c r="Z8" s="180">
        <v>2.38170796623861</v>
      </c>
      <c r="AA8" s="180">
        <v>2.37977560548517</v>
      </c>
      <c r="AB8" s="180">
        <v>2.3845469305921401</v>
      </c>
      <c r="AC8" s="180">
        <v>2.3990494738484398</v>
      </c>
      <c r="AD8" s="180">
        <v>2.4227910394257499</v>
      </c>
      <c r="AE8" s="180">
        <v>2.4330498565991299</v>
      </c>
      <c r="AF8" s="180">
        <v>2.4782592908991101</v>
      </c>
      <c r="AG8" s="180">
        <v>2.48958598393371</v>
      </c>
      <c r="AH8" s="180">
        <v>2.4982528033804701</v>
      </c>
      <c r="AI8" s="180">
        <v>2.5146494553159999</v>
      </c>
      <c r="AJ8" s="180">
        <v>2.52107076869803</v>
      </c>
      <c r="AK8" s="180">
        <v>2.5313114193711401</v>
      </c>
      <c r="AL8" s="180">
        <v>2.5519818070473299</v>
      </c>
      <c r="AM8" s="180">
        <v>2.5588970948066301</v>
      </c>
      <c r="AN8" s="180">
        <v>2.5563607318916199</v>
      </c>
      <c r="AO8" s="180">
        <v>2.5757018498037501</v>
      </c>
      <c r="AP8" s="180">
        <v>2.5903118852466198</v>
      </c>
      <c r="AQ8" s="180">
        <v>2.5984834377108701</v>
      </c>
      <c r="AR8" s="180">
        <v>2.6097667453760698</v>
      </c>
      <c r="AS8" s="180">
        <v>2.6162580136308198</v>
      </c>
      <c r="AT8" s="180">
        <v>2.6185435816407101</v>
      </c>
      <c r="AU8" s="180">
        <v>2.6130742036410601</v>
      </c>
      <c r="AV8" s="180">
        <v>2.6248654931503501</v>
      </c>
      <c r="AW8" s="180">
        <v>2.6210903132751202</v>
      </c>
      <c r="AX8" s="180">
        <v>2.62812001494735</v>
      </c>
      <c r="AY8" s="180">
        <v>2.6195672059792101</v>
      </c>
      <c r="AZ8" s="180">
        <v>2.6445845101286198</v>
      </c>
      <c r="BA8" s="180">
        <v>2.6645119184811499</v>
      </c>
      <c r="BB8" s="180">
        <v>2.6793127669589998</v>
      </c>
      <c r="BC8" s="180">
        <v>2.69196801581622</v>
      </c>
      <c r="BD8" s="180">
        <v>2.6963999173151398</v>
      </c>
      <c r="BE8" s="180">
        <v>2.70820199309592</v>
      </c>
      <c r="BF8" s="180">
        <v>2.7228199938442401</v>
      </c>
      <c r="BG8" s="180">
        <v>2.7581855200157999</v>
      </c>
      <c r="BH8" s="180">
        <v>2.7725868388914199</v>
      </c>
      <c r="BI8" s="180">
        <v>2.7794261240196301</v>
      </c>
      <c r="BJ8" s="180">
        <v>2.79252284616837</v>
      </c>
      <c r="BK8" s="180">
        <v>2.80204068249218</v>
      </c>
      <c r="BL8" s="180">
        <v>2.8122450644763202</v>
      </c>
      <c r="BM8" s="180">
        <v>2.8300584393122699</v>
      </c>
      <c r="BN8" s="180">
        <v>2.84208162724111</v>
      </c>
      <c r="BO8" s="180">
        <v>2.8551686160991401</v>
      </c>
      <c r="BP8" s="180">
        <v>2.8532778182259202</v>
      </c>
      <c r="BQ8" s="180">
        <v>2.8766732544002802</v>
      </c>
      <c r="BR8" s="180">
        <v>2.8982648495135899</v>
      </c>
      <c r="BS8" s="180">
        <v>2.9160216774221999</v>
      </c>
      <c r="BT8" s="180">
        <v>2.9654626403941302</v>
      </c>
      <c r="BU8" s="180">
        <v>3.0081548337632902</v>
      </c>
      <c r="BV8" s="180">
        <v>3.0630482422248799</v>
      </c>
      <c r="BW8" s="180">
        <v>3.1259030163817498</v>
      </c>
      <c r="BX8" s="180">
        <v>3.2014215237569101</v>
      </c>
      <c r="BY8" s="180">
        <v>3.2421852795932899</v>
      </c>
      <c r="BZ8" s="180">
        <v>3.28097034676113</v>
      </c>
      <c r="CA8" s="180">
        <v>3.3147673493876102</v>
      </c>
      <c r="CB8" s="180">
        <v>3.3342442670690202</v>
      </c>
      <c r="CC8" s="180">
        <v>3.3575240050477801</v>
      </c>
      <c r="CD8" s="180">
        <v>3.3819769082909898</v>
      </c>
      <c r="CE8" s="180">
        <v>3.4050737208242499</v>
      </c>
      <c r="CF8" s="180">
        <v>3.4235125377062201</v>
      </c>
      <c r="CG8" s="180">
        <v>3.4450513542515901</v>
      </c>
      <c r="CH8" s="180">
        <v>3.46875440874557</v>
      </c>
      <c r="CI8" s="180">
        <v>3.4882052868706701</v>
      </c>
      <c r="CJ8" s="180">
        <v>3.5079404569764301</v>
      </c>
      <c r="CK8" s="180">
        <v>3.52720160365971</v>
      </c>
      <c r="CL8" s="180">
        <v>3.5476099886222801</v>
      </c>
      <c r="CM8" s="180">
        <v>3.56843780489451</v>
      </c>
      <c r="CN8" s="180">
        <v>3.5885155982193702</v>
      </c>
      <c r="CO8" s="180">
        <v>3.6085155243706</v>
      </c>
      <c r="CP8" s="180">
        <v>3.6288578979966402</v>
      </c>
      <c r="CQ8" s="180">
        <v>3.6502636785569198</v>
      </c>
      <c r="CR8" s="180">
        <v>3.6714830563818301</v>
      </c>
      <c r="CS8" s="180">
        <v>3.6917467571563201</v>
      </c>
      <c r="CT8" s="180">
        <v>3.7124949401037699</v>
      </c>
    </row>
    <row r="9" spans="1:98" x14ac:dyDescent="0.2">
      <c r="A9" s="173" t="s">
        <v>245</v>
      </c>
      <c r="B9" s="173" t="s">
        <v>246</v>
      </c>
      <c r="C9" s="180">
        <v>2.03516971038266</v>
      </c>
      <c r="D9" s="180">
        <v>2.0603243586248499</v>
      </c>
      <c r="E9" s="180">
        <v>2.0653694065802699</v>
      </c>
      <c r="F9" s="180">
        <v>2.0874807762832099</v>
      </c>
      <c r="G9" s="180">
        <v>2.1050400482010199</v>
      </c>
      <c r="H9" s="180">
        <v>2.1154192603458899</v>
      </c>
      <c r="I9" s="180">
        <v>2.1518068200870601</v>
      </c>
      <c r="J9" s="180">
        <v>2.1707783725541501</v>
      </c>
      <c r="K9" s="180">
        <v>2.18783691981761</v>
      </c>
      <c r="L9" s="180">
        <v>2.2132586941521701</v>
      </c>
      <c r="M9" s="180">
        <v>2.2359257447920902</v>
      </c>
      <c r="N9" s="180">
        <v>2.2211869184724802</v>
      </c>
      <c r="O9" s="180">
        <v>2.2326241842019399</v>
      </c>
      <c r="P9" s="180">
        <v>2.25901750728924</v>
      </c>
      <c r="Q9" s="180">
        <v>2.2765164106308</v>
      </c>
      <c r="R9" s="180">
        <v>2.30291395940545</v>
      </c>
      <c r="S9" s="180">
        <v>2.3203732479405201</v>
      </c>
      <c r="T9" s="180">
        <v>2.3642172164480799</v>
      </c>
      <c r="U9" s="180">
        <v>2.4053168355103001</v>
      </c>
      <c r="V9" s="180">
        <v>2.3519755124970101</v>
      </c>
      <c r="W9" s="180">
        <v>2.3408422306286298</v>
      </c>
      <c r="X9" s="180">
        <v>2.3474188487574099</v>
      </c>
      <c r="Y9" s="180">
        <v>2.36722788639723</v>
      </c>
      <c r="Z9" s="180">
        <v>2.38170796623861</v>
      </c>
      <c r="AA9" s="180">
        <v>2.37977560548517</v>
      </c>
      <c r="AB9" s="180">
        <v>2.3845469305921401</v>
      </c>
      <c r="AC9" s="180">
        <v>2.3990494738484398</v>
      </c>
      <c r="AD9" s="180">
        <v>2.4227910394257499</v>
      </c>
      <c r="AE9" s="180">
        <v>2.4330498565991299</v>
      </c>
      <c r="AF9" s="180">
        <v>2.4782592908991101</v>
      </c>
      <c r="AG9" s="180">
        <v>2.48958598393371</v>
      </c>
      <c r="AH9" s="180">
        <v>2.4982528033804701</v>
      </c>
      <c r="AI9" s="180">
        <v>2.5146494553159999</v>
      </c>
      <c r="AJ9" s="180">
        <v>2.52107076869803</v>
      </c>
      <c r="AK9" s="180">
        <v>2.5313114193711401</v>
      </c>
      <c r="AL9" s="180">
        <v>2.5519818070473299</v>
      </c>
      <c r="AM9" s="180">
        <v>2.5588970948066301</v>
      </c>
      <c r="AN9" s="180">
        <v>2.5563607318916199</v>
      </c>
      <c r="AO9" s="180">
        <v>2.5757018498037501</v>
      </c>
      <c r="AP9" s="180">
        <v>2.5903118852466198</v>
      </c>
      <c r="AQ9" s="180">
        <v>2.5984834377108701</v>
      </c>
      <c r="AR9" s="180">
        <v>2.6097667453760698</v>
      </c>
      <c r="AS9" s="180">
        <v>2.6162580136308198</v>
      </c>
      <c r="AT9" s="180">
        <v>2.6185435816407101</v>
      </c>
      <c r="AU9" s="180">
        <v>2.6130742036410601</v>
      </c>
      <c r="AV9" s="180">
        <v>2.6248654931503501</v>
      </c>
      <c r="AW9" s="180">
        <v>2.6210903132751202</v>
      </c>
      <c r="AX9" s="180">
        <v>2.62812001494735</v>
      </c>
      <c r="AY9" s="180">
        <v>2.6195672059792101</v>
      </c>
      <c r="AZ9" s="180">
        <v>2.6445845101286198</v>
      </c>
      <c r="BA9" s="180">
        <v>2.6645119184811499</v>
      </c>
      <c r="BB9" s="180">
        <v>2.6793127669589998</v>
      </c>
      <c r="BC9" s="180">
        <v>2.69196801581622</v>
      </c>
      <c r="BD9" s="180">
        <v>2.6963999173151398</v>
      </c>
      <c r="BE9" s="180">
        <v>2.70820199309592</v>
      </c>
      <c r="BF9" s="180">
        <v>2.7228199938442401</v>
      </c>
      <c r="BG9" s="180">
        <v>2.7581855200157999</v>
      </c>
      <c r="BH9" s="180">
        <v>2.7725868388914199</v>
      </c>
      <c r="BI9" s="180">
        <v>2.7794261240196301</v>
      </c>
      <c r="BJ9" s="180">
        <v>2.79252284616837</v>
      </c>
      <c r="BK9" s="180">
        <v>2.80204068249218</v>
      </c>
      <c r="BL9" s="180">
        <v>2.8122450644763202</v>
      </c>
      <c r="BM9" s="180">
        <v>2.8300584393122699</v>
      </c>
      <c r="BN9" s="180">
        <v>2.84208162724111</v>
      </c>
      <c r="BO9" s="180">
        <v>2.8551686160991401</v>
      </c>
      <c r="BP9" s="180">
        <v>2.8532778182259202</v>
      </c>
      <c r="BQ9" s="180">
        <v>2.8766732544002802</v>
      </c>
      <c r="BR9" s="180">
        <v>2.8982648495135899</v>
      </c>
      <c r="BS9" s="180">
        <v>2.9160216774221999</v>
      </c>
      <c r="BT9" s="180">
        <v>2.9654626403941302</v>
      </c>
      <c r="BU9" s="180">
        <v>3.0081548337632902</v>
      </c>
      <c r="BV9" s="180">
        <v>3.0630482422248799</v>
      </c>
      <c r="BW9" s="180">
        <v>3.1259030163817498</v>
      </c>
      <c r="BX9" s="180">
        <v>3.2014215237569101</v>
      </c>
      <c r="BY9" s="180">
        <v>3.2255363055134101</v>
      </c>
      <c r="BZ9" s="180">
        <v>3.2598916230874599</v>
      </c>
      <c r="CA9" s="180">
        <v>3.2891346677534301</v>
      </c>
      <c r="CB9" s="180">
        <v>3.30621025530152</v>
      </c>
      <c r="CC9" s="180">
        <v>3.3272304548242801</v>
      </c>
      <c r="CD9" s="180">
        <v>3.3506000676307002</v>
      </c>
      <c r="CE9" s="180">
        <v>3.3713855548821599</v>
      </c>
      <c r="CF9" s="180">
        <v>3.3883014039568402</v>
      </c>
      <c r="CG9" s="180">
        <v>3.4080858525713902</v>
      </c>
      <c r="CH9" s="180">
        <v>3.42941797508669</v>
      </c>
      <c r="CI9" s="180">
        <v>3.4464785567767202</v>
      </c>
      <c r="CJ9" s="180">
        <v>3.46378925221474</v>
      </c>
      <c r="CK9" s="180">
        <v>3.4809094361872699</v>
      </c>
      <c r="CL9" s="180">
        <v>3.4992140517661001</v>
      </c>
      <c r="CM9" s="180">
        <v>3.5178797103848898</v>
      </c>
      <c r="CN9" s="180">
        <v>3.53579934508278</v>
      </c>
      <c r="CO9" s="180">
        <v>3.5537903995520801</v>
      </c>
      <c r="CP9" s="180">
        <v>3.5722371267770701</v>
      </c>
      <c r="CQ9" s="180">
        <v>3.5919469703646798</v>
      </c>
      <c r="CR9" s="180">
        <v>3.6114642330203099</v>
      </c>
      <c r="CS9" s="180">
        <v>3.6300819400814999</v>
      </c>
      <c r="CT9" s="180">
        <v>3.6492439952051701</v>
      </c>
    </row>
    <row r="10" spans="1:98" x14ac:dyDescent="0.2">
      <c r="A10" s="173" t="s">
        <v>247</v>
      </c>
      <c r="B10" s="173" t="s">
        <v>248</v>
      </c>
      <c r="C10" s="180">
        <v>2.03516971038266</v>
      </c>
      <c r="D10" s="180">
        <v>2.0603243586248499</v>
      </c>
      <c r="E10" s="180">
        <v>2.0653694065802699</v>
      </c>
      <c r="F10" s="180">
        <v>2.0874807762832099</v>
      </c>
      <c r="G10" s="180">
        <v>2.1050400482010199</v>
      </c>
      <c r="H10" s="180">
        <v>2.1154192603458899</v>
      </c>
      <c r="I10" s="180">
        <v>2.1518068200870601</v>
      </c>
      <c r="J10" s="180">
        <v>2.1707783725541501</v>
      </c>
      <c r="K10" s="180">
        <v>2.18783691981761</v>
      </c>
      <c r="L10" s="180">
        <v>2.2132586941521701</v>
      </c>
      <c r="M10" s="180">
        <v>2.2359257447920902</v>
      </c>
      <c r="N10" s="180">
        <v>2.2211869184724802</v>
      </c>
      <c r="O10" s="180">
        <v>2.2326241842019399</v>
      </c>
      <c r="P10" s="180">
        <v>2.25901750728924</v>
      </c>
      <c r="Q10" s="180">
        <v>2.2765164106308</v>
      </c>
      <c r="R10" s="180">
        <v>2.30291395940545</v>
      </c>
      <c r="S10" s="180">
        <v>2.3203732479405201</v>
      </c>
      <c r="T10" s="180">
        <v>2.3642172164480799</v>
      </c>
      <c r="U10" s="180">
        <v>2.4053168355103001</v>
      </c>
      <c r="V10" s="180">
        <v>2.3519755124970101</v>
      </c>
      <c r="W10" s="180">
        <v>2.3408422306286298</v>
      </c>
      <c r="X10" s="180">
        <v>2.3474188487574099</v>
      </c>
      <c r="Y10" s="180">
        <v>2.36722788639723</v>
      </c>
      <c r="Z10" s="180">
        <v>2.38170796623861</v>
      </c>
      <c r="AA10" s="180">
        <v>2.37977560548517</v>
      </c>
      <c r="AB10" s="180">
        <v>2.3845469305921401</v>
      </c>
      <c r="AC10" s="180">
        <v>2.3990494738484398</v>
      </c>
      <c r="AD10" s="180">
        <v>2.4227910394257499</v>
      </c>
      <c r="AE10" s="180">
        <v>2.4330498565991299</v>
      </c>
      <c r="AF10" s="180">
        <v>2.4782592908991101</v>
      </c>
      <c r="AG10" s="180">
        <v>2.48958598393371</v>
      </c>
      <c r="AH10" s="180">
        <v>2.4982528033804701</v>
      </c>
      <c r="AI10" s="180">
        <v>2.5146494553159999</v>
      </c>
      <c r="AJ10" s="180">
        <v>2.52107076869803</v>
      </c>
      <c r="AK10" s="180">
        <v>2.5313114193711401</v>
      </c>
      <c r="AL10" s="180">
        <v>2.5519818070473299</v>
      </c>
      <c r="AM10" s="180">
        <v>2.5588970948066301</v>
      </c>
      <c r="AN10" s="180">
        <v>2.5563607318916199</v>
      </c>
      <c r="AO10" s="180">
        <v>2.5757018498037501</v>
      </c>
      <c r="AP10" s="180">
        <v>2.5903118852466198</v>
      </c>
      <c r="AQ10" s="180">
        <v>2.5984834377108701</v>
      </c>
      <c r="AR10" s="180">
        <v>2.6097667453760698</v>
      </c>
      <c r="AS10" s="180">
        <v>2.6162580136308198</v>
      </c>
      <c r="AT10" s="180">
        <v>2.6185435816407101</v>
      </c>
      <c r="AU10" s="180">
        <v>2.6130742036410601</v>
      </c>
      <c r="AV10" s="180">
        <v>2.6248654931503501</v>
      </c>
      <c r="AW10" s="180">
        <v>2.6210903132751202</v>
      </c>
      <c r="AX10" s="180">
        <v>2.62812001494735</v>
      </c>
      <c r="AY10" s="180">
        <v>2.6195672059792101</v>
      </c>
      <c r="AZ10" s="180">
        <v>2.6445845101286198</v>
      </c>
      <c r="BA10" s="180">
        <v>2.6645119184811499</v>
      </c>
      <c r="BB10" s="180">
        <v>2.6793127669589998</v>
      </c>
      <c r="BC10" s="180">
        <v>2.69196801581622</v>
      </c>
      <c r="BD10" s="180">
        <v>2.6963999173151398</v>
      </c>
      <c r="BE10" s="180">
        <v>2.70820199309592</v>
      </c>
      <c r="BF10" s="180">
        <v>2.7228199938442401</v>
      </c>
      <c r="BG10" s="180">
        <v>2.7581855200157999</v>
      </c>
      <c r="BH10" s="180">
        <v>2.7725868388914199</v>
      </c>
      <c r="BI10" s="180">
        <v>2.7794261240196301</v>
      </c>
      <c r="BJ10" s="180">
        <v>2.79252284616837</v>
      </c>
      <c r="BK10" s="180">
        <v>2.80204068249218</v>
      </c>
      <c r="BL10" s="180">
        <v>2.8122450644763202</v>
      </c>
      <c r="BM10" s="180">
        <v>2.8300584393122699</v>
      </c>
      <c r="BN10" s="180">
        <v>2.84208162724111</v>
      </c>
      <c r="BO10" s="180">
        <v>2.8551686160991401</v>
      </c>
      <c r="BP10" s="180">
        <v>2.8532778182259202</v>
      </c>
      <c r="BQ10" s="180">
        <v>2.8766732544002802</v>
      </c>
      <c r="BR10" s="180">
        <v>2.8982648495135899</v>
      </c>
      <c r="BS10" s="180">
        <v>2.9160216774221999</v>
      </c>
      <c r="BT10" s="180">
        <v>2.9654626403941302</v>
      </c>
      <c r="BU10" s="180">
        <v>3.0081548337632902</v>
      </c>
      <c r="BV10" s="180">
        <v>3.0630482422248799</v>
      </c>
      <c r="BW10" s="180">
        <v>3.1259030163817498</v>
      </c>
      <c r="BX10" s="180">
        <v>3.2014215237569101</v>
      </c>
      <c r="BY10" s="180">
        <v>3.2538360600876799</v>
      </c>
      <c r="BZ10" s="180">
        <v>3.3031965097870799</v>
      </c>
      <c r="CA10" s="180">
        <v>3.3480395194667398</v>
      </c>
      <c r="CB10" s="180">
        <v>3.3772072582577199</v>
      </c>
      <c r="CC10" s="180">
        <v>3.4094675504554299</v>
      </c>
      <c r="CD10" s="180">
        <v>3.4424749536492398</v>
      </c>
      <c r="CE10" s="180">
        <v>3.4743211894451802</v>
      </c>
      <c r="CF10" s="180">
        <v>3.5006039732964802</v>
      </c>
      <c r="CG10" s="180">
        <v>3.5303989876569202</v>
      </c>
      <c r="CH10" s="180">
        <v>3.5628674447020598</v>
      </c>
      <c r="CI10" s="180">
        <v>3.5914669049492498</v>
      </c>
      <c r="CJ10" s="180">
        <v>3.6209181772272898</v>
      </c>
      <c r="CK10" s="180">
        <v>3.6499561132707901</v>
      </c>
      <c r="CL10" s="180">
        <v>3.6803370088943401</v>
      </c>
      <c r="CM10" s="180">
        <v>3.7115944324369101</v>
      </c>
      <c r="CN10" s="180">
        <v>3.7424449232069499</v>
      </c>
      <c r="CO10" s="180">
        <v>3.7735168503534799</v>
      </c>
      <c r="CP10" s="180">
        <v>3.8051953825342602</v>
      </c>
      <c r="CQ10" s="180">
        <v>3.8381085422962502</v>
      </c>
      <c r="CR10" s="180">
        <v>3.8709313876845499</v>
      </c>
      <c r="CS10" s="180">
        <v>3.9029692393289599</v>
      </c>
      <c r="CT10" s="180">
        <v>3.9358493172804301</v>
      </c>
    </row>
    <row r="12" spans="1:98" x14ac:dyDescent="0.2">
      <c r="C12" s="181"/>
      <c r="D12" s="181"/>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row>
    <row r="13" spans="1:98" x14ac:dyDescent="0.2">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c r="BW13" s="182" t="s">
        <v>249</v>
      </c>
      <c r="BX13" s="183"/>
      <c r="BY13" s="183"/>
      <c r="BZ13" s="184" t="s">
        <v>250</v>
      </c>
      <c r="CA13" s="185"/>
      <c r="CB13" s="185"/>
      <c r="CC13" s="185"/>
      <c r="CD13" s="185"/>
      <c r="CE13" s="185"/>
      <c r="CF13" s="183"/>
      <c r="CG13" s="183"/>
      <c r="CH13" s="183"/>
    </row>
    <row r="14" spans="1:98" x14ac:dyDescent="0.2">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0"/>
      <c r="AI14" s="180"/>
      <c r="AJ14" s="180"/>
      <c r="AK14" s="180"/>
      <c r="AL14" s="180"/>
      <c r="AM14" s="180"/>
      <c r="AN14" s="180"/>
      <c r="AO14" s="180"/>
      <c r="AP14" s="180"/>
      <c r="AQ14" s="180"/>
      <c r="AR14" s="180"/>
      <c r="AS14" s="180"/>
      <c r="AT14" s="180"/>
      <c r="BW14" s="186"/>
      <c r="BX14" s="187"/>
      <c r="BY14" s="187"/>
      <c r="BZ14" s="187"/>
      <c r="CA14" s="187"/>
      <c r="CB14" s="187"/>
      <c r="CC14" s="187"/>
      <c r="CD14" s="187"/>
      <c r="CE14" s="187"/>
      <c r="CF14" s="187"/>
      <c r="CG14" s="187"/>
      <c r="CH14" s="188"/>
    </row>
    <row r="15" spans="1:98" x14ac:dyDescent="0.2">
      <c r="C15" s="180"/>
      <c r="D15" s="180"/>
      <c r="E15" s="180"/>
      <c r="F15" s="180"/>
      <c r="G15" s="180"/>
      <c r="H15" s="180"/>
      <c r="I15" s="180"/>
      <c r="J15" s="180"/>
      <c r="K15" s="180"/>
      <c r="L15" s="180"/>
      <c r="M15" s="180"/>
      <c r="N15" s="180"/>
      <c r="O15" s="180"/>
      <c r="P15" s="180"/>
      <c r="Q15" s="180"/>
      <c r="R15" s="180"/>
      <c r="S15" s="180"/>
      <c r="T15" s="180"/>
      <c r="U15" s="180"/>
      <c r="V15" s="180"/>
      <c r="W15" s="180"/>
      <c r="X15" s="180"/>
      <c r="Y15" s="180"/>
      <c r="Z15" s="180"/>
      <c r="AA15" s="180"/>
      <c r="AB15" s="180"/>
      <c r="AC15" s="180"/>
      <c r="AD15" s="180"/>
      <c r="AE15" s="180"/>
      <c r="AF15" s="180"/>
      <c r="AG15" s="180"/>
      <c r="AH15" s="180"/>
      <c r="AI15" s="180"/>
      <c r="AJ15" s="180"/>
      <c r="AK15" s="180"/>
      <c r="AL15" s="180"/>
      <c r="AM15" s="180"/>
      <c r="AN15" s="180"/>
      <c r="AO15" s="180"/>
      <c r="AP15" s="180"/>
      <c r="AQ15" s="180"/>
      <c r="AR15" s="180"/>
      <c r="AS15" s="180"/>
      <c r="AT15" s="180"/>
      <c r="BW15" s="189"/>
      <c r="BX15" s="190" t="s">
        <v>251</v>
      </c>
      <c r="BY15" s="191" t="s">
        <v>252</v>
      </c>
      <c r="BZ15" s="183"/>
      <c r="CA15" s="183"/>
      <c r="CB15" s="183"/>
      <c r="CC15" s="183"/>
      <c r="CD15" s="183"/>
      <c r="CE15" s="183"/>
      <c r="CF15" s="183"/>
      <c r="CG15" s="183"/>
      <c r="CH15" s="192"/>
    </row>
    <row r="16" spans="1:98" x14ac:dyDescent="0.2">
      <c r="C16" s="180"/>
      <c r="D16" s="180"/>
      <c r="E16" s="180"/>
      <c r="F16" s="180"/>
      <c r="G16" s="180"/>
      <c r="H16" s="180"/>
      <c r="I16" s="180"/>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0"/>
      <c r="AI16" s="180"/>
      <c r="AJ16" s="180"/>
      <c r="AK16" s="180"/>
      <c r="AL16" s="180"/>
      <c r="AM16" s="180"/>
      <c r="AN16" s="180"/>
      <c r="AO16" s="180"/>
      <c r="AP16" s="180"/>
      <c r="AQ16" s="180"/>
      <c r="AR16" s="180"/>
      <c r="AS16" s="180"/>
      <c r="AT16" s="180"/>
      <c r="BW16" s="189"/>
      <c r="BX16" s="183"/>
      <c r="BY16" s="193" t="str">
        <f>CB7</f>
        <v>2023Q2</v>
      </c>
      <c r="BZ16" s="183"/>
      <c r="CA16" s="183"/>
      <c r="CB16" s="183"/>
      <c r="CC16" s="183"/>
      <c r="CD16" s="183"/>
      <c r="CE16" s="183"/>
      <c r="CF16" s="183"/>
      <c r="CG16" s="183"/>
      <c r="CH16" s="194" t="s">
        <v>253</v>
      </c>
    </row>
    <row r="17" spans="3:86" x14ac:dyDescent="0.2">
      <c r="C17" s="195"/>
      <c r="D17" s="1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BW17" s="189"/>
      <c r="BX17" s="183"/>
      <c r="BY17" s="196">
        <f>CB9</f>
        <v>3.30621025530152</v>
      </c>
      <c r="BZ17" s="183"/>
      <c r="CA17" s="183"/>
      <c r="CB17" s="183"/>
      <c r="CC17" s="183"/>
      <c r="CD17" s="183"/>
      <c r="CE17" s="183"/>
      <c r="CF17" s="183"/>
      <c r="CG17" s="183"/>
      <c r="CH17" s="197">
        <f>BY17</f>
        <v>3.30621025530152</v>
      </c>
    </row>
    <row r="18" spans="3:86" x14ac:dyDescent="0.2">
      <c r="BW18" s="189"/>
      <c r="BX18" s="183"/>
      <c r="BY18" s="183"/>
      <c r="BZ18" s="183"/>
      <c r="CA18" s="183"/>
      <c r="CB18" s="183"/>
      <c r="CC18" s="183"/>
      <c r="CD18" s="183"/>
      <c r="CE18" s="183"/>
      <c r="CF18" s="183"/>
      <c r="CG18" s="183"/>
      <c r="CH18" s="198"/>
    </row>
    <row r="19" spans="3:86" x14ac:dyDescent="0.2">
      <c r="BW19" s="431" t="s">
        <v>254</v>
      </c>
      <c r="BX19" s="432"/>
      <c r="BY19" s="432"/>
      <c r="BZ19" s="183" t="s">
        <v>255</v>
      </c>
      <c r="CA19" s="183"/>
      <c r="CB19" s="183"/>
      <c r="CC19" s="183"/>
      <c r="CD19" s="183"/>
      <c r="CE19" s="183"/>
      <c r="CF19" s="183"/>
      <c r="CG19" s="183"/>
      <c r="CH19" s="198"/>
    </row>
    <row r="20" spans="3:86" x14ac:dyDescent="0.2">
      <c r="BW20" s="199"/>
      <c r="BX20" s="190"/>
      <c r="BY20" s="200" t="str">
        <f>CC7</f>
        <v>2023Q3</v>
      </c>
      <c r="BZ20" s="200" t="str">
        <f t="shared" ref="BZ20:CF20" si="0">CD7</f>
        <v>2023Q4</v>
      </c>
      <c r="CA20" s="200" t="str">
        <f t="shared" si="0"/>
        <v>2024Q1</v>
      </c>
      <c r="CB20" s="200" t="str">
        <f t="shared" si="0"/>
        <v>2024Q2</v>
      </c>
      <c r="CC20" s="200" t="str">
        <f t="shared" si="0"/>
        <v>2024Q3</v>
      </c>
      <c r="CD20" s="200" t="str">
        <f t="shared" si="0"/>
        <v>2024Q4</v>
      </c>
      <c r="CE20" s="200" t="str">
        <f t="shared" si="0"/>
        <v>2025Q1</v>
      </c>
      <c r="CF20" s="200" t="str">
        <f t="shared" si="0"/>
        <v>2025Q2</v>
      </c>
      <c r="CG20" s="183"/>
      <c r="CH20" s="198"/>
    </row>
    <row r="21" spans="3:86" x14ac:dyDescent="0.2">
      <c r="BW21" s="189"/>
      <c r="BX21" s="183"/>
      <c r="BY21" s="196">
        <f>CC9</f>
        <v>3.3272304548242801</v>
      </c>
      <c r="BZ21" s="196">
        <f t="shared" ref="BZ21:CF21" si="1">CD9</f>
        <v>3.3506000676307002</v>
      </c>
      <c r="CA21" s="196">
        <f t="shared" si="1"/>
        <v>3.3713855548821599</v>
      </c>
      <c r="CB21" s="196">
        <f t="shared" si="1"/>
        <v>3.3883014039568402</v>
      </c>
      <c r="CC21" s="196">
        <f t="shared" si="1"/>
        <v>3.4080858525713902</v>
      </c>
      <c r="CD21" s="196">
        <f t="shared" si="1"/>
        <v>3.42941797508669</v>
      </c>
      <c r="CE21" s="196">
        <f t="shared" si="1"/>
        <v>3.4464785567767202</v>
      </c>
      <c r="CF21" s="196">
        <f t="shared" si="1"/>
        <v>3.46378925221474</v>
      </c>
      <c r="CG21" s="183"/>
      <c r="CH21" s="197">
        <f>AVERAGE(BY21:CF21)</f>
        <v>3.3981611397429399</v>
      </c>
    </row>
    <row r="22" spans="3:86" x14ac:dyDescent="0.2">
      <c r="BW22" s="189"/>
      <c r="BX22" s="183"/>
      <c r="BY22" s="183"/>
      <c r="BZ22" s="183"/>
      <c r="CA22" s="183"/>
      <c r="CB22" s="183"/>
      <c r="CC22" s="183"/>
      <c r="CD22" s="183"/>
      <c r="CE22" s="183"/>
      <c r="CF22" s="183"/>
      <c r="CG22" s="183"/>
      <c r="CH22" s="198"/>
    </row>
    <row r="23" spans="3:86" x14ac:dyDescent="0.2">
      <c r="BW23" s="189"/>
      <c r="BX23" s="183"/>
      <c r="BY23" s="183"/>
      <c r="BZ23" s="183"/>
      <c r="CA23" s="183"/>
      <c r="CB23" s="183"/>
      <c r="CC23" s="183"/>
      <c r="CD23" s="183"/>
      <c r="CE23" s="183"/>
      <c r="CF23" s="183"/>
      <c r="CG23" s="201" t="s">
        <v>256</v>
      </c>
      <c r="CH23" s="202">
        <f>(CH21-CH17)/CH17</f>
        <v>2.7811565914169036E-2</v>
      </c>
    </row>
    <row r="24" spans="3:86" x14ac:dyDescent="0.2">
      <c r="BW24" s="203"/>
      <c r="BX24" s="204"/>
      <c r="BY24" s="204"/>
      <c r="BZ24" s="204"/>
      <c r="CA24" s="204"/>
      <c r="CB24" s="204"/>
      <c r="CC24" s="204"/>
      <c r="CD24" s="204"/>
      <c r="CE24" s="204"/>
      <c r="CF24" s="204"/>
      <c r="CG24" s="204"/>
      <c r="CH24" s="205"/>
    </row>
  </sheetData>
  <mergeCells count="2">
    <mergeCell ref="A1:B1"/>
    <mergeCell ref="BW19:BY19"/>
  </mergeCells>
  <pageMargins left="0.25" right="0.2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M2023 BLS Chart</vt:lpstr>
      <vt:lpstr>M2021 BLS  SALARY CHART</vt:lpstr>
      <vt:lpstr>CAF Fall 2024</vt:lpstr>
      <vt:lpstr>FY26 Models  (FRCs)</vt:lpstr>
      <vt:lpstr>Per Diem Rates 53rd</vt:lpstr>
      <vt:lpstr>FY21 UFR FRCM &amp; FRCF</vt:lpstr>
      <vt:lpstr>FY23 UFR FRCM &amp; FRCF</vt:lpstr>
      <vt:lpstr>CAF Fall 2022</vt:lpstr>
      <vt:lpstr>'FY26 Models  (FRCs)'!Print_Area</vt:lpstr>
      <vt:lpstr>'M2021 BLS  SALARY CHART'!Print_Area</vt:lpstr>
      <vt:lpstr>'Per Diem Rates 53rd'!Print_Area</vt:lpstr>
      <vt:lpstr>'CAF Fall 2022'!Print_Titles</vt:lpstr>
      <vt:lpstr>'CAF Fall 2024'!Print_Titles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Solimini, Kara (EHS)</dc:creator>
  <cp:lastModifiedBy>Harrison, Deborah (EHS)</cp:lastModifiedBy>
  <dcterms:created xsi:type="dcterms:W3CDTF">2023-04-10T17:39:41Z</dcterms:created>
  <dcterms:modified xsi:type="dcterms:W3CDTF">2025-06-06T15:25:03Z</dcterms:modified>
</cp:coreProperties>
</file>