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202300"/>
  <mc:AlternateContent xmlns:mc="http://schemas.openxmlformats.org/markup-compatibility/2006">
    <mc:Choice Requires="x15">
      <x15ac:absPath xmlns:x15ac="http://schemas.microsoft.com/office/spreadsheetml/2010/11/ac" url="https://massgov-my.sharepoint.com/personal/deborah_harrison_mass_gov/Documents/Documents/Agencies/EHS/Conor/"/>
    </mc:Choice>
  </mc:AlternateContent>
  <xr:revisionPtr revIDLastSave="0" documentId="8_{81207774-A74A-4448-AF3E-43036011431A}" xr6:coauthVersionLast="47" xr6:coauthVersionMax="47" xr10:uidLastSave="{00000000-0000-0000-0000-000000000000}"/>
  <bookViews>
    <workbookView xWindow="6060" yWindow="435" windowWidth="18330" windowHeight="15045" activeTab="2" xr2:uid="{CF4948C2-E92F-4B90-845B-46563045D650}"/>
  </bookViews>
  <sheets>
    <sheet name="CAF Fall 2024" sheetId="3" r:id="rId1"/>
    <sheet name="M2023 BLS Chart" sheetId="2" r:id="rId2"/>
    <sheet name="CBDS Models" sheetId="1" r:id="rId3"/>
  </sheets>
  <externalReferences>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s>
  <definedNames>
    <definedName name="_Key1" localSheetId="0" hidden="1">#REF!</definedName>
    <definedName name="_Key1" hidden="1">#REF!</definedName>
    <definedName name="_Sort" localSheetId="0" hidden="1">#REF!</definedName>
    <definedName name="_Sort" hidden="1">#REF!</definedName>
    <definedName name="alldata" localSheetId="0">#REF!</definedName>
    <definedName name="alldata" localSheetId="1">#N/A</definedName>
    <definedName name="alldata">#REF!</definedName>
    <definedName name="alled" localSheetId="0">#REF!</definedName>
    <definedName name="alled" localSheetId="1">#N/A</definedName>
    <definedName name="alled">#REF!</definedName>
    <definedName name="allstem" localSheetId="0">#REF!</definedName>
    <definedName name="allstem" localSheetId="1">#N/A</definedName>
    <definedName name="allstem">#REF!</definedName>
    <definedName name="Area">[1]Sheet2!$A$2:$A$28</definedName>
    <definedName name="ARENEW">[2]amendA!$B$1:$U$51</definedName>
    <definedName name="asdfasd" localSheetId="0">'[3]Complete UFR List'!#REF!</definedName>
    <definedName name="asdfasd" localSheetId="1">'[3]Complete UFR List'!#REF!</definedName>
    <definedName name="asdfasd">'[3]Complete UFR List'!#REF!</definedName>
    <definedName name="asdfasdf" localSheetId="0">#REF!</definedName>
    <definedName name="asdfasdf" localSheetId="1">#N/A</definedName>
    <definedName name="asdfasdf">#REF!</definedName>
    <definedName name="ATTABOY">[2]amendA!$B$2:$S$2</definedName>
    <definedName name="AutoInsurance">[4]Universal!$C$19</definedName>
    <definedName name="autsupp2" localSheetId="0">#N/A</definedName>
    <definedName name="autsupp2" localSheetId="1">#N/A</definedName>
    <definedName name="autsupp2">#REF!</definedName>
    <definedName name="Average" localSheetId="0">#REF!</definedName>
    <definedName name="Average" localSheetId="1">#N/A</definedName>
    <definedName name="Average">#REF!</definedName>
    <definedName name="BB6_4" localSheetId="0">#REF!</definedName>
    <definedName name="BB6_4">#REF!</definedName>
    <definedName name="Break" localSheetId="0">'[5]Tech Stuff'!$E$4</definedName>
    <definedName name="Break" localSheetId="1">'[5]Tech Stuff'!$E$4</definedName>
    <definedName name="Break">'[6]Tech Stuff'!$E$4</definedName>
    <definedName name="CAF_NEW" localSheetId="0">[7]RawDataCalcs!$L$70:$DB$70</definedName>
    <definedName name="CAF_NEW" localSheetId="1">[7]RawDataCalcs!$L$70:$DB$70</definedName>
    <definedName name="CAF_NEW">[8]RawDataCalcs!$L$70:$DB$70</definedName>
    <definedName name="Cap" localSheetId="0">[9]RawDataCalcs!$L$70:$DB$70</definedName>
    <definedName name="Cap" localSheetId="1">[9]RawDataCalcs!$L$70:$DB$70</definedName>
    <definedName name="Cap">[10]RawDataCalcs!$L$13:$DB$13</definedName>
    <definedName name="capa">[11]RawDataCalcs!$L$17:$DB$17</definedName>
    <definedName name="chart">#N/A</definedName>
    <definedName name="COLA">[4]Universal!$C$12</definedName>
    <definedName name="Data" localSheetId="0">#REF!</definedName>
    <definedName name="Data" localSheetId="1">#N/A</definedName>
    <definedName name="Data">#REF!</definedName>
    <definedName name="Electricity">[4]Universal!$C$21</definedName>
    <definedName name="Fisc" localSheetId="0">'[3]Complete UFR List'!#REF!</definedName>
    <definedName name="Fisc" localSheetId="1">'[3]Complete UFR List'!#REF!</definedName>
    <definedName name="Fisc">'[3]Complete UFR List'!#REF!</definedName>
    <definedName name="fisc1">'[3]Complete UFR List'!#REF!</definedName>
    <definedName name="FiveDay">[4]Universal!$C$17</definedName>
    <definedName name="Floor" localSheetId="0">[9]RawDataCalcs!$L$69:$DB$69</definedName>
    <definedName name="Floor" localSheetId="1">[9]RawDataCalcs!$L$69:$DB$69</definedName>
    <definedName name="Floor">[10]RawDataCalcs!$L$12:$DB$12</definedName>
    <definedName name="Fringe">[4]Universal!$C$8</definedName>
    <definedName name="FROM">[2]amendA!$G$7</definedName>
    <definedName name="Funds" localSheetId="0">'[12]RawDataCalcs3386&amp;3401'!$L$68:$DB$68</definedName>
    <definedName name="Funds" localSheetId="1">'[12]RawDataCalcs3386&amp;3401'!$L$68:$DB$68</definedName>
    <definedName name="Funds">'[13]RawDataCalcs3386&amp;3401'!$L$68:$DB$68</definedName>
    <definedName name="GA">[4]Universal!$C$13</definedName>
    <definedName name="Gas">[4]Universal!$C$22</definedName>
    <definedName name="gk" localSheetId="0">#REF!</definedName>
    <definedName name="gk" localSheetId="1">#N/A</definedName>
    <definedName name="gk">#REF!</definedName>
    <definedName name="hhh" localSheetId="0">#REF!</definedName>
    <definedName name="hhh" localSheetId="1">#N/A</definedName>
    <definedName name="hhh">#REF!</definedName>
    <definedName name="Holidays">[4]Universal!$C$49:$C$59</definedName>
    <definedName name="JailDAverage" localSheetId="0">#REF!</definedName>
    <definedName name="JailDAverage" localSheetId="1">#N/A</definedName>
    <definedName name="JailDAverage">#REF!</definedName>
    <definedName name="JailDCap" localSheetId="0">[14]ALLRawDataCalcs!$L$80:$DB$80</definedName>
    <definedName name="JailDCap" localSheetId="1">[14]ALLRawDataCalcs!$L$80:$DB$80</definedName>
    <definedName name="JailDCap">[15]ALLRawDataCalcs!$L$80:$DB$80</definedName>
    <definedName name="JailDFloor" localSheetId="0">[14]ALLRawDataCalcs!$L$79:$DB$79</definedName>
    <definedName name="JailDFloor" localSheetId="1">[14]ALLRawDataCalcs!$L$79:$DB$79</definedName>
    <definedName name="JailDFloor">[15]ALLRawDataCalcs!$L$79:$DB$79</definedName>
    <definedName name="JailDgk" localSheetId="0">#REF!</definedName>
    <definedName name="JailDgk" localSheetId="1">#N/A</definedName>
    <definedName name="JailDgk">#REF!</definedName>
    <definedName name="JailDMax" localSheetId="0">#REF!</definedName>
    <definedName name="JailDMax" localSheetId="1">#N/A</definedName>
    <definedName name="JailDMax">#REF!</definedName>
    <definedName name="JailDMedian" localSheetId="0">#REF!</definedName>
    <definedName name="JailDMedian" localSheetId="1">#N/A</definedName>
    <definedName name="JailDMedian">#REF!</definedName>
    <definedName name="jm" localSheetId="0">'[3]Complete UFR List'!#REF!</definedName>
    <definedName name="jm" localSheetId="1">'[3]Complete UFR List'!#REF!</definedName>
    <definedName name="jm">'[3]Complete UFR List'!#REF!</definedName>
    <definedName name="KARA">#N/A</definedName>
    <definedName name="kls" localSheetId="0">#REF!</definedName>
    <definedName name="kls" localSheetId="1">#N/A</definedName>
    <definedName name="kls">#REF!</definedName>
    <definedName name="ListProviders">'[16]List of Programs'!$A$24:$A$29</definedName>
    <definedName name="Max" localSheetId="0">#REF!</definedName>
    <definedName name="Max" localSheetId="1">#N/A</definedName>
    <definedName name="Max">#REF!</definedName>
    <definedName name="Median" localSheetId="0">#REF!</definedName>
    <definedName name="Median" localSheetId="1">#N/A</definedName>
    <definedName name="Median">#REF!</definedName>
    <definedName name="Min" localSheetId="0">#REF!</definedName>
    <definedName name="Min" localSheetId="1">#N/A</definedName>
    <definedName name="Min">#REF!</definedName>
    <definedName name="mr" localSheetId="0">#N/A</definedName>
    <definedName name="mr" localSheetId="1">#N/A</definedName>
    <definedName name="mr">#REF!</definedName>
    <definedName name="MT" localSheetId="0">#REF!</definedName>
    <definedName name="MT" localSheetId="1">#N/A</definedName>
    <definedName name="MT">#REF!</definedName>
    <definedName name="new" localSheetId="0">#REF!</definedName>
    <definedName name="new" localSheetId="1">#N/A</definedName>
    <definedName name="new">#REF!</definedName>
    <definedName name="Oil">[4]Universal!$C$23</definedName>
    <definedName name="ok" localSheetId="0">#REF!</definedName>
    <definedName name="ok" localSheetId="1">#N/A</definedName>
    <definedName name="ok">#REF!</definedName>
    <definedName name="Paydays">[4]Universal!$C$33:$N$33</definedName>
    <definedName name="Phone">[4]Universal!$C$25</definedName>
    <definedName name="PivotData">#REF!</definedName>
    <definedName name="_xlnm.Print_Area" localSheetId="1">'M2023 BLS Chart'!$B$1:$K$35</definedName>
    <definedName name="_xlnm.Print_Titles" localSheetId="0">'CAF Fall 2024'!$A:$A</definedName>
    <definedName name="Program_File" localSheetId="0">#REF!</definedName>
    <definedName name="Program_File" localSheetId="1">#N/A</definedName>
    <definedName name="Program_File">#REF!</definedName>
    <definedName name="Programs">'[16]List of Programs'!$B$3:$B$19</definedName>
    <definedName name="PropInsurance">[4]Universal!$C$20</definedName>
    <definedName name="ProvFTE" localSheetId="1">'[17]FTE Data'!$A$3:$AW$56</definedName>
    <definedName name="ProvFTE">'[18]FTE Data'!$A$3:$AW$56</definedName>
    <definedName name="PTO_Hours">[4]Universal!$F$72:$F$78</definedName>
    <definedName name="PTO_Years">[4]Universal!$B$72:$B$78</definedName>
    <definedName name="PurchasedBy" localSheetId="1">'[17]FTE Data'!$C$263:$AZ$657</definedName>
    <definedName name="PurchasedBy">'[18]FTE Data'!$C$263:$AZ$657</definedName>
    <definedName name="REGION">[1]Sheet2!$B$1:$B$5</definedName>
    <definedName name="Relief">[4]Universal!$C$14</definedName>
    <definedName name="resmay2007" localSheetId="0">#REF!</definedName>
    <definedName name="resmay2007" localSheetId="1">#N/A</definedName>
    <definedName name="resmay2007">#REF!</definedName>
    <definedName name="SevenDay">[4]Universal!$C$18</definedName>
    <definedName name="sheet1" localSheetId="0">#REF!</definedName>
    <definedName name="sheet1" localSheetId="1">#N/A</definedName>
    <definedName name="sheet1">#REF!</definedName>
    <definedName name="Site_list" localSheetId="1">[17]Lists!$A$2:$A$53</definedName>
    <definedName name="Site_list">[18]Lists!$A$2:$A$53</definedName>
    <definedName name="Source" localSheetId="0">#REF!</definedName>
    <definedName name="Source" localSheetId="1">#N/A</definedName>
    <definedName name="Source">#REF!</definedName>
    <definedName name="Source_2" localSheetId="0">#REF!</definedName>
    <definedName name="Source_2" localSheetId="1">#N/A</definedName>
    <definedName name="Source_2">#REF!</definedName>
    <definedName name="SourcePathAndFileName" localSheetId="0">#REF!</definedName>
    <definedName name="SourcePathAndFileName" localSheetId="1">#N/A</definedName>
    <definedName name="SourcePathAndFileName">#REF!</definedName>
    <definedName name="StaffApp">[4]Universal!$C$11</definedName>
    <definedName name="Tax">[4]Universal!$C$7</definedName>
    <definedName name="tblScheduleB_RevExpSalNRTogether">#REF!</definedName>
    <definedName name="TO">[2]amendA!$K$7:$O$7</definedName>
    <definedName name="Total_UFR" localSheetId="0">#REF!</definedName>
    <definedName name="Total_UFR" localSheetId="1">#N/A</definedName>
    <definedName name="Total_UFR">#REF!</definedName>
    <definedName name="Total_UFRs" localSheetId="0">#REF!</definedName>
    <definedName name="Total_UFRs" localSheetId="1">#N/A</definedName>
    <definedName name="Total_UFRs">#REF!</definedName>
    <definedName name="Total_UFRs_" localSheetId="0">#REF!</definedName>
    <definedName name="Total_UFRs_" localSheetId="1">#N/A</definedName>
    <definedName name="Total_UFRs_">#REF!</definedName>
    <definedName name="TotalDays">[4]Universal!$C$30:$N$30</definedName>
    <definedName name="UFR" localSheetId="0">'[3]Complete UFR List'!#REF!</definedName>
    <definedName name="UFR" localSheetId="1">'[3]Complete UFR List'!#REF!</definedName>
    <definedName name="UFR">'[3]Complete UFR List'!#REF!</definedName>
    <definedName name="UFRS" localSheetId="0">'[3]Complete UFR List'!#REF!</definedName>
    <definedName name="UFRS" localSheetId="1">'[3]Complete UFR List'!#REF!</definedName>
    <definedName name="UFRS">'[3]Complete UFR List'!#REF!</definedName>
    <definedName name="UPDATE">'[3]Complete UFR List'!#REF!</definedName>
    <definedName name="VacAccr">[4]Universal!$C$9</definedName>
    <definedName name="VBB">[4]Universal!$C$10</definedName>
    <definedName name="VBBDist">[4]Universal!$B$35:$N$35</definedName>
    <definedName name="VBBLines">[4]Universal!$B$85:$B$97</definedName>
    <definedName name="Wages5">[4]Universal!$C$37:$N$37</definedName>
    <definedName name="Wages7">[4]Universal!$C$38:$N$38</definedName>
    <definedName name="Water">[4]Universal!$C$24</definedName>
    <definedName name="Weekdays">[4]Universal!$C$31:$N$31</definedName>
    <definedName name="wefqwerqwe" localSheetId="0">'[3]Complete UFR List'!#REF!</definedName>
    <definedName name="wefqwerqwe" localSheetId="1">'[3]Complete UFR List'!#REF!</definedName>
    <definedName name="wefqwerqwe">'[3]Complete UFR List'!#REF!</definedName>
    <definedName name="yes" localSheetId="1">'[3]Complete UFR List'!#REF!</definedName>
    <definedName name="yes">'[3]Complete UFR List'!#REF!</definedName>
  </definedNames>
  <calcPr calcId="191029"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31" i="1" l="1"/>
  <c r="AC30" i="1"/>
  <c r="AC7" i="1"/>
  <c r="AC8" i="1"/>
  <c r="AC9" i="1"/>
  <c r="AC10" i="1"/>
  <c r="AC11" i="1"/>
  <c r="AC6" i="1"/>
  <c r="X31" i="1"/>
  <c r="X30" i="1"/>
  <c r="X7" i="1"/>
  <c r="X8" i="1"/>
  <c r="X9" i="1"/>
  <c r="X10" i="1"/>
  <c r="X11" i="1"/>
  <c r="X6" i="1"/>
  <c r="S31" i="1"/>
  <c r="S30" i="1"/>
  <c r="S7" i="1"/>
  <c r="S8" i="1"/>
  <c r="S9" i="1"/>
  <c r="S10" i="1"/>
  <c r="S11" i="1"/>
  <c r="S6" i="1"/>
  <c r="N31" i="1"/>
  <c r="N30" i="1"/>
  <c r="I31" i="1"/>
  <c r="I30" i="1"/>
  <c r="N7" i="1"/>
  <c r="N8" i="1"/>
  <c r="N9" i="1"/>
  <c r="N10" i="1"/>
  <c r="N11" i="1"/>
  <c r="N6" i="1"/>
  <c r="I7" i="1"/>
  <c r="I8" i="1"/>
  <c r="I9" i="1"/>
  <c r="I10" i="1"/>
  <c r="I11" i="1"/>
  <c r="I6" i="1"/>
  <c r="D31" i="1"/>
  <c r="D30" i="1"/>
  <c r="D11" i="1"/>
  <c r="D10" i="1"/>
  <c r="D9" i="1"/>
  <c r="D8" i="1"/>
  <c r="D7" i="1"/>
  <c r="D6" i="1"/>
  <c r="CQ42" i="3"/>
  <c r="CQ44" i="3" s="1"/>
  <c r="CQ38" i="3"/>
  <c r="CQ26" i="3"/>
  <c r="CQ28" i="3" s="1"/>
  <c r="CQ22" i="3"/>
  <c r="C52" i="2"/>
  <c r="J52" i="2" s="1"/>
  <c r="C51" i="2"/>
  <c r="J51" i="2" s="1"/>
  <c r="C50" i="2"/>
  <c r="J50" i="2" s="1"/>
  <c r="C49" i="2"/>
  <c r="J49" i="2" s="1"/>
  <c r="K45" i="2"/>
  <c r="J45" i="2"/>
  <c r="K44" i="2"/>
  <c r="J44" i="2"/>
  <c r="C34" i="2"/>
  <c r="C46" i="2" s="1"/>
  <c r="J46" i="2" s="1"/>
  <c r="K46" i="2" s="1"/>
  <c r="C33" i="2"/>
  <c r="J33" i="2" s="1"/>
  <c r="K33" i="2" s="1"/>
  <c r="C32" i="2"/>
  <c r="J32" i="2" s="1"/>
  <c r="K32" i="2" s="1"/>
  <c r="J31" i="2"/>
  <c r="K31" i="2" s="1"/>
  <c r="C31" i="2"/>
  <c r="C30" i="2"/>
  <c r="J30" i="2" s="1"/>
  <c r="K30" i="2" s="1"/>
  <c r="J29" i="2"/>
  <c r="K29" i="2" s="1"/>
  <c r="C29" i="2"/>
  <c r="J27" i="2"/>
  <c r="K27" i="2" s="1"/>
  <c r="C27" i="2"/>
  <c r="C28" i="2" s="1"/>
  <c r="J28" i="2" s="1"/>
  <c r="K28" i="2" s="1"/>
  <c r="C26" i="2"/>
  <c r="J26" i="2" s="1"/>
  <c r="K26" i="2" s="1"/>
  <c r="C25" i="2"/>
  <c r="J25" i="2" s="1"/>
  <c r="K25" i="2" s="1"/>
  <c r="C24" i="2"/>
  <c r="J24" i="2" s="1"/>
  <c r="K24" i="2" s="1"/>
  <c r="J23" i="2"/>
  <c r="K23" i="2" s="1"/>
  <c r="C23" i="2"/>
  <c r="C22" i="2"/>
  <c r="J22" i="2" s="1"/>
  <c r="K22" i="2" s="1"/>
  <c r="J21" i="2"/>
  <c r="K21" i="2" s="1"/>
  <c r="C21" i="2"/>
  <c r="J19" i="2"/>
  <c r="K19" i="2" s="1"/>
  <c r="C19" i="2"/>
  <c r="C20" i="2" s="1"/>
  <c r="J20" i="2" s="1"/>
  <c r="K20" i="2" s="1"/>
  <c r="C18" i="2"/>
  <c r="J18" i="2" s="1"/>
  <c r="K18" i="2" s="1"/>
  <c r="C17" i="2"/>
  <c r="J17" i="2" s="1"/>
  <c r="K17" i="2" s="1"/>
  <c r="C16" i="2"/>
  <c r="J16" i="2" s="1"/>
  <c r="K16" i="2" s="1"/>
  <c r="J15" i="2"/>
  <c r="K15" i="2" s="1"/>
  <c r="C15" i="2"/>
  <c r="C14" i="2"/>
  <c r="J14" i="2" s="1"/>
  <c r="K14" i="2" s="1"/>
  <c r="J13" i="2"/>
  <c r="K13" i="2" s="1"/>
  <c r="C13" i="2"/>
  <c r="J11" i="2"/>
  <c r="K11" i="2" s="1"/>
  <c r="C11" i="2"/>
  <c r="C12" i="2" s="1"/>
  <c r="J12" i="2" s="1"/>
  <c r="K12" i="2" s="1"/>
  <c r="C10" i="2"/>
  <c r="J10" i="2" s="1"/>
  <c r="K10" i="2" s="1"/>
  <c r="C9" i="2"/>
  <c r="J9" i="2" s="1"/>
  <c r="K9" i="2" s="1"/>
  <c r="C8" i="2"/>
  <c r="J8" i="2" s="1"/>
  <c r="K8" i="2" s="1"/>
  <c r="J7" i="2"/>
  <c r="K7" i="2" s="1"/>
  <c r="C7" i="2"/>
  <c r="C6" i="2"/>
  <c r="C48" i="2" s="1"/>
  <c r="J48" i="2" s="1"/>
  <c r="J5" i="2"/>
  <c r="K5" i="2" s="1"/>
  <c r="C5" i="2"/>
  <c r="H35" i="1"/>
  <c r="M35" i="1" s="1"/>
  <c r="R35" i="1" s="1"/>
  <c r="W35" i="1" s="1"/>
  <c r="AB35" i="1" s="1"/>
  <c r="AB25" i="1"/>
  <c r="AC25" i="1" s="1"/>
  <c r="W25" i="1"/>
  <c r="X25" i="1" s="1"/>
  <c r="R25" i="1"/>
  <c r="S25" i="1" s="1"/>
  <c r="M25" i="1"/>
  <c r="N25" i="1" s="1"/>
  <c r="H25" i="1"/>
  <c r="I25" i="1" s="1"/>
  <c r="C25" i="1"/>
  <c r="D25" i="1" s="1"/>
  <c r="AB24" i="1"/>
  <c r="AC24" i="1" s="1"/>
  <c r="W24" i="1"/>
  <c r="Y24" i="1" s="1"/>
  <c r="R24" i="1"/>
  <c r="S24" i="1" s="1"/>
  <c r="M24" i="1"/>
  <c r="O24" i="1" s="1"/>
  <c r="H24" i="1"/>
  <c r="I24" i="1" s="1"/>
  <c r="C24" i="1"/>
  <c r="E24" i="1" s="1"/>
  <c r="AB23" i="1"/>
  <c r="AC23" i="1" s="1"/>
  <c r="W23" i="1"/>
  <c r="X23" i="1" s="1"/>
  <c r="R23" i="1"/>
  <c r="S23" i="1" s="1"/>
  <c r="M23" i="1"/>
  <c r="N23" i="1" s="1"/>
  <c r="H23" i="1"/>
  <c r="I23" i="1" s="1"/>
  <c r="C23" i="1"/>
  <c r="D23" i="1" s="1"/>
  <c r="AB22" i="1"/>
  <c r="AC22" i="1" s="1"/>
  <c r="W22" i="1"/>
  <c r="X22" i="1" s="1"/>
  <c r="R22" i="1"/>
  <c r="S22" i="1" s="1"/>
  <c r="M22" i="1"/>
  <c r="N22" i="1" s="1"/>
  <c r="H22" i="1"/>
  <c r="I22" i="1" s="1"/>
  <c r="C22" i="1"/>
  <c r="D22" i="1" s="1"/>
  <c r="AB21" i="1"/>
  <c r="AC21" i="1" s="1"/>
  <c r="W21" i="1"/>
  <c r="X21" i="1" s="1"/>
  <c r="R21" i="1"/>
  <c r="S21" i="1" s="1"/>
  <c r="M21" i="1"/>
  <c r="N21" i="1" s="1"/>
  <c r="H21" i="1"/>
  <c r="I21" i="1" s="1"/>
  <c r="C21" i="1"/>
  <c r="D21" i="1" s="1"/>
  <c r="AB20" i="1"/>
  <c r="AC20" i="1" s="1"/>
  <c r="W20" i="1"/>
  <c r="X20" i="1" s="1"/>
  <c r="R20" i="1"/>
  <c r="S20" i="1" s="1"/>
  <c r="M20" i="1"/>
  <c r="N20" i="1" s="1"/>
  <c r="H20" i="1"/>
  <c r="I20" i="1" s="1"/>
  <c r="C20" i="1"/>
  <c r="D20" i="1" s="1"/>
  <c r="AB19" i="1"/>
  <c r="AC19" i="1" s="1"/>
  <c r="W19" i="1"/>
  <c r="X19" i="1" s="1"/>
  <c r="R19" i="1"/>
  <c r="S19" i="1" s="1"/>
  <c r="M19" i="1"/>
  <c r="N19" i="1" s="1"/>
  <c r="H19" i="1"/>
  <c r="I19" i="1" s="1"/>
  <c r="C19" i="1"/>
  <c r="D19" i="1" s="1"/>
  <c r="AB18" i="1"/>
  <c r="AC18" i="1" s="1"/>
  <c r="W18" i="1"/>
  <c r="X18" i="1" s="1"/>
  <c r="R18" i="1"/>
  <c r="S18" i="1" s="1"/>
  <c r="M18" i="1"/>
  <c r="N18" i="1" s="1"/>
  <c r="H18" i="1"/>
  <c r="I18" i="1" s="1"/>
  <c r="C18" i="1"/>
  <c r="D18" i="1" s="1"/>
  <c r="AC14" i="1"/>
  <c r="X14" i="1"/>
  <c r="S14" i="1"/>
  <c r="N14" i="1"/>
  <c r="I14" i="1"/>
  <c r="D14" i="1"/>
  <c r="AB11" i="1"/>
  <c r="AD11" i="1" s="1"/>
  <c r="W11" i="1"/>
  <c r="Y11" i="1" s="1"/>
  <c r="R11" i="1"/>
  <c r="T11" i="1" s="1"/>
  <c r="M11" i="1"/>
  <c r="O11" i="1" s="1"/>
  <c r="H11" i="1"/>
  <c r="J11" i="1" s="1"/>
  <c r="C11" i="1"/>
  <c r="E11" i="1" s="1"/>
  <c r="AB10" i="1"/>
  <c r="AD10" i="1" s="1"/>
  <c r="W10" i="1"/>
  <c r="Y10" i="1" s="1"/>
  <c r="R10" i="1"/>
  <c r="M10" i="1"/>
  <c r="O10" i="1" s="1"/>
  <c r="H10" i="1"/>
  <c r="J10" i="1" s="1"/>
  <c r="C10" i="1"/>
  <c r="E10" i="1" s="1"/>
  <c r="AB9" i="1"/>
  <c r="AD9" i="1" s="1"/>
  <c r="W9" i="1"/>
  <c r="R9" i="1"/>
  <c r="T9" i="1" s="1"/>
  <c r="M9" i="1"/>
  <c r="O9" i="1" s="1"/>
  <c r="H9" i="1"/>
  <c r="J9" i="1" s="1"/>
  <c r="C9" i="1"/>
  <c r="E9" i="1" s="1"/>
  <c r="AB8" i="1"/>
  <c r="AD8" i="1" s="1"/>
  <c r="W8" i="1"/>
  <c r="R8" i="1"/>
  <c r="T8" i="1" s="1"/>
  <c r="M8" i="1"/>
  <c r="O8" i="1" s="1"/>
  <c r="H8" i="1"/>
  <c r="J8" i="1" s="1"/>
  <c r="C8" i="1"/>
  <c r="E8" i="1" s="1"/>
  <c r="AB7" i="1"/>
  <c r="AD7" i="1" s="1"/>
  <c r="W7" i="1"/>
  <c r="Y7" i="1" s="1"/>
  <c r="R7" i="1"/>
  <c r="T7" i="1" s="1"/>
  <c r="M7" i="1"/>
  <c r="O7" i="1" s="1"/>
  <c r="H7" i="1"/>
  <c r="J7" i="1" s="1"/>
  <c r="C7" i="1"/>
  <c r="E7" i="1" s="1"/>
  <c r="AB6" i="1"/>
  <c r="AD6" i="1" s="1"/>
  <c r="W6" i="1"/>
  <c r="Y6" i="1" s="1"/>
  <c r="R6" i="1"/>
  <c r="T6" i="1" s="1"/>
  <c r="M6" i="1"/>
  <c r="O6" i="1" s="1"/>
  <c r="H6" i="1"/>
  <c r="J6" i="1" s="1"/>
  <c r="C6" i="1"/>
  <c r="E6" i="1" s="1"/>
  <c r="AE3" i="1"/>
  <c r="Z3" i="1"/>
  <c r="U3" i="1"/>
  <c r="P3" i="1"/>
  <c r="K3" i="1"/>
  <c r="F3" i="1"/>
  <c r="J34" i="2" l="1"/>
  <c r="K34" i="2" s="1"/>
  <c r="C36" i="2"/>
  <c r="C47" i="2"/>
  <c r="J47" i="2" s="1"/>
  <c r="J6" i="2"/>
  <c r="K6" i="2" s="1"/>
  <c r="K35" i="2" s="1"/>
  <c r="Z11" i="1"/>
  <c r="U9" i="1"/>
  <c r="Z10" i="1"/>
  <c r="Z21" i="1"/>
  <c r="K6" i="1"/>
  <c r="K11" i="1"/>
  <c r="K8" i="1"/>
  <c r="T10" i="1"/>
  <c r="T12" i="1" s="1"/>
  <c r="U25" i="1" s="1"/>
  <c r="U7" i="1"/>
  <c r="AE8" i="1"/>
  <c r="P11" i="1"/>
  <c r="F24" i="1"/>
  <c r="AE10" i="1"/>
  <c r="AE18" i="1"/>
  <c r="F20" i="1"/>
  <c r="F21" i="1"/>
  <c r="K23" i="1"/>
  <c r="J24" i="1"/>
  <c r="K24" i="1" s="1"/>
  <c r="Z19" i="1"/>
  <c r="AE6" i="1"/>
  <c r="K10" i="1"/>
  <c r="F19" i="1"/>
  <c r="J12" i="1"/>
  <c r="K25" i="1" s="1"/>
  <c r="P21" i="1"/>
  <c r="U21" i="1"/>
  <c r="Z22" i="1"/>
  <c r="AD12" i="1"/>
  <c r="AE25" i="1" s="1"/>
  <c r="P20" i="1"/>
  <c r="K22" i="1"/>
  <c r="Z23" i="1"/>
  <c r="AE11" i="1"/>
  <c r="F18" i="1"/>
  <c r="U20" i="1"/>
  <c r="AE23" i="1"/>
  <c r="T24" i="1"/>
  <c r="U24" i="1" s="1"/>
  <c r="AE19" i="1"/>
  <c r="F23" i="1"/>
  <c r="P10" i="1"/>
  <c r="U22" i="1"/>
  <c r="AE7" i="1"/>
  <c r="U11" i="1"/>
  <c r="K19" i="1"/>
  <c r="AD24" i="1"/>
  <c r="AE24" i="1" s="1"/>
  <c r="AE20" i="1"/>
  <c r="U6" i="1"/>
  <c r="K7" i="1"/>
  <c r="U8" i="1"/>
  <c r="K9" i="1"/>
  <c r="AE9" i="1"/>
  <c r="F11" i="1"/>
  <c r="U18" i="1"/>
  <c r="P19" i="1"/>
  <c r="P18" i="1"/>
  <c r="Z20" i="1"/>
  <c r="U19" i="1"/>
  <c r="K20" i="1"/>
  <c r="AE21" i="1"/>
  <c r="P23" i="1"/>
  <c r="K18" i="1"/>
  <c r="Z18" i="1"/>
  <c r="K21" i="1"/>
  <c r="F22" i="1"/>
  <c r="AE22" i="1"/>
  <c r="U23" i="1"/>
  <c r="E12" i="1"/>
  <c r="F25" i="1" s="1"/>
  <c r="O12" i="1"/>
  <c r="P25" i="1" s="1"/>
  <c r="P22" i="1"/>
  <c r="F6" i="1"/>
  <c r="F7" i="1"/>
  <c r="P7" i="1"/>
  <c r="P8" i="1"/>
  <c r="F9" i="1"/>
  <c r="F10" i="1"/>
  <c r="P6" i="1"/>
  <c r="F8" i="1"/>
  <c r="Y8" i="1"/>
  <c r="Z8" i="1" s="1"/>
  <c r="Y9" i="1"/>
  <c r="Z9" i="1" s="1"/>
  <c r="Z6" i="1"/>
  <c r="Z7" i="1"/>
  <c r="P9" i="1"/>
  <c r="N24" i="1"/>
  <c r="P24" i="1" s="1"/>
  <c r="X24" i="1"/>
  <c r="Z24" i="1" s="1"/>
  <c r="U10" i="1" l="1"/>
  <c r="U12" i="1" s="1"/>
  <c r="U14" i="1" s="1"/>
  <c r="U15" i="1" s="1"/>
  <c r="AE12" i="1"/>
  <c r="AE14" i="1" s="1"/>
  <c r="AE15" i="1" s="1"/>
  <c r="K12" i="1"/>
  <c r="K14" i="1" s="1"/>
  <c r="K15" i="1" s="1"/>
  <c r="U26" i="1"/>
  <c r="P26" i="1"/>
  <c r="K26" i="1"/>
  <c r="Y12" i="1"/>
  <c r="Z25" i="1" s="1"/>
  <c r="Z26" i="1" s="1"/>
  <c r="F26" i="1"/>
  <c r="AE26" i="1"/>
  <c r="F12" i="1"/>
  <c r="P12" i="1"/>
  <c r="Z12" i="1"/>
  <c r="U27" i="1" l="1"/>
  <c r="U31" i="1" s="1"/>
  <c r="K27" i="1"/>
  <c r="K30" i="1" s="1"/>
  <c r="AE27" i="1"/>
  <c r="AE30" i="1" s="1"/>
  <c r="Z14" i="1"/>
  <c r="Z15" i="1" s="1"/>
  <c r="Z27" i="1" s="1"/>
  <c r="P14" i="1"/>
  <c r="P15" i="1" s="1"/>
  <c r="P27" i="1" s="1"/>
  <c r="F14" i="1"/>
  <c r="F15" i="1" s="1"/>
  <c r="F27" i="1" s="1"/>
  <c r="U30" i="1" l="1"/>
  <c r="U32" i="1" s="1"/>
  <c r="U33" i="1" s="1"/>
  <c r="U34" i="1" s="1"/>
  <c r="U35" i="1" s="1"/>
  <c r="U38" i="1" s="1"/>
  <c r="K31" i="1"/>
  <c r="K32" i="1" s="1"/>
  <c r="K33" i="1" s="1"/>
  <c r="K34" i="1" s="1"/>
  <c r="K35" i="1" s="1"/>
  <c r="K38" i="1" s="1"/>
  <c r="AE31" i="1"/>
  <c r="AE32" i="1" s="1"/>
  <c r="AE33" i="1" s="1"/>
  <c r="AE34" i="1" s="1"/>
  <c r="AE35" i="1" s="1"/>
  <c r="AE38" i="1" s="1"/>
  <c r="F31" i="1"/>
  <c r="F30" i="1"/>
  <c r="Z31" i="1"/>
  <c r="Z30" i="1"/>
  <c r="P31" i="1"/>
  <c r="P30" i="1"/>
  <c r="Z32" i="1" l="1"/>
  <c r="Z33" i="1" s="1"/>
  <c r="Z34" i="1" s="1"/>
  <c r="Z35" i="1" s="1"/>
  <c r="Z38" i="1" s="1"/>
  <c r="F32" i="1"/>
  <c r="F33" i="1" s="1"/>
  <c r="F34" i="1" s="1"/>
  <c r="F35" i="1" s="1"/>
  <c r="F38" i="1" s="1"/>
  <c r="P32" i="1"/>
  <c r="P33" i="1" s="1"/>
  <c r="P34" i="1" s="1"/>
  <c r="P35" i="1" s="1"/>
  <c r="P38"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Solimini, Kara (EHS)</author>
  </authors>
  <commentList>
    <comment ref="B44" authorId="0" shapeId="0" xr:uid="{F1C942B1-5EA5-4075-8517-C939B3FC767A}">
      <text>
        <r>
          <rPr>
            <b/>
            <sz val="12"/>
            <color indexed="81"/>
            <rFont val="Tahoma"/>
            <family val="2"/>
          </rPr>
          <t>Solimini, Kara (EHS): May 1, 2023
The May 2022 BLS wages statistics were released last week and is position salary has decreased significantly on a National level.  Therefore we are using the MA OEWS code as a benchmark.  This benchmark at the 53rd percentile is $247,350 which is still less than the currrent becnhmark of $247,470. 
As a policy decision and in an effort to not "decrease model salaries" POS (c.257) rate models will use the existing benchmark and cite the M2021 BLS code previously used.
M2022 BLS  (29-1223 Psychiatrists) National Annual Mean (MA 2022 Mean is $196,230)</t>
        </r>
        <r>
          <rPr>
            <sz val="10"/>
            <color indexed="81"/>
            <rFont val="Tahoma"/>
            <family val="2"/>
          </rPr>
          <t xml:space="preserve">
</t>
        </r>
      </text>
    </comment>
  </commentList>
</comments>
</file>

<file path=xl/sharedStrings.xml><?xml version="1.0" encoding="utf-8"?>
<sst xmlns="http://schemas.openxmlformats.org/spreadsheetml/2006/main" count="406" uniqueCount="266">
  <si>
    <t>Level I</t>
  </si>
  <si>
    <t>Level A</t>
  </si>
  <si>
    <t>Level B</t>
  </si>
  <si>
    <t>Level C</t>
  </si>
  <si>
    <t>Level D</t>
  </si>
  <si>
    <t>Level W</t>
  </si>
  <si>
    <t>Service Unit: Per Client Per Day</t>
  </si>
  <si>
    <t>Total Units:</t>
  </si>
  <si>
    <t>SALARY COSTS</t>
  </si>
  <si>
    <t>Salary/Cost</t>
  </si>
  <si>
    <t>FTE</t>
  </si>
  <si>
    <t>Total</t>
  </si>
  <si>
    <t>Total Staffing</t>
  </si>
  <si>
    <t>Tax &amp; Fringe</t>
  </si>
  <si>
    <t>Total Salary</t>
  </si>
  <si>
    <t>NON-SALARY COSTS</t>
  </si>
  <si>
    <t>Total Non-Salary</t>
  </si>
  <si>
    <t>Total Expenses</t>
  </si>
  <si>
    <t>OTHER EXPENSES</t>
  </si>
  <si>
    <t>Admin Allocation</t>
  </si>
  <si>
    <t>CAF</t>
  </si>
  <si>
    <t>TOTAL</t>
  </si>
  <si>
    <t>RATE:</t>
  </si>
  <si>
    <t>Hourly Rate</t>
  </si>
  <si>
    <t>FY26 Rate</t>
  </si>
  <si>
    <t>Current Rate</t>
  </si>
  <si>
    <t>FY24 Rate</t>
  </si>
  <si>
    <t>% change</t>
  </si>
  <si>
    <t>Source:</t>
  </si>
  <si>
    <t>BLS / OES</t>
  </si>
  <si>
    <t>Position</t>
  </si>
  <si>
    <t>53 Percentile</t>
  </si>
  <si>
    <t>Common model titles (not all inclusive)</t>
  </si>
  <si>
    <t>Minimum Education and/or certification/Training/Experience</t>
  </si>
  <si>
    <t>BLS Occupational Code(s)</t>
  </si>
  <si>
    <t>Change</t>
  </si>
  <si>
    <t>Direct Care (hourly)</t>
  </si>
  <si>
    <t>Direct Care, Direct Care Blend, Non Specialized DC, Peer mentor, Family Specialist/ Partner</t>
  </si>
  <si>
    <t>High School diploma / GED / State Training</t>
  </si>
  <si>
    <t xml:space="preserve">
21-1093, 31-1120, 31-2022, 31-9099</t>
  </si>
  <si>
    <t>Direct Care  (annual)</t>
  </si>
  <si>
    <t>Direct Care III (hourly)</t>
  </si>
  <si>
    <t>Direct Care Supervisor, Direct Care Bachelors</t>
  </si>
  <si>
    <t>Bachelors Level or 5+ years related experience</t>
  </si>
  <si>
    <t>21-1094, 21-1015, 21-1018, 21-1023, 39-1022</t>
  </si>
  <si>
    <t>Direct Care III (annual)</t>
  </si>
  <si>
    <t>Developmental Specialist,  Triage Specialist, Medical Assistant</t>
  </si>
  <si>
    <t>Certified Nursing Assistant  (hourly)</t>
  </si>
  <si>
    <t>Completed a state-approved education program and must pass their state’s competency exam. </t>
  </si>
  <si>
    <t xml:space="preserve"> 31-1131</t>
  </si>
  <si>
    <t>Certified Nursing Assistant  (annual)</t>
  </si>
  <si>
    <t xml:space="preserve">Case / Social Worker (hourly) </t>
  </si>
  <si>
    <t>BA level social worker, LSW, BSW</t>
  </si>
  <si>
    <t>Bachelors Level or 8+ years related experience</t>
  </si>
  <si>
    <t>21-1021, 21-1099</t>
  </si>
  <si>
    <t>Case / Social Worker (annual)</t>
  </si>
  <si>
    <t>LDAC1</t>
  </si>
  <si>
    <t>Case Manager / Social Worker / Clinical w/o independent License (hourly)</t>
  </si>
  <si>
    <t>LDAC2,  LMSW, LCSW</t>
  </si>
  <si>
    <t>Masters Level</t>
  </si>
  <si>
    <t>21-1021, 21-1019, 21-1022, 21-1029</t>
  </si>
  <si>
    <t>Case Manager / Social Worker / Clinical w/o independent License</t>
  </si>
  <si>
    <t>Clinical without Independent Licensure</t>
  </si>
  <si>
    <t>LPN (hourly)</t>
  </si>
  <si>
    <t>Complete a state approved nurse education program for licensed practical or licensed vocation nurse</t>
  </si>
  <si>
    <t>29-2061</t>
  </si>
  <si>
    <t>LPN (annual)</t>
  </si>
  <si>
    <t>Assistant Manager</t>
  </si>
  <si>
    <t>Clinical w/ Independent licensure (hourly)</t>
  </si>
  <si>
    <t>LPHA, LICSW, LMHC, LBHA, BCBA</t>
  </si>
  <si>
    <t xml:space="preserve">Masters with Licensure in Related Discipline </t>
  </si>
  <si>
    <t>19-3033, 21-1021, 21-1022, 19-3034</t>
  </si>
  <si>
    <t>Clinical w/ Independent licensure (annual)</t>
  </si>
  <si>
    <t>Dietician / Nutritionist (hourly)</t>
  </si>
  <si>
    <t xml:space="preserve">Bachelors Level </t>
  </si>
  <si>
    <t>29-1031</t>
  </si>
  <si>
    <t>Dietician / Nutritionist (annual)</t>
  </si>
  <si>
    <t>Program Management (hourly)</t>
  </si>
  <si>
    <t xml:space="preserve">Program manager, Program management, </t>
  </si>
  <si>
    <t>BA Level w/ 3+ years related work experience</t>
  </si>
  <si>
    <t>11-9151</t>
  </si>
  <si>
    <t>Program Management (annual)</t>
  </si>
  <si>
    <t>Program director</t>
  </si>
  <si>
    <t>Occupational Therapist (hourly) *</t>
  </si>
  <si>
    <t>Occupational Therapists</t>
  </si>
  <si>
    <t xml:space="preserve">
29-1129, 31-2011, 29-1122 (25%/25%/50%)</t>
  </si>
  <si>
    <t>Occupational Therapist (annual) *</t>
  </si>
  <si>
    <t>Physical Therapist (hourly)</t>
  </si>
  <si>
    <t>Physical Therapists</t>
  </si>
  <si>
    <t>29-1129, 31-2021, 29-1123  (20%/20%/60%)</t>
  </si>
  <si>
    <t>Physical Therapist (annual)</t>
  </si>
  <si>
    <t>Clinical Manager / Psychologists (hourly)</t>
  </si>
  <si>
    <t>Clinical Manager, Clinical Director</t>
  </si>
  <si>
    <t>Masters with Licensure in Related Discipline and supervising/managerial related experience</t>
  </si>
  <si>
    <t>19-3033, 19-3034</t>
  </si>
  <si>
    <t>Clinical Manager /  Psychologists  (annual)</t>
  </si>
  <si>
    <t>Speech Language Pathologists (hourly) *</t>
  </si>
  <si>
    <t xml:space="preserve">
29-1129, 29-1127</t>
  </si>
  <si>
    <t>Speech Language Pathologists (annual) *</t>
  </si>
  <si>
    <t>Registerd Nurse (BA) (hourly)</t>
  </si>
  <si>
    <t>Minimum of an associates degree in nursing, a diploma from an approved nursing program, or a Bachelors of Science in Nursing</t>
  </si>
  <si>
    <t>29-1141</t>
  </si>
  <si>
    <t>Registered Nurse (BA) (annual)</t>
  </si>
  <si>
    <t>Registerd Nurse (MA / APRN) (hourly)</t>
  </si>
  <si>
    <t>Minimum of a Masters of Science in one of the APRN roles. Must be licensed</t>
  </si>
  <si>
    <t>29-1171</t>
  </si>
  <si>
    <t>Registered Nurse (MA / APRN) (annual)</t>
  </si>
  <si>
    <t xml:space="preserve">Clerical, Support &amp; Direct Care Relief Staff are benched to Direct Care </t>
  </si>
  <si>
    <t xml:space="preserve">Tax and Fringe =  </t>
  </si>
  <si>
    <t xml:space="preserve">Benchmarked to FY25 (proposed) Commonwealth (office of the Comptroller) T&amp;F rate, less </t>
  </si>
  <si>
    <t>Terminal leave, and  retirement.  Does include Paid Family Medical Leave tax.</t>
  </si>
  <si>
    <t>C.257 Benchmark</t>
  </si>
  <si>
    <t>Misc. BLS benchmarks</t>
  </si>
  <si>
    <t>Psychiatrist *</t>
  </si>
  <si>
    <t>M2021 BLS  NAICS 623200 (Nat'l)   Intellectual and Developmental Disability,   Residential, Mental Health, and Substance Abuse Facilities</t>
  </si>
  <si>
    <t>Medical Director</t>
  </si>
  <si>
    <t>M2022 BLS  (29-1222 Physicians) National Annual Mean</t>
  </si>
  <si>
    <t>Physician Assistants</t>
  </si>
  <si>
    <t>M2022 BLS  Occ Code 29-1071</t>
  </si>
  <si>
    <t>Food Service I</t>
  </si>
  <si>
    <t>Benchmarked to Direct Care</t>
  </si>
  <si>
    <t>Food Service II</t>
  </si>
  <si>
    <t>Average of benchmarks Direct Care and Direct Care III</t>
  </si>
  <si>
    <t>Food Service III</t>
  </si>
  <si>
    <t>Benchmarked to Direct Care III</t>
  </si>
  <si>
    <t>Maintenence I</t>
  </si>
  <si>
    <t>M2022 BLS  Occ Code 37-0000</t>
  </si>
  <si>
    <t>Maintenence II</t>
  </si>
  <si>
    <t>M2022 BLS  Occ Code 49-9099</t>
  </si>
  <si>
    <t>Maintenence III</t>
  </si>
  <si>
    <t>M2022 BLS  Occ Code 49-0000 and 49-9071 (average)</t>
  </si>
  <si>
    <t>Important Notes</t>
  </si>
  <si>
    <t>*</t>
  </si>
  <si>
    <t>Figures with a single asterisk utilize the May 2021 BLS / OEWS information at 53rd percentile because the exact same information for May 2022 indicates a decrease at the 53rd percentile</t>
  </si>
  <si>
    <t>Massachusetts Economic Indicators</t>
  </si>
  <si>
    <t>S&amp;P Global Market Intelligence, Fall 2024</t>
  </si>
  <si>
    <t>Prepared by Michael Lynch, 781-301-9129</t>
  </si>
  <si>
    <t>FY24</t>
  </si>
  <si>
    <t>FY25</t>
  </si>
  <si>
    <t>FY26</t>
  </si>
  <si>
    <t>FY27</t>
  </si>
  <si>
    <t>NAME</t>
  </si>
  <si>
    <t>2004Q1</t>
  </si>
  <si>
    <t>2004Q2</t>
  </si>
  <si>
    <t>2004Q3</t>
  </si>
  <si>
    <t>2004Q4</t>
  </si>
  <si>
    <t>2005Q1</t>
  </si>
  <si>
    <t>2005Q2</t>
  </si>
  <si>
    <t>2005Q3</t>
  </si>
  <si>
    <t>2005Q4</t>
  </si>
  <si>
    <t>2006Q1</t>
  </si>
  <si>
    <t>2006Q2</t>
  </si>
  <si>
    <t>2006Q3</t>
  </si>
  <si>
    <t>2006Q4</t>
  </si>
  <si>
    <t>2007Q1</t>
  </si>
  <si>
    <t>2007Q2</t>
  </si>
  <si>
    <t>2007Q3</t>
  </si>
  <si>
    <t>2007Q4</t>
  </si>
  <si>
    <t>2008Q1</t>
  </si>
  <si>
    <t>2008Q2</t>
  </si>
  <si>
    <t>2008Q3</t>
  </si>
  <si>
    <t>2008Q4</t>
  </si>
  <si>
    <t>2009Q1</t>
  </si>
  <si>
    <t>2009Q2</t>
  </si>
  <si>
    <t>2009Q3</t>
  </si>
  <si>
    <t>2009Q4</t>
  </si>
  <si>
    <t>2010Q1</t>
  </si>
  <si>
    <t>2010Q2</t>
  </si>
  <si>
    <t>2010Q3</t>
  </si>
  <si>
    <t>2010Q4</t>
  </si>
  <si>
    <t>2011Q1</t>
  </si>
  <si>
    <t>2011Q2</t>
  </si>
  <si>
    <t>2011Q3</t>
  </si>
  <si>
    <t>2011Q4</t>
  </si>
  <si>
    <t>2012Q1</t>
  </si>
  <si>
    <t>2012Q2</t>
  </si>
  <si>
    <t>2012Q3</t>
  </si>
  <si>
    <t>2012Q4</t>
  </si>
  <si>
    <t>2013Q1</t>
  </si>
  <si>
    <t>2013Q2</t>
  </si>
  <si>
    <t>2013Q3</t>
  </si>
  <si>
    <t>2013Q4</t>
  </si>
  <si>
    <t>2014Q1</t>
  </si>
  <si>
    <t>2014Q2</t>
  </si>
  <si>
    <t>2014Q3</t>
  </si>
  <si>
    <t>2014Q4</t>
  </si>
  <si>
    <t>2015Q1</t>
  </si>
  <si>
    <t>2015Q2</t>
  </si>
  <si>
    <t>2015Q3</t>
  </si>
  <si>
    <t>2015Q4</t>
  </si>
  <si>
    <t>2016Q1</t>
  </si>
  <si>
    <t>2016Q2</t>
  </si>
  <si>
    <t>2016Q3</t>
  </si>
  <si>
    <t>2016Q4</t>
  </si>
  <si>
    <t>2017Q1</t>
  </si>
  <si>
    <t>2017Q2</t>
  </si>
  <si>
    <t>2017Q3</t>
  </si>
  <si>
    <t>2017Q4</t>
  </si>
  <si>
    <t>2018Q1</t>
  </si>
  <si>
    <t>2018Q2</t>
  </si>
  <si>
    <t>2018Q3</t>
  </si>
  <si>
    <t>2018Q4</t>
  </si>
  <si>
    <t>2019Q1</t>
  </si>
  <si>
    <t>2019Q2</t>
  </si>
  <si>
    <t>2019Q3</t>
  </si>
  <si>
    <t>2019Q4</t>
  </si>
  <si>
    <t>2020Q1</t>
  </si>
  <si>
    <t>2020Q2</t>
  </si>
  <si>
    <t>2020Q3</t>
  </si>
  <si>
    <t>2020Q4</t>
  </si>
  <si>
    <t>2021Q1</t>
  </si>
  <si>
    <t>2021Q2</t>
  </si>
  <si>
    <t>2021Q3</t>
  </si>
  <si>
    <t>2021Q4</t>
  </si>
  <si>
    <t>2022Q1</t>
  </si>
  <si>
    <t>2022Q2</t>
  </si>
  <si>
    <t>2022Q3</t>
  </si>
  <si>
    <t>2022Q4</t>
  </si>
  <si>
    <t>2023Q1</t>
  </si>
  <si>
    <t>2023Q2</t>
  </si>
  <si>
    <t>2023Q3</t>
  </si>
  <si>
    <t>2023Q4</t>
  </si>
  <si>
    <t>2024Q1</t>
  </si>
  <si>
    <t>2024Q2</t>
  </si>
  <si>
    <t>2024Q3</t>
  </si>
  <si>
    <t>2024Q4</t>
  </si>
  <si>
    <t>2025Q1</t>
  </si>
  <si>
    <t>2025Q2</t>
  </si>
  <si>
    <t>2025Q3</t>
  </si>
  <si>
    <t>2025Q4</t>
  </si>
  <si>
    <t>2026Q1</t>
  </si>
  <si>
    <t>2026Q2</t>
  </si>
  <si>
    <t>2026Q3</t>
  </si>
  <si>
    <t>2026Q4</t>
  </si>
  <si>
    <t>2027Q1</t>
  </si>
  <si>
    <t>2027Q2</t>
  </si>
  <si>
    <t>2027Q3</t>
  </si>
  <si>
    <t>2027Q4</t>
  </si>
  <si>
    <t>2028Q1</t>
  </si>
  <si>
    <t>2028Q2</t>
  </si>
  <si>
    <t>2028Q3</t>
  </si>
  <si>
    <t>2028Q4</t>
  </si>
  <si>
    <t>2029Q1</t>
  </si>
  <si>
    <t>2029Q2</t>
  </si>
  <si>
    <t>2029Q3</t>
  </si>
  <si>
    <t>2029Q4</t>
  </si>
  <si>
    <t>2030Q1</t>
  </si>
  <si>
    <t>2030Q2</t>
  </si>
  <si>
    <t>2030Q3</t>
  </si>
  <si>
    <t>2030Q4</t>
  </si>
  <si>
    <t>CPI--BASELINE SCENARIO (1982-84=1)</t>
  </si>
  <si>
    <t>CPIBASEMA</t>
  </si>
  <si>
    <t>CPI--OPTIMISTIC SCENARIO (1982-84=1)</t>
  </si>
  <si>
    <t>CPIOPTMA</t>
  </si>
  <si>
    <t>CPI--PESSIMISTIC SCENARIO (1982-84=1)</t>
  </si>
  <si>
    <t>CPIPESSMA</t>
  </si>
  <si>
    <t>New Rates</t>
  </si>
  <si>
    <t>Assumption for new rates that are to be promulgated July 1, 2025</t>
  </si>
  <si>
    <t>BASELINE SCENARIO</t>
  </si>
  <si>
    <t xml:space="preserve">Base period: </t>
  </si>
  <si>
    <t xml:space="preserve">FY25 </t>
  </si>
  <si>
    <t>Average</t>
  </si>
  <si>
    <t xml:space="preserve">Prospective rate period: </t>
  </si>
  <si>
    <t>July 1, 2025- June 30, 2027</t>
  </si>
  <si>
    <t>CAF:</t>
  </si>
  <si>
    <t>OPTIMISTIC SCENARIO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</si>
</sst>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6" formatCode="&quot;$&quot;#,##0_);[Red]\(&quot;$&quot;#,##0\)"/>
    <numFmt numFmtId="8" formatCode="&quot;$&quot;#,##0.00_);[Red]\(&quot;$&quot;#,##0.00\)"/>
    <numFmt numFmtId="44" formatCode="_(&quot;$&quot;* #,##0.00_);_(&quot;$&quot;* \(#,##0.00\);_(&quot;$&quot;* &quot;-&quot;??_);_(@_)"/>
    <numFmt numFmtId="43" formatCode="_(* #,##0.00_);_(* \(#,##0.00\);_(* &quot;-&quot;??_);_(@_)"/>
    <numFmt numFmtId="164" formatCode="\$#,##0"/>
    <numFmt numFmtId="165" formatCode="_(* #,##0_);_(* \(#,##0\);_(* &quot;-&quot;??_);_(@_)"/>
    <numFmt numFmtId="166" formatCode="[$-409]mmmm\ d\,\ yyyy;@"/>
    <numFmt numFmtId="167" formatCode="&quot;$&quot;#,##0.00"/>
    <numFmt numFmtId="168" formatCode="&quot;$&quot;#,##0"/>
    <numFmt numFmtId="169" formatCode="0.000"/>
    <numFmt numFmtId="170" formatCode="_(&quot;$&quot;* #,##0_);_(&quot;$&quot;* \(#,##0\);_(&quot;$&quot;* &quot;-&quot;??_);_(@_)"/>
  </numFmts>
  <fonts count="21" x14ac:knownFonts="1">
    <font>
      <sz val="11"/>
      <color theme="1"/>
      <name val="Aptos Narrow"/>
      <family val="2"/>
      <scheme val="minor"/>
    </font>
    <font>
      <sz val="11"/>
      <color theme="1"/>
      <name val="Aptos Narrow"/>
      <family val="2"/>
      <scheme val="minor"/>
    </font>
    <font>
      <b/>
      <sz val="11"/>
      <color theme="1"/>
      <name val="Aptos Narrow"/>
      <family val="2"/>
      <scheme val="minor"/>
    </font>
    <font>
      <sz val="10"/>
      <name val="Arial"/>
      <family val="2"/>
    </font>
    <font>
      <sz val="11"/>
      <name val="Aptos Narrow"/>
      <family val="2"/>
      <scheme val="minor"/>
    </font>
    <font>
      <b/>
      <i/>
      <sz val="11"/>
      <color theme="1"/>
      <name val="Aptos Narrow"/>
      <family val="2"/>
      <scheme val="minor"/>
    </font>
    <font>
      <b/>
      <sz val="11"/>
      <name val="Aptos Narrow"/>
      <family val="2"/>
      <scheme val="minor"/>
    </font>
    <font>
      <sz val="10"/>
      <color theme="1"/>
      <name val="Aptos Narrow"/>
      <family val="2"/>
      <scheme val="minor"/>
    </font>
    <font>
      <b/>
      <sz val="11"/>
      <color rgb="FFFF0000"/>
      <name val="Aptos Narrow"/>
      <family val="2"/>
      <scheme val="minor"/>
    </font>
    <font>
      <i/>
      <sz val="11"/>
      <color theme="1"/>
      <name val="Aptos Narrow"/>
      <family val="2"/>
      <scheme val="minor"/>
    </font>
    <font>
      <sz val="11"/>
      <color indexed="8"/>
      <name val="Calibri"/>
      <family val="2"/>
    </font>
    <font>
      <b/>
      <sz val="12"/>
      <color indexed="81"/>
      <name val="Tahoma"/>
      <family val="2"/>
    </font>
    <font>
      <sz val="10"/>
      <color indexed="81"/>
      <name val="Tahoma"/>
      <family val="2"/>
    </font>
    <font>
      <b/>
      <sz val="14"/>
      <name val="Arial"/>
      <family val="2"/>
    </font>
    <font>
      <b/>
      <sz val="12"/>
      <name val="Arial"/>
      <family val="2"/>
    </font>
    <font>
      <b/>
      <sz val="10"/>
      <name val="Arial"/>
      <family val="2"/>
    </font>
    <font>
      <b/>
      <sz val="11"/>
      <name val="Arial"/>
      <family val="2"/>
    </font>
    <font>
      <sz val="10"/>
      <color theme="1"/>
      <name val="Arial"/>
      <family val="2"/>
    </font>
    <font>
      <b/>
      <sz val="10"/>
      <color rgb="FFFF0000"/>
      <name val="Arial"/>
      <family val="2"/>
    </font>
    <font>
      <sz val="10"/>
      <color rgb="FFFF0000"/>
      <name val="Arial"/>
      <family val="2"/>
    </font>
    <font>
      <b/>
      <u/>
      <sz val="10"/>
      <name val="Arial"/>
      <family val="2"/>
    </font>
  </fonts>
  <fills count="11">
    <fill>
      <patternFill patternType="none"/>
    </fill>
    <fill>
      <patternFill patternType="gray125"/>
    </fill>
    <fill>
      <patternFill patternType="solid">
        <fgColor rgb="FF79DEE3"/>
        <bgColor indexed="64"/>
      </patternFill>
    </fill>
    <fill>
      <patternFill patternType="solid">
        <fgColor theme="8" tint="0.59999389629810485"/>
        <bgColor indexed="64"/>
      </patternFill>
    </fill>
    <fill>
      <patternFill patternType="solid">
        <fgColor theme="0" tint="-0.14999847407452621"/>
        <bgColor indexed="64"/>
      </patternFill>
    </fill>
    <fill>
      <patternFill patternType="solid">
        <fgColor indexed="22"/>
        <bgColor indexed="64"/>
      </patternFill>
    </fill>
    <fill>
      <patternFill patternType="solid">
        <fgColor theme="5" tint="0.39997558519241921"/>
        <bgColor indexed="64"/>
      </patternFill>
    </fill>
    <fill>
      <patternFill patternType="solid">
        <fgColor theme="9" tint="0.39997558519241921"/>
        <bgColor indexed="64"/>
      </patternFill>
    </fill>
    <fill>
      <patternFill patternType="solid">
        <fgColor theme="6" tint="0.39997558519241921"/>
        <bgColor indexed="64"/>
      </patternFill>
    </fill>
    <fill>
      <patternFill patternType="solid">
        <fgColor theme="3" tint="0.59999389629810485"/>
        <bgColor indexed="64"/>
      </patternFill>
    </fill>
    <fill>
      <patternFill patternType="solid">
        <fgColor rgb="FFFFFF00"/>
        <bgColor indexed="64"/>
      </patternFill>
    </fill>
  </fills>
  <borders count="3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medium">
        <color indexed="64"/>
      </bottom>
      <diagonal/>
    </border>
    <border>
      <left/>
      <right/>
      <top style="thin">
        <color indexed="64"/>
      </top>
      <bottom style="double">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s>
  <cellStyleXfs count="13">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3" fillId="0" borderId="0"/>
    <xf numFmtId="0" fontId="1" fillId="0" borderId="0"/>
    <xf numFmtId="44" fontId="1" fillId="0" borderId="0" applyFont="0" applyFill="0" applyBorder="0" applyAlignment="0" applyProtection="0"/>
    <xf numFmtId="9" fontId="1" fillId="0" borderId="0" applyFont="0" applyFill="0" applyBorder="0" applyAlignment="0" applyProtection="0"/>
    <xf numFmtId="9" fontId="10" fillId="0" borderId="0" applyFont="0" applyFill="0" applyBorder="0" applyAlignment="0" applyProtection="0"/>
    <xf numFmtId="0" fontId="3" fillId="0" borderId="0"/>
    <xf numFmtId="0" fontId="17" fillId="0" borderId="0">
      <alignment horizontal="left" vertical="center" wrapText="1"/>
    </xf>
    <xf numFmtId="3" fontId="3" fillId="0" borderId="0">
      <alignment horizontal="left" vertical="top" wrapText="1"/>
    </xf>
    <xf numFmtId="9" fontId="17" fillId="0" borderId="0" applyFont="0" applyFill="0" applyBorder="0" applyAlignment="0" applyProtection="0"/>
  </cellStyleXfs>
  <cellXfs count="150">
    <xf numFmtId="0" fontId="0" fillId="0" borderId="0" xfId="0"/>
    <xf numFmtId="0" fontId="0" fillId="0" borderId="8" xfId="0" applyBorder="1"/>
    <xf numFmtId="44" fontId="0" fillId="0" borderId="0" xfId="2" applyFont="1" applyFill="1" applyBorder="1"/>
    <xf numFmtId="9" fontId="0" fillId="0" borderId="0" xfId="3" applyFont="1" applyFill="1" applyBorder="1"/>
    <xf numFmtId="0" fontId="0" fillId="0" borderId="6" xfId="0" applyBorder="1"/>
    <xf numFmtId="0" fontId="2" fillId="0" borderId="10" xfId="0" applyFont="1" applyBorder="1"/>
    <xf numFmtId="10" fontId="0" fillId="0" borderId="0" xfId="3" applyNumberFormat="1" applyFont="1"/>
    <xf numFmtId="44" fontId="0" fillId="0" borderId="0" xfId="0" applyNumberFormat="1"/>
    <xf numFmtId="44" fontId="0" fillId="0" borderId="0" xfId="2" applyFont="1"/>
    <xf numFmtId="0" fontId="0" fillId="0" borderId="0" xfId="0" applyAlignment="1">
      <alignment horizontal="center"/>
    </xf>
    <xf numFmtId="0" fontId="5" fillId="0" borderId="11" xfId="0" applyFont="1" applyBorder="1"/>
    <xf numFmtId="44" fontId="5" fillId="0" borderId="11" xfId="0" applyNumberFormat="1" applyFont="1" applyBorder="1"/>
    <xf numFmtId="0" fontId="1" fillId="0" borderId="0" xfId="5"/>
    <xf numFmtId="0" fontId="6" fillId="0" borderId="0" xfId="5" applyFont="1" applyAlignment="1">
      <alignment horizontal="center"/>
    </xf>
    <xf numFmtId="0" fontId="1" fillId="0" borderId="0" xfId="5" applyAlignment="1">
      <alignment wrapText="1"/>
    </xf>
    <xf numFmtId="8" fontId="1" fillId="0" borderId="0" xfId="5" applyNumberFormat="1"/>
    <xf numFmtId="0" fontId="7" fillId="0" borderId="0" xfId="5" applyFont="1"/>
    <xf numFmtId="17" fontId="8" fillId="0" borderId="0" xfId="5" applyNumberFormat="1" applyFont="1" applyAlignment="1">
      <alignment horizontal="center"/>
    </xf>
    <xf numFmtId="166" fontId="2" fillId="0" borderId="0" xfId="5" applyNumberFormat="1" applyFont="1" applyAlignment="1">
      <alignment horizontal="left" vertical="top"/>
    </xf>
    <xf numFmtId="0" fontId="2" fillId="0" borderId="0" xfId="5" applyFont="1" applyAlignment="1">
      <alignment horizontal="center"/>
    </xf>
    <xf numFmtId="0" fontId="2" fillId="0" borderId="0" xfId="5" applyFont="1"/>
    <xf numFmtId="9" fontId="2" fillId="0" borderId="0" xfId="5" applyNumberFormat="1" applyFont="1" applyAlignment="1">
      <alignment horizontal="center" wrapText="1"/>
    </xf>
    <xf numFmtId="0" fontId="2" fillId="0" borderId="0" xfId="5" applyFont="1" applyAlignment="1">
      <alignment horizontal="left" wrapText="1"/>
    </xf>
    <xf numFmtId="8" fontId="1" fillId="0" borderId="0" xfId="5" applyNumberFormat="1" applyAlignment="1">
      <alignment horizontal="right"/>
    </xf>
    <xf numFmtId="0" fontId="5" fillId="0" borderId="12" xfId="5" applyFont="1" applyBorder="1"/>
    <xf numFmtId="167" fontId="1" fillId="0" borderId="13" xfId="5" applyNumberFormat="1" applyBorder="1" applyAlignment="1">
      <alignment horizontal="center"/>
    </xf>
    <xf numFmtId="0" fontId="1" fillId="0" borderId="14" xfId="5" applyBorder="1"/>
    <xf numFmtId="44" fontId="1" fillId="4" borderId="13" xfId="6" applyFont="1" applyFill="1" applyBorder="1" applyAlignment="1">
      <alignment horizontal="center"/>
    </xf>
    <xf numFmtId="8" fontId="1" fillId="0" borderId="15" xfId="5" applyNumberFormat="1" applyBorder="1"/>
    <xf numFmtId="10" fontId="1" fillId="0" borderId="0" xfId="7" applyNumberFormat="1" applyFont="1"/>
    <xf numFmtId="0" fontId="5" fillId="0" borderId="16" xfId="5" applyFont="1" applyBorder="1"/>
    <xf numFmtId="168" fontId="1" fillId="0" borderId="17" xfId="5" applyNumberFormat="1" applyBorder="1" applyAlignment="1">
      <alignment horizontal="center"/>
    </xf>
    <xf numFmtId="0" fontId="1" fillId="0" borderId="17" xfId="5" applyBorder="1"/>
    <xf numFmtId="6" fontId="1" fillId="0" borderId="15" xfId="5" applyNumberFormat="1" applyBorder="1"/>
    <xf numFmtId="0" fontId="1" fillId="0" borderId="12" xfId="5" applyBorder="1"/>
    <xf numFmtId="0" fontId="1" fillId="0" borderId="19" xfId="5" applyBorder="1"/>
    <xf numFmtId="168" fontId="1" fillId="0" borderId="0" xfId="5" applyNumberFormat="1" applyAlignment="1">
      <alignment horizontal="center"/>
    </xf>
    <xf numFmtId="0" fontId="1" fillId="0" borderId="16" xfId="5" applyBorder="1"/>
    <xf numFmtId="0" fontId="1" fillId="0" borderId="12" xfId="5" applyBorder="1" applyAlignment="1">
      <alignment wrapText="1"/>
    </xf>
    <xf numFmtId="0" fontId="1" fillId="0" borderId="16" xfId="5" applyBorder="1" applyAlignment="1">
      <alignment wrapText="1"/>
    </xf>
    <xf numFmtId="167" fontId="1" fillId="0" borderId="14" xfId="5" applyNumberFormat="1" applyBorder="1" applyAlignment="1">
      <alignment horizontal="center"/>
    </xf>
    <xf numFmtId="167" fontId="1" fillId="0" borderId="0" xfId="5" applyNumberFormat="1" applyAlignment="1">
      <alignment horizontal="center"/>
    </xf>
    <xf numFmtId="0" fontId="5" fillId="0" borderId="19" xfId="5" applyFont="1" applyBorder="1"/>
    <xf numFmtId="10" fontId="8" fillId="0" borderId="0" xfId="5" applyNumberFormat="1" applyFont="1"/>
    <xf numFmtId="0" fontId="9" fillId="0" borderId="0" xfId="5" applyFont="1" applyAlignment="1">
      <alignment horizontal="right" wrapText="1"/>
    </xf>
    <xf numFmtId="0" fontId="1" fillId="0" borderId="0" xfId="5" applyAlignment="1">
      <alignment horizontal="center"/>
    </xf>
    <xf numFmtId="0" fontId="1" fillId="0" borderId="0" xfId="5" applyAlignment="1">
      <alignment horizontal="right"/>
    </xf>
    <xf numFmtId="10" fontId="1" fillId="0" borderId="0" xfId="7" applyNumberFormat="1" applyFont="1" applyAlignment="1">
      <alignment horizontal="center"/>
    </xf>
    <xf numFmtId="10" fontId="1" fillId="0" borderId="0" xfId="5" applyNumberFormat="1"/>
    <xf numFmtId="10" fontId="1" fillId="0" borderId="0" xfId="8" applyNumberFormat="1" applyFont="1"/>
    <xf numFmtId="9" fontId="1" fillId="0" borderId="0" xfId="7" applyFont="1" applyAlignment="1">
      <alignment horizontal="center"/>
    </xf>
    <xf numFmtId="9" fontId="1" fillId="0" borderId="0" xfId="5" applyNumberFormat="1"/>
    <xf numFmtId="9" fontId="1" fillId="0" borderId="0" xfId="7" applyFont="1"/>
    <xf numFmtId="0" fontId="5" fillId="0" borderId="0" xfId="5" applyFont="1" applyAlignment="1">
      <alignment horizontal="right"/>
    </xf>
    <xf numFmtId="168" fontId="1" fillId="0" borderId="0" xfId="5" applyNumberFormat="1"/>
    <xf numFmtId="6" fontId="1" fillId="0" borderId="0" xfId="5" applyNumberFormat="1" applyAlignment="1">
      <alignment horizontal="center"/>
    </xf>
    <xf numFmtId="0" fontId="2" fillId="0" borderId="0" xfId="5" applyFont="1" applyAlignment="1">
      <alignment horizontal="right"/>
    </xf>
    <xf numFmtId="0" fontId="2" fillId="0" borderId="0" xfId="5" applyFont="1" applyAlignment="1">
      <alignment horizontal="right" vertical="top"/>
    </xf>
    <xf numFmtId="0" fontId="7" fillId="0" borderId="0" xfId="5" applyFont="1" applyAlignment="1">
      <alignment wrapText="1"/>
    </xf>
    <xf numFmtId="8" fontId="7" fillId="0" borderId="0" xfId="5" applyNumberFormat="1" applyFont="1"/>
    <xf numFmtId="0" fontId="3" fillId="0" borderId="0" xfId="9"/>
    <xf numFmtId="0" fontId="14" fillId="5" borderId="0" xfId="9" applyFont="1" applyFill="1"/>
    <xf numFmtId="0" fontId="15" fillId="5" borderId="20" xfId="9" applyFont="1" applyFill="1" applyBorder="1"/>
    <xf numFmtId="0" fontId="16" fillId="5" borderId="17" xfId="9" applyFont="1" applyFill="1" applyBorder="1"/>
    <xf numFmtId="0" fontId="15" fillId="5" borderId="18" xfId="9" applyFont="1" applyFill="1" applyBorder="1"/>
    <xf numFmtId="0" fontId="15" fillId="0" borderId="0" xfId="9" applyFont="1"/>
    <xf numFmtId="0" fontId="3" fillId="6" borderId="0" xfId="9" applyFill="1"/>
    <xf numFmtId="0" fontId="3" fillId="7" borderId="0" xfId="9" applyFill="1"/>
    <xf numFmtId="0" fontId="3" fillId="8" borderId="0" xfId="9" applyFill="1"/>
    <xf numFmtId="0" fontId="3" fillId="9" borderId="0" xfId="9" applyFill="1"/>
    <xf numFmtId="14" fontId="15" fillId="0" borderId="0" xfId="9" applyNumberFormat="1" applyFont="1"/>
    <xf numFmtId="169" fontId="3" fillId="0" borderId="0" xfId="9" applyNumberFormat="1"/>
    <xf numFmtId="2" fontId="3" fillId="0" borderId="0" xfId="9" applyNumberFormat="1"/>
    <xf numFmtId="0" fontId="15" fillId="0" borderId="0" xfId="10" applyFont="1" applyAlignment="1"/>
    <xf numFmtId="0" fontId="17" fillId="0" borderId="0" xfId="10" applyAlignment="1"/>
    <xf numFmtId="0" fontId="18" fillId="0" borderId="0" xfId="10" applyFont="1" applyAlignment="1"/>
    <xf numFmtId="0" fontId="19" fillId="0" borderId="0" xfId="10" applyFont="1" applyAlignment="1"/>
    <xf numFmtId="0" fontId="17" fillId="0" borderId="21" xfId="10" applyBorder="1" applyAlignment="1"/>
    <xf numFmtId="0" fontId="17" fillId="0" borderId="22" xfId="10" applyBorder="1" applyAlignment="1"/>
    <xf numFmtId="0" fontId="17" fillId="0" borderId="23" xfId="10" applyBorder="1" applyAlignment="1"/>
    <xf numFmtId="0" fontId="17" fillId="0" borderId="4" xfId="10" applyBorder="1" applyAlignment="1"/>
    <xf numFmtId="0" fontId="17" fillId="0" borderId="0" xfId="10" applyAlignment="1">
      <alignment horizontal="right"/>
    </xf>
    <xf numFmtId="0" fontId="15" fillId="0" borderId="0" xfId="10" applyFont="1" applyAlignment="1">
      <alignment horizontal="center"/>
    </xf>
    <xf numFmtId="0" fontId="17" fillId="0" borderId="5" xfId="10" applyBorder="1" applyAlignment="1"/>
    <xf numFmtId="3" fontId="15" fillId="0" borderId="0" xfId="11" applyFont="1" applyAlignment="1"/>
    <xf numFmtId="0" fontId="20" fillId="0" borderId="5" xfId="10" applyFont="1" applyBorder="1" applyAlignment="1">
      <alignment horizontal="center"/>
    </xf>
    <xf numFmtId="169" fontId="3" fillId="0" borderId="0" xfId="11" applyNumberFormat="1" applyAlignment="1"/>
    <xf numFmtId="169" fontId="17" fillId="0" borderId="5" xfId="10" applyNumberFormat="1" applyBorder="1" applyAlignment="1">
      <alignment horizontal="center"/>
    </xf>
    <xf numFmtId="0" fontId="17" fillId="0" borderId="5" xfId="10" applyBorder="1" applyAlignment="1">
      <alignment horizontal="center"/>
    </xf>
    <xf numFmtId="0" fontId="17" fillId="0" borderId="4" xfId="10" applyBorder="1" applyAlignment="1">
      <alignment horizontal="right"/>
    </xf>
    <xf numFmtId="0" fontId="15" fillId="10" borderId="0" xfId="10" applyFont="1" applyFill="1" applyAlignment="1">
      <alignment horizontal="right"/>
    </xf>
    <xf numFmtId="10" fontId="15" fillId="10" borderId="5" xfId="12" applyNumberFormat="1" applyFont="1" applyFill="1" applyBorder="1" applyAlignment="1">
      <alignment horizontal="center"/>
    </xf>
    <xf numFmtId="0" fontId="17" fillId="0" borderId="7" xfId="10" applyBorder="1" applyAlignment="1"/>
    <xf numFmtId="0" fontId="17" fillId="0" borderId="8" xfId="10" applyBorder="1" applyAlignment="1"/>
    <xf numFmtId="0" fontId="17" fillId="0" borderId="9" xfId="10" applyBorder="1" applyAlignment="1"/>
    <xf numFmtId="0" fontId="0" fillId="0" borderId="19" xfId="0" applyBorder="1"/>
    <xf numFmtId="165" fontId="0" fillId="0" borderId="20" xfId="1" applyNumberFormat="1" applyFont="1" applyBorder="1"/>
    <xf numFmtId="0" fontId="0" fillId="0" borderId="20" xfId="0" applyBorder="1"/>
    <xf numFmtId="2" fontId="0" fillId="0" borderId="0" xfId="0" applyNumberFormat="1"/>
    <xf numFmtId="44" fontId="0" fillId="0" borderId="20" xfId="0" applyNumberFormat="1" applyBorder="1"/>
    <xf numFmtId="0" fontId="0" fillId="0" borderId="26" xfId="0" applyBorder="1"/>
    <xf numFmtId="44" fontId="0" fillId="0" borderId="27" xfId="0" applyNumberFormat="1" applyBorder="1"/>
    <xf numFmtId="0" fontId="5" fillId="0" borderId="24" xfId="0" applyFont="1" applyBorder="1"/>
    <xf numFmtId="44" fontId="5" fillId="0" borderId="25" xfId="0" applyNumberFormat="1" applyFont="1" applyBorder="1"/>
    <xf numFmtId="44" fontId="0" fillId="0" borderId="20" xfId="2" applyFont="1" applyBorder="1"/>
    <xf numFmtId="44" fontId="0" fillId="0" borderId="20" xfId="2" applyFont="1" applyFill="1" applyBorder="1"/>
    <xf numFmtId="0" fontId="2" fillId="0" borderId="28" xfId="0" applyFont="1" applyBorder="1"/>
    <xf numFmtId="44" fontId="2" fillId="0" borderId="29" xfId="0" applyNumberFormat="1" applyFont="1" applyBorder="1"/>
    <xf numFmtId="10" fontId="0" fillId="0" borderId="0" xfId="3" applyNumberFormat="1" applyFont="1" applyFill="1" applyBorder="1"/>
    <xf numFmtId="0" fontId="5" fillId="3" borderId="28" xfId="0" applyFont="1" applyFill="1" applyBorder="1"/>
    <xf numFmtId="0" fontId="5" fillId="3" borderId="10" xfId="0" applyFont="1" applyFill="1" applyBorder="1"/>
    <xf numFmtId="44" fontId="5" fillId="3" borderId="29" xfId="0" applyNumberFormat="1" applyFont="1" applyFill="1" applyBorder="1"/>
    <xf numFmtId="0" fontId="2" fillId="0" borderId="24" xfId="0" applyFont="1" applyBorder="1"/>
    <xf numFmtId="0" fontId="2" fillId="0" borderId="6" xfId="0" applyFont="1" applyBorder="1"/>
    <xf numFmtId="2" fontId="2" fillId="0" borderId="6" xfId="0" applyNumberFormat="1" applyFont="1" applyBorder="1"/>
    <xf numFmtId="44" fontId="2" fillId="0" borderId="25" xfId="0" applyNumberFormat="1" applyFont="1" applyBorder="1"/>
    <xf numFmtId="0" fontId="5" fillId="0" borderId="26" xfId="0" applyFont="1" applyBorder="1"/>
    <xf numFmtId="0" fontId="5" fillId="0" borderId="8" xfId="0" applyFont="1" applyBorder="1"/>
    <xf numFmtId="2" fontId="5" fillId="0" borderId="8" xfId="0" applyNumberFormat="1" applyFont="1" applyBorder="1"/>
    <xf numFmtId="44" fontId="5" fillId="0" borderId="27" xfId="0" applyNumberFormat="1" applyFont="1" applyBorder="1"/>
    <xf numFmtId="10" fontId="0" fillId="0" borderId="8" xfId="3" applyNumberFormat="1" applyFont="1" applyFill="1" applyBorder="1"/>
    <xf numFmtId="0" fontId="5" fillId="0" borderId="6" xfId="0" applyFont="1" applyBorder="1"/>
    <xf numFmtId="0" fontId="5" fillId="0" borderId="19" xfId="0" applyFont="1" applyBorder="1"/>
    <xf numFmtId="0" fontId="5" fillId="0" borderId="0" xfId="0" applyFont="1"/>
    <xf numFmtId="44" fontId="5" fillId="0" borderId="20" xfId="0" applyNumberFormat="1" applyFont="1" applyBorder="1"/>
    <xf numFmtId="9" fontId="0" fillId="0" borderId="0" xfId="0" applyNumberFormat="1"/>
    <xf numFmtId="170" fontId="0" fillId="0" borderId="0" xfId="2" applyNumberFormat="1" applyFont="1" applyBorder="1"/>
    <xf numFmtId="170" fontId="0" fillId="0" borderId="0" xfId="2" applyNumberFormat="1" applyFont="1" applyFill="1" applyBorder="1"/>
    <xf numFmtId="0" fontId="13" fillId="5" borderId="14" xfId="9" applyFont="1" applyFill="1" applyBorder="1" applyAlignment="1">
      <alignment horizontal="left"/>
    </xf>
    <xf numFmtId="0" fontId="13" fillId="5" borderId="15" xfId="9" applyFont="1" applyFill="1" applyBorder="1" applyAlignment="1">
      <alignment horizontal="left"/>
    </xf>
    <xf numFmtId="0" fontId="17" fillId="0" borderId="4" xfId="10" applyBorder="1" applyAlignment="1">
      <alignment horizontal="right"/>
    </xf>
    <xf numFmtId="0" fontId="17" fillId="0" borderId="0" xfId="10" applyAlignment="1">
      <alignment horizontal="right"/>
    </xf>
    <xf numFmtId="0" fontId="1" fillId="0" borderId="15" xfId="5" applyBorder="1" applyAlignment="1">
      <alignment horizontal="left" vertical="center" wrapText="1"/>
    </xf>
    <xf numFmtId="0" fontId="1" fillId="0" borderId="18" xfId="5" applyBorder="1" applyAlignment="1">
      <alignment horizontal="left" vertical="center" wrapText="1"/>
    </xf>
    <xf numFmtId="0" fontId="1" fillId="0" borderId="14" xfId="5" applyBorder="1" applyAlignment="1">
      <alignment horizontal="left" vertical="top" wrapText="1"/>
    </xf>
    <xf numFmtId="0" fontId="1" fillId="0" borderId="17" xfId="5" applyBorder="1" applyAlignment="1">
      <alignment horizontal="left" vertical="top" wrapText="1"/>
    </xf>
    <xf numFmtId="0" fontId="1" fillId="0" borderId="20" xfId="5" applyBorder="1" applyAlignment="1">
      <alignment horizontal="left" vertical="center" wrapText="1"/>
    </xf>
    <xf numFmtId="49" fontId="1" fillId="0" borderId="15" xfId="5" applyNumberFormat="1" applyBorder="1" applyAlignment="1">
      <alignment horizontal="left" vertical="center" wrapText="1"/>
    </xf>
    <xf numFmtId="49" fontId="1" fillId="0" borderId="18" xfId="5" applyNumberFormat="1" applyBorder="1" applyAlignment="1">
      <alignment horizontal="left" vertical="center" wrapText="1"/>
    </xf>
    <xf numFmtId="0" fontId="1" fillId="0" borderId="14" xfId="5" applyBorder="1" applyAlignment="1">
      <alignment vertical="top" wrapText="1"/>
    </xf>
    <xf numFmtId="0" fontId="1" fillId="0" borderId="17" xfId="5" applyBorder="1" applyAlignment="1">
      <alignment vertical="top" wrapText="1"/>
    </xf>
    <xf numFmtId="0" fontId="1" fillId="0" borderId="0" xfId="5" applyAlignment="1">
      <alignment horizontal="left" vertical="top" wrapText="1"/>
    </xf>
    <xf numFmtId="0" fontId="1" fillId="0" borderId="0" xfId="5" applyAlignment="1">
      <alignment horizontal="center"/>
    </xf>
    <xf numFmtId="0" fontId="8" fillId="0" borderId="0" xfId="5" applyFont="1" applyAlignment="1">
      <alignment horizontal="center"/>
    </xf>
    <xf numFmtId="0" fontId="2" fillId="0" borderId="1" xfId="0" applyFont="1" applyBorder="1" applyAlignment="1">
      <alignment horizontal="center"/>
    </xf>
    <xf numFmtId="0" fontId="2" fillId="0" borderId="2" xfId="0" applyFont="1" applyBorder="1" applyAlignment="1">
      <alignment horizontal="center"/>
    </xf>
    <xf numFmtId="0" fontId="2" fillId="0" borderId="3" xfId="0" applyFont="1" applyBorder="1" applyAlignment="1">
      <alignment horizontal="center"/>
    </xf>
    <xf numFmtId="164" fontId="4" fillId="2" borderId="1" xfId="4" applyNumberFormat="1" applyFont="1" applyFill="1" applyBorder="1" applyAlignment="1">
      <alignment horizontal="center" vertical="center"/>
    </xf>
    <xf numFmtId="164" fontId="4" fillId="2" borderId="2" xfId="4" applyNumberFormat="1" applyFont="1" applyFill="1" applyBorder="1" applyAlignment="1">
      <alignment horizontal="center" vertical="center"/>
    </xf>
    <xf numFmtId="164" fontId="4" fillId="2" borderId="3" xfId="4" applyNumberFormat="1" applyFont="1" applyFill="1" applyBorder="1" applyAlignment="1">
      <alignment horizontal="center" vertical="center"/>
    </xf>
  </cellXfs>
  <cellStyles count="13">
    <cellStyle name="Comma" xfId="1" builtinId="3"/>
    <cellStyle name="Currency" xfId="2" builtinId="4"/>
    <cellStyle name="Currency 2 2 2" xfId="6" xr:uid="{3E5F6F9B-DE12-4CA4-8A5B-80D97B4A1C6C}"/>
    <cellStyle name="Normal" xfId="0" builtinId="0"/>
    <cellStyle name="Normal 10 3 3" xfId="9" xr:uid="{68064853-43CD-4AAD-BBC7-FAC699D9CB8E}"/>
    <cellStyle name="Normal 2 2 2" xfId="4" xr:uid="{1EF64F29-FED4-4493-B6EB-CCA1129F28B7}"/>
    <cellStyle name="Normal 2 2 4" xfId="11" xr:uid="{275CC955-AEC2-406E-8E32-E2A707B94FD7}"/>
    <cellStyle name="Normal 4 5 6" xfId="10" xr:uid="{3E75B4E8-ECAD-42A4-8ADC-8EB64985C562}"/>
    <cellStyle name="Normal 5 2 2" xfId="5" xr:uid="{110C637F-9F80-4748-9C05-8CD462608CC4}"/>
    <cellStyle name="Percent" xfId="3" builtinId="5"/>
    <cellStyle name="Percent 10 2" xfId="7" xr:uid="{3E535565-31F3-4155-AA5A-3E9248BB1109}"/>
    <cellStyle name="Percent 2 7" xfId="12" xr:uid="{BB2B5B5A-A951-496C-8D93-366A59226951}"/>
    <cellStyle name="Percent 3" xfId="8" xr:uid="{374774CB-F876-4699-8AAB-BD5551E2174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externalLink" Target="externalLinks/externalLink10.xml"/><Relationship Id="rId18" Type="http://schemas.openxmlformats.org/officeDocument/2006/relationships/externalLink" Target="externalLinks/externalLink15.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externalLink" Target="externalLinks/externalLink18.xml"/><Relationship Id="rId7" Type="http://schemas.openxmlformats.org/officeDocument/2006/relationships/externalLink" Target="externalLinks/externalLink4.xml"/><Relationship Id="rId12" Type="http://schemas.openxmlformats.org/officeDocument/2006/relationships/externalLink" Target="externalLinks/externalLink9.xml"/><Relationship Id="rId17" Type="http://schemas.openxmlformats.org/officeDocument/2006/relationships/externalLink" Target="externalLinks/externalLink14.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externalLink" Target="externalLinks/externalLink13.xml"/><Relationship Id="rId20" Type="http://schemas.openxmlformats.org/officeDocument/2006/relationships/externalLink" Target="externalLinks/externalLink17.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externalLink" Target="externalLinks/externalLink8.xml"/><Relationship Id="rId24" Type="http://schemas.openxmlformats.org/officeDocument/2006/relationships/theme" Target="theme/theme1.xml"/><Relationship Id="rId5" Type="http://schemas.openxmlformats.org/officeDocument/2006/relationships/externalLink" Target="externalLinks/externalLink2.xml"/><Relationship Id="rId15" Type="http://schemas.openxmlformats.org/officeDocument/2006/relationships/externalLink" Target="externalLinks/externalLink12.xml"/><Relationship Id="rId23" Type="http://schemas.openxmlformats.org/officeDocument/2006/relationships/externalLink" Target="externalLinks/externalLink20.xml"/><Relationship Id="rId10" Type="http://schemas.openxmlformats.org/officeDocument/2006/relationships/externalLink" Target="externalLinks/externalLink7.xml"/><Relationship Id="rId19" Type="http://schemas.openxmlformats.org/officeDocument/2006/relationships/externalLink" Target="externalLinks/externalLink16.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externalLink" Target="externalLinks/externalLink11.xml"/><Relationship Id="rId22" Type="http://schemas.openxmlformats.org/officeDocument/2006/relationships/externalLink" Target="externalLinks/externalLink19.xml"/><Relationship Id="rId27"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N:\Documents%20and%20Settings\Lisa\My%20Documents\BayCove\BayCove2005Profile3153.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Documents%20and%20Settings\ADeeker\Local%20Settings\Temporary%20Internet%20Files\Content.Outlook\76FJ858H\YITS_DPH_Yr%203%20review_FY2010-2011_General%20Analysis.xlsm"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Administrative%20Services-POS%20Policy%20Office\Rate%20Setting\Rate%20Projects\Family%20Stab_\1.%20Strategy%20Team%20Materials\Rate%20Review\Archive\Agency%20With%20Choice-Family%20Navigation%2011-7-14.xlsm"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EHS-FP-BOS-081\Users\HNaciri\Downloads\Resi%20Rehab%203386&amp;3401%20122613%20330pm.xlsm"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Users\HNaciri\Downloads\Resi%20Rehab%203386&amp;3401%20122613%20330pm.xlsm"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EHS-FP-BOS-081\W_Pricing\SubAbuse\2013\Resi%20Rehab\Data\Resi%20Rehab%20_All%20Codes%20Analysis.xlsm"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W_Pricing\SubAbuse\2013\Resi%20Rehab\Data\Resi%20Rehab%20_All%20Codes%20Analysis.xlsm"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X:\hus_madcfrmu\MA%20DYS\RRO\2016%20Provisional%202014%20Final\2.%20Staff%20Rosters\MA%20DYS%20RO%20Time%20Study%20Staff%20Roster%20Template.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X:\E\X\Data%20&amp;%20Reporting%20Tools\STARR%20Utilization\STARR%20Utilization%20Tool%20FY10%20Jun"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C:\E\X\Data%20&amp;%20Reporting%20Tools\STARR%20Utilization\STARR%20Utilization%20Tool%20FY10%20Jun" TargetMode="External"/></Relationships>
</file>

<file path=xl/externalLinks/_rels/externalLink19.xml.rels><?xml version="1.0" encoding="UTF-8" standalone="yes"?>
<Relationships xmlns="http://schemas.openxmlformats.org/package/2006/relationships"><Relationship Id="rId2" Type="http://schemas.openxmlformats.org/officeDocument/2006/relationships/externalLinkPath" Target="https://massgov-my.sharepoint.com/personal/mayeli_a_rohmann_mass_gov/Documents/Desktop/C257%20M2023%20BLS.xlsx" TargetMode="External"/><Relationship Id="rId1" Type="http://schemas.openxmlformats.org/officeDocument/2006/relationships/externalLinkPath" Target="/personal/mayeli_a_rohmann_mass_gov/Documents/Desktop/C257%20M2023%20BL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LISA\@lisa2001\Contracts2001\@LISA\@lisa99\Contracts99\FullerSEE99Amd.xls" TargetMode="External"/></Relationships>
</file>

<file path=xl/externalLinks/_rels/externalLink20.xml.rels><?xml version="1.0" encoding="UTF-8" standalone="yes"?>
<Relationships xmlns="http://schemas.openxmlformats.org/package/2006/relationships"><Relationship Id="rId2" Type="http://schemas.openxmlformats.org/officeDocument/2006/relationships/externalLinkPath" Target="file:///X:\Administrative%20Services-POS%20Policy%20Office\Rate%20Setting\Rate%20Projects\CMR%20415%20_CBDS%20-%20Adult%20Community%20Based%20Supports\2025%20Rate%20Review%20(FY26)\1.%20Strategy%20Materials\Combined%20FY26%20CBDS%20and%20SE%20Upated%203.5.25.xlsx" TargetMode="External"/><Relationship Id="rId1" Type="http://schemas.openxmlformats.org/officeDocument/2006/relationships/externalLinkPath" Target="file:///X:\Administrative%20Services-POS%20Policy%20Office\Rate%20Setting\Rate%20Projects\CMR%20415%20_CBDS%20-%20Adult%20Community%20Based%20Supports\2025%20Rate%20Review%20(FY26)\1.%20Strategy%20Materials\Combined%20FY26%20CBDS%20and%20SE%20Upated%203.5.25.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P:\JOBS\Waldinger%20Team\MA%20Chapter%20257%20Rates\Tier%203\Violence%20and%20Injury%20Prevention\DPH%20(Nathan)\3361%20Sexual%20Assualt%20Survivor%20&amp;%20Prev%20(SASP)\Analysis\old\DPH%20RCC%20Rate%20Development%20Workbook%201.19.16%20OLD.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jrihbany\Desktop\FY16%20Budget%20-%20Consolidated%2006112015%20FC%20Final.xlsm" TargetMode="External"/></Relationships>
</file>

<file path=xl/externalLinks/_rels/externalLink5.xml.rels><?xml version="1.0" encoding="UTF-8" standalone="yes"?>
<Relationships xmlns="http://schemas.openxmlformats.org/package/2006/relationships"><Relationship Id="rId2" Type="http://schemas.openxmlformats.org/officeDocument/2006/relationships/externalLinkPath" Target="file:///\\EHS.govt.state.ma.us\DFS\DDS\Boston_500_Harrison_ave\group\OMF\CONTRACT\Reports\Attendance%20Summaries\Monthly%20Attendance%20Summary%20(Bob%20report)%20FY23%202023_07_06.xlsm" TargetMode="External"/><Relationship Id="rId1" Type="http://schemas.openxmlformats.org/officeDocument/2006/relationships/externalLinkPath" Target="file:///\\EHS.govt.state.ma.us\DFS\DDS\Boston_500_Harrison_ave\group\OMF\CONTRACT\Reports\Attendance%20Summaries\Monthly%20Attendance%20Summary%20(Bob%20report)%20FY23%202023_07_06.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EHS.govt.state.ma.us\DFS\DDS\Boston_500_Harrison_ave\group\OMF\CONTRACT\Reports\Attendance%20Summaries\Monthly%20Attendance%20Summary%20(Bob%20report)%20FY22%202022_09_15.xlsm"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EHS-FP-BOS-081\Users\Villacorta\Downloads\FINAL%20ANALYSIS%20Counseling%20Rate%20Options%20071913..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Users\Villacorta\Downloads\FINAL%20ANALYSIS%20Counseling%20Rate%20Options%20071913..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Hcf06\workgroups\W_Pricing\SubAbuse\2012\Data\Outpatient%20Counseling%20&amp;%20Other%20Related\Counseling%20Rate%20Options%20MARCH%20181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file"/>
      <sheetName val="Crosswalks"/>
      <sheetName val="Sheet2"/>
    </sheetNames>
    <sheetDataSet>
      <sheetData sheetId="0"/>
      <sheetData sheetId="1"/>
      <sheetData sheetId="2" refreshError="1">
        <row r="1">
          <cell r="B1" t="str">
            <v>REGION</v>
          </cell>
        </row>
        <row r="2">
          <cell r="A2" t="str">
            <v>Berkshire</v>
          </cell>
          <cell r="B2" t="str">
            <v>1&amp;2</v>
          </cell>
        </row>
        <row r="3">
          <cell r="A3" t="str">
            <v>Brockton</v>
          </cell>
          <cell r="B3">
            <v>3</v>
          </cell>
        </row>
        <row r="4">
          <cell r="A4" t="str">
            <v>Cape Cod/Islands</v>
          </cell>
          <cell r="B4">
            <v>5</v>
          </cell>
        </row>
        <row r="5">
          <cell r="A5" t="str">
            <v>Central Middlesex</v>
          </cell>
          <cell r="B5">
            <v>6</v>
          </cell>
        </row>
        <row r="6">
          <cell r="A6" t="str">
            <v>Charles River West</v>
          </cell>
        </row>
        <row r="7">
          <cell r="A7" t="str">
            <v>Dorchester/Fuller</v>
          </cell>
        </row>
        <row r="8">
          <cell r="A8" t="str">
            <v>Fall River</v>
          </cell>
        </row>
        <row r="9">
          <cell r="A9" t="str">
            <v>Franklin/Hampshire</v>
          </cell>
        </row>
        <row r="10">
          <cell r="A10" t="str">
            <v>Holyoke/Chicopee</v>
          </cell>
        </row>
        <row r="11">
          <cell r="A11" t="str">
            <v>Lowell</v>
          </cell>
        </row>
        <row r="12">
          <cell r="A12" t="str">
            <v>Merrimack</v>
          </cell>
        </row>
        <row r="13">
          <cell r="A13" t="str">
            <v>Metro Boston - Harbor</v>
          </cell>
        </row>
        <row r="14">
          <cell r="A14" t="str">
            <v>Metro North</v>
          </cell>
        </row>
        <row r="15">
          <cell r="A15" t="str">
            <v>Middlesex West</v>
          </cell>
        </row>
        <row r="16">
          <cell r="A16" t="str">
            <v>New Bedford</v>
          </cell>
        </row>
        <row r="17">
          <cell r="A17" t="str">
            <v>Newton/South Norfolk</v>
          </cell>
        </row>
        <row r="18">
          <cell r="A18" t="str">
            <v>North Central</v>
          </cell>
        </row>
        <row r="19">
          <cell r="A19" t="str">
            <v>North Shore</v>
          </cell>
        </row>
        <row r="20">
          <cell r="A20" t="str">
            <v>Plymouth</v>
          </cell>
        </row>
        <row r="21">
          <cell r="A21" t="str">
            <v>South Costal</v>
          </cell>
        </row>
        <row r="22">
          <cell r="A22" t="str">
            <v>South Valley</v>
          </cell>
        </row>
        <row r="23">
          <cell r="A23" t="str">
            <v>South Valley - Milford Site</v>
          </cell>
        </row>
        <row r="24">
          <cell r="A24" t="str">
            <v>Springfield</v>
          </cell>
        </row>
        <row r="25">
          <cell r="A25" t="str">
            <v>Taunton/Attleboro</v>
          </cell>
        </row>
        <row r="26">
          <cell r="A26" t="str">
            <v>West Boston/Brookline</v>
          </cell>
        </row>
        <row r="27">
          <cell r="A27" t="str">
            <v>Westfield Area</v>
          </cell>
        </row>
        <row r="28">
          <cell r="A28" t="str">
            <v>Worcester</v>
          </cell>
        </row>
      </sheetData>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scalImpact"/>
      <sheetName val="Total Expenses=YR1 rate"/>
      <sheetName val="RateOptions"/>
      <sheetName val="GeogVar"/>
      <sheetName val="CostDrivers"/>
      <sheetName val="CostSummary"/>
      <sheetName val="CleanData"/>
      <sheetName val="RawDataCalcs"/>
      <sheetName val="RawContractData"/>
      <sheetName val="Source"/>
      <sheetName val="Benchmark Statistics"/>
      <sheetName val="CleanData (2)"/>
      <sheetName val="RawDataCalcs (2)"/>
      <sheetName val="Lookups"/>
      <sheetName val="Source1"/>
    </sheetNames>
    <sheetDataSet>
      <sheetData sheetId="0"/>
      <sheetData sheetId="1"/>
      <sheetData sheetId="2"/>
      <sheetData sheetId="3"/>
      <sheetData sheetId="4"/>
      <sheetData sheetId="5"/>
      <sheetData sheetId="6"/>
      <sheetData sheetId="7">
        <row r="12">
          <cell r="L12">
            <v>0</v>
          </cell>
          <cell r="M12">
            <v>0.47942206821686489</v>
          </cell>
          <cell r="N12">
            <v>0.59107516603638444</v>
          </cell>
          <cell r="O12">
            <v>0</v>
          </cell>
          <cell r="P12">
            <v>0.14716929384611976</v>
          </cell>
          <cell r="Q12">
            <v>0.77728942548679902</v>
          </cell>
          <cell r="R12">
            <v>3.9793460642052985</v>
          </cell>
          <cell r="S12">
            <v>0</v>
          </cell>
          <cell r="T12">
            <v>6.8799860627629245E-2</v>
          </cell>
          <cell r="U12">
            <v>0</v>
          </cell>
          <cell r="V12">
            <v>0</v>
          </cell>
          <cell r="W12">
            <v>5.5124194334010168E-2</v>
          </cell>
          <cell r="X12">
            <v>0.10885459283877919</v>
          </cell>
          <cell r="Y12">
            <v>2.6944466327065229E-2</v>
          </cell>
          <cell r="Z12">
            <v>37657.202763269961</v>
          </cell>
          <cell r="AA12">
            <v>41481.381742527206</v>
          </cell>
          <cell r="AB12">
            <v>0</v>
          </cell>
          <cell r="AC12">
            <v>23180.701871100842</v>
          </cell>
          <cell r="AD12">
            <v>0</v>
          </cell>
          <cell r="AE12">
            <v>0</v>
          </cell>
          <cell r="AF12">
            <v>17680</v>
          </cell>
          <cell r="AG12">
            <v>30932.575823280509</v>
          </cell>
          <cell r="AH12">
            <v>0</v>
          </cell>
          <cell r="AI12">
            <v>0</v>
          </cell>
          <cell r="AJ12">
            <v>0</v>
          </cell>
          <cell r="AK12">
            <v>0</v>
          </cell>
          <cell r="AL12">
            <v>0</v>
          </cell>
          <cell r="AM12">
            <v>0</v>
          </cell>
          <cell r="AN12">
            <v>17680</v>
          </cell>
          <cell r="AO12">
            <v>34886.084346898184</v>
          </cell>
          <cell r="AP12">
            <v>0</v>
          </cell>
          <cell r="AQ12">
            <v>0</v>
          </cell>
          <cell r="AR12">
            <v>0</v>
          </cell>
          <cell r="AS12">
            <v>0</v>
          </cell>
          <cell r="AT12">
            <v>0</v>
          </cell>
          <cell r="AU12">
            <v>0</v>
          </cell>
          <cell r="AV12">
            <v>0</v>
          </cell>
          <cell r="AW12">
            <v>29311.548012080879</v>
          </cell>
          <cell r="AX12">
            <v>24465.648402802188</v>
          </cell>
          <cell r="AY12">
            <v>0</v>
          </cell>
          <cell r="AZ12">
            <v>0</v>
          </cell>
          <cell r="BA12">
            <v>17680</v>
          </cell>
          <cell r="BB12">
            <v>0</v>
          </cell>
          <cell r="BC12">
            <v>19175.405214616003</v>
          </cell>
          <cell r="BD12">
            <v>30701.478943232476</v>
          </cell>
          <cell r="BE12">
            <v>17680</v>
          </cell>
          <cell r="BF12">
            <v>17680</v>
          </cell>
          <cell r="BG12">
            <v>20600.958294636763</v>
          </cell>
          <cell r="BH12">
            <v>17680</v>
          </cell>
          <cell r="BI12">
            <v>17680</v>
          </cell>
          <cell r="BJ12">
            <v>17680</v>
          </cell>
          <cell r="BK12">
            <v>0</v>
          </cell>
          <cell r="BL12">
            <v>26322.226006430636</v>
          </cell>
          <cell r="BM12">
            <v>17680</v>
          </cell>
          <cell r="BN12">
            <v>38685.831484193477</v>
          </cell>
          <cell r="BO12">
            <v>23961.524385988574</v>
          </cell>
          <cell r="BP12">
            <v>30587.443549548538</v>
          </cell>
          <cell r="BQ12">
            <v>30374.501516037635</v>
          </cell>
          <cell r="BR12">
            <v>24065.321450444375</v>
          </cell>
          <cell r="BS12">
            <v>17680</v>
          </cell>
          <cell r="BT12">
            <v>31503.545017618279</v>
          </cell>
          <cell r="BU12">
            <v>0.10875010040212529</v>
          </cell>
          <cell r="BV12">
            <v>-665.86045161233085</v>
          </cell>
          <cell r="BW12">
            <v>30515.853243324513</v>
          </cell>
          <cell r="BX12">
            <v>-16660.640829909837</v>
          </cell>
          <cell r="BY12">
            <v>-9135.1790957685735</v>
          </cell>
          <cell r="BZ12">
            <v>32296.395852713424</v>
          </cell>
          <cell r="CA12">
            <v>334845.21992346627</v>
          </cell>
          <cell r="CB12">
            <v>0.10234530988206607</v>
          </cell>
          <cell r="CC12">
            <v>28765.51864806415</v>
          </cell>
          <cell r="CD12">
            <v>-5284.7957360897844</v>
          </cell>
          <cell r="CE12">
            <v>-25513.097684307293</v>
          </cell>
          <cell r="CF12">
            <v>-18906.352557716724</v>
          </cell>
          <cell r="CG12">
            <v>104276.06801952093</v>
          </cell>
          <cell r="CH12">
            <v>-14888.551594883442</v>
          </cell>
          <cell r="CI12">
            <v>216681.70258684226</v>
          </cell>
          <cell r="CJ12">
            <v>30515.853243324513</v>
          </cell>
          <cell r="CK12">
            <v>37966.399759004111</v>
          </cell>
          <cell r="CL12">
            <v>-9135.1790957685735</v>
          </cell>
          <cell r="CM12">
            <v>-8350.2509393528308</v>
          </cell>
          <cell r="CN12">
            <v>32296.395852713424</v>
          </cell>
          <cell r="CO12">
            <v>349550.20301367302</v>
          </cell>
          <cell r="CP12">
            <v>0.42294613762647371</v>
          </cell>
          <cell r="CQ12">
            <v>7.35905594988258E-2</v>
          </cell>
          <cell r="CR12">
            <v>8.2962594909753024E-2</v>
          </cell>
          <cell r="CS12">
            <v>1.7892516626277867E-2</v>
          </cell>
          <cell r="CT12">
            <v>-2.4732885317140137E-3</v>
          </cell>
          <cell r="CU12">
            <v>0.10586298753888759</v>
          </cell>
          <cell r="CV12">
            <v>42.600838212563545</v>
          </cell>
          <cell r="CW12">
            <v>5.3071657252094475</v>
          </cell>
          <cell r="CX12">
            <v>9.4706980108063252</v>
          </cell>
          <cell r="CY12">
            <v>-1.1700110965968467</v>
          </cell>
          <cell r="CZ12">
            <v>0.97393317189613549</v>
          </cell>
          <cell r="DA12">
            <v>13.160797782723682</v>
          </cell>
          <cell r="DB12">
            <v>80.826561365641552</v>
          </cell>
        </row>
        <row r="13">
          <cell r="L13">
            <v>22.480065146407</v>
          </cell>
          <cell r="M13">
            <v>1.0747456362248122</v>
          </cell>
          <cell r="N13">
            <v>2.7329248339636161</v>
          </cell>
          <cell r="O13">
            <v>0.29078784028338911</v>
          </cell>
          <cell r="P13">
            <v>3.2028307061538803</v>
          </cell>
          <cell r="Q13">
            <v>1.222710574513201</v>
          </cell>
          <cell r="R13">
            <v>16.372653935794702</v>
          </cell>
          <cell r="S13">
            <v>1.8165771771769958</v>
          </cell>
          <cell r="T13">
            <v>0.2110486242208556</v>
          </cell>
          <cell r="U13">
            <v>3.4194407243989366E-2</v>
          </cell>
          <cell r="V13">
            <v>0.29486276909909559</v>
          </cell>
          <cell r="W13">
            <v>7.0209138999323156E-2</v>
          </cell>
          <cell r="X13">
            <v>1.5136605586763723</v>
          </cell>
          <cell r="Y13">
            <v>5.6085836703237808E-2</v>
          </cell>
          <cell r="Z13">
            <v>72052.353271212793</v>
          </cell>
          <cell r="AA13">
            <v>117026.19825747277</v>
          </cell>
          <cell r="AB13">
            <v>0</v>
          </cell>
          <cell r="AC13">
            <v>67914.273684454718</v>
          </cell>
          <cell r="AD13">
            <v>0</v>
          </cell>
          <cell r="AE13">
            <v>0</v>
          </cell>
          <cell r="AF13">
            <v>53455.555555555555</v>
          </cell>
          <cell r="AG13">
            <v>131907.42417671951</v>
          </cell>
          <cell r="AH13">
            <v>0</v>
          </cell>
          <cell r="AI13">
            <v>0</v>
          </cell>
          <cell r="AJ13">
            <v>0</v>
          </cell>
          <cell r="AK13">
            <v>0</v>
          </cell>
          <cell r="AL13">
            <v>0</v>
          </cell>
          <cell r="AM13">
            <v>0</v>
          </cell>
          <cell r="AN13">
            <v>33021.102040816324</v>
          </cell>
          <cell r="AO13">
            <v>40539.29362929229</v>
          </cell>
          <cell r="AP13">
            <v>0</v>
          </cell>
          <cell r="AQ13">
            <v>0</v>
          </cell>
          <cell r="AR13">
            <v>0</v>
          </cell>
          <cell r="AS13">
            <v>0</v>
          </cell>
          <cell r="AT13">
            <v>0</v>
          </cell>
          <cell r="AU13">
            <v>0</v>
          </cell>
          <cell r="AV13">
            <v>0</v>
          </cell>
          <cell r="AW13">
            <v>41423.482202344065</v>
          </cell>
          <cell r="AX13">
            <v>45416.588620337287</v>
          </cell>
          <cell r="AY13">
            <v>0</v>
          </cell>
          <cell r="AZ13">
            <v>0</v>
          </cell>
          <cell r="BA13">
            <v>46311.377761028903</v>
          </cell>
          <cell r="BB13">
            <v>0</v>
          </cell>
          <cell r="BC13">
            <v>49620.594785383997</v>
          </cell>
          <cell r="BD13">
            <v>38093.165287536744</v>
          </cell>
          <cell r="BE13">
            <v>40410.526315789473</v>
          </cell>
          <cell r="BF13">
            <v>37251.243231968059</v>
          </cell>
          <cell r="BG13">
            <v>22717.334880124985</v>
          </cell>
          <cell r="BH13">
            <v>43556.327965630728</v>
          </cell>
          <cell r="BI13">
            <v>25381.428571428572</v>
          </cell>
          <cell r="BJ13">
            <v>23444.833333333336</v>
          </cell>
          <cell r="BK13">
            <v>0</v>
          </cell>
          <cell r="BL13">
            <v>37511.068903385298</v>
          </cell>
          <cell r="BM13">
            <v>93123.892778139023</v>
          </cell>
          <cell r="BN13">
            <v>75161.12445450385</v>
          </cell>
          <cell r="BO13">
            <v>120235.51265104848</v>
          </cell>
          <cell r="BP13">
            <v>39356.546406253517</v>
          </cell>
          <cell r="BQ13">
            <v>41923.151828633563</v>
          </cell>
          <cell r="BR13">
            <v>34860.115494120335</v>
          </cell>
          <cell r="BS13">
            <v>39268.080811067135</v>
          </cell>
          <cell r="BT13">
            <v>163298.52298238172</v>
          </cell>
          <cell r="BU13">
            <v>0.30951402011544682</v>
          </cell>
          <cell r="BV13">
            <v>1049.4056009049723</v>
          </cell>
          <cell r="BW13">
            <v>163902.66960738285</v>
          </cell>
          <cell r="BX13">
            <v>33115.928829909841</v>
          </cell>
          <cell r="BY13">
            <v>128723.77509576856</v>
          </cell>
          <cell r="BZ13">
            <v>235075.35593657917</v>
          </cell>
          <cell r="CA13">
            <v>1129686.2829272412</v>
          </cell>
          <cell r="CB13">
            <v>0.26182901402968572</v>
          </cell>
          <cell r="CC13">
            <v>147377.24535193585</v>
          </cell>
          <cell r="CD13">
            <v>16435.075736089784</v>
          </cell>
          <cell r="CE13">
            <v>121361.9336843073</v>
          </cell>
          <cell r="CF13">
            <v>62410.420557716723</v>
          </cell>
          <cell r="CG13">
            <v>413661.7199804791</v>
          </cell>
          <cell r="CH13">
            <v>40855.207594883439</v>
          </cell>
          <cell r="CI13">
            <v>653868.68941315776</v>
          </cell>
          <cell r="CJ13">
            <v>163902.66960738285</v>
          </cell>
          <cell r="CK13">
            <v>142570.37624099589</v>
          </cell>
          <cell r="CL13">
            <v>128723.77509576856</v>
          </cell>
          <cell r="CM13">
            <v>42639.914939352835</v>
          </cell>
          <cell r="CN13">
            <v>235075.35593657917</v>
          </cell>
          <cell r="CO13">
            <v>1317205.4996263271</v>
          </cell>
          <cell r="CP13">
            <v>0.63910146780055677</v>
          </cell>
          <cell r="CQ13">
            <v>0.15684808047742871</v>
          </cell>
          <cell r="CR13">
            <v>0.13469498808628508</v>
          </cell>
          <cell r="CS13">
            <v>0.11500826593670618</v>
          </cell>
          <cell r="CT13">
            <v>4.1578822468167242E-2</v>
          </cell>
          <cell r="CU13">
            <v>0.2119868675623521</v>
          </cell>
          <cell r="CV13">
            <v>143.50182671064113</v>
          </cell>
          <cell r="CW13">
            <v>32.845811714322963</v>
          </cell>
          <cell r="CX13">
            <v>28.993534782884005</v>
          </cell>
          <cell r="CY13">
            <v>22.748648622541225</v>
          </cell>
          <cell r="CZ13">
            <v>4.0384890780000875</v>
          </cell>
          <cell r="DA13">
            <v>37.670291443995474</v>
          </cell>
          <cell r="DB13">
            <v>259.3154627933456</v>
          </cell>
        </row>
      </sheetData>
      <sheetData sheetId="8"/>
      <sheetData sheetId="9"/>
      <sheetData sheetId="10"/>
      <sheetData sheetId="11"/>
      <sheetData sheetId="12"/>
      <sheetData sheetId="13"/>
      <sheetData sheetId="14"/>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scalImpact"/>
      <sheetName val="RateOptions"/>
      <sheetName val="GeogVar"/>
      <sheetName val="CostDrivers"/>
      <sheetName val="CostSummary"/>
      <sheetName val="CleanData"/>
      <sheetName val="CleanData (2)"/>
      <sheetName val="RawDataCalcs (2)"/>
      <sheetName val="Lookups"/>
      <sheetName val="RawDataCalcs"/>
      <sheetName val="Source"/>
      <sheetName val="FICurrentRate"/>
      <sheetName val="Model Budget"/>
      <sheetName val="Worksheet"/>
      <sheetName val="FamStabSalaries"/>
    </sheetNames>
    <sheetDataSet>
      <sheetData sheetId="0"/>
      <sheetData sheetId="1"/>
      <sheetData sheetId="2"/>
      <sheetData sheetId="3"/>
      <sheetData sheetId="4"/>
      <sheetData sheetId="5"/>
      <sheetData sheetId="6"/>
      <sheetData sheetId="7"/>
      <sheetData sheetId="8"/>
      <sheetData sheetId="9">
        <row r="16">
          <cell r="L16">
            <v>0</v>
          </cell>
        </row>
        <row r="17">
          <cell r="L17">
            <v>13.715630301246565</v>
          </cell>
          <cell r="M17">
            <v>1.5606998071978428</v>
          </cell>
          <cell r="N17">
            <v>0.94922482111054507</v>
          </cell>
          <cell r="O17">
            <v>0</v>
          </cell>
          <cell r="P17">
            <v>0</v>
          </cell>
          <cell r="Q17">
            <v>0</v>
          </cell>
          <cell r="R17">
            <v>12.278325920854748</v>
          </cell>
          <cell r="S17">
            <v>0.26594159209584445</v>
          </cell>
          <cell r="T17">
            <v>9.3352270138168464E-2</v>
          </cell>
          <cell r="U17">
            <v>0</v>
          </cell>
          <cell r="V17">
            <v>0</v>
          </cell>
          <cell r="W17">
            <v>0</v>
          </cell>
          <cell r="X17">
            <v>3.5337729155301019</v>
          </cell>
          <cell r="Y17">
            <v>1.0843633294937423</v>
          </cell>
          <cell r="Z17">
            <v>635149.05965226574</v>
          </cell>
          <cell r="AA17">
            <v>0</v>
          </cell>
          <cell r="AB17">
            <v>289423.88155425119</v>
          </cell>
          <cell r="AC17">
            <v>0</v>
          </cell>
          <cell r="AD17">
            <v>0</v>
          </cell>
          <cell r="AE17">
            <v>0</v>
          </cell>
          <cell r="AF17">
            <v>0</v>
          </cell>
          <cell r="AG17">
            <v>0</v>
          </cell>
          <cell r="AH17">
            <v>0</v>
          </cell>
          <cell r="AI17">
            <v>0</v>
          </cell>
          <cell r="AJ17">
            <v>0</v>
          </cell>
          <cell r="AK17">
            <v>0</v>
          </cell>
          <cell r="AL17">
            <v>0</v>
          </cell>
          <cell r="AM17">
            <v>0</v>
          </cell>
          <cell r="AN17">
            <v>0</v>
          </cell>
          <cell r="AO17">
            <v>0</v>
          </cell>
          <cell r="AP17">
            <v>0</v>
          </cell>
          <cell r="AQ17">
            <v>0</v>
          </cell>
          <cell r="AR17">
            <v>0</v>
          </cell>
          <cell r="AS17">
            <v>0</v>
          </cell>
          <cell r="AT17">
            <v>0</v>
          </cell>
          <cell r="AU17">
            <v>0</v>
          </cell>
          <cell r="AV17">
            <v>0</v>
          </cell>
          <cell r="AW17">
            <v>0</v>
          </cell>
          <cell r="AX17">
            <v>0</v>
          </cell>
          <cell r="AY17">
            <v>0</v>
          </cell>
          <cell r="AZ17">
            <v>0</v>
          </cell>
          <cell r="BA17">
            <v>0</v>
          </cell>
          <cell r="BB17">
            <v>0</v>
          </cell>
          <cell r="BC17">
            <v>0</v>
          </cell>
          <cell r="BD17">
            <v>95399.979722212971</v>
          </cell>
          <cell r="BE17">
            <v>0</v>
          </cell>
          <cell r="BF17">
            <v>0</v>
          </cell>
          <cell r="BG17">
            <v>0</v>
          </cell>
          <cell r="BH17">
            <v>149082.9837242121</v>
          </cell>
          <cell r="BI17">
            <v>0</v>
          </cell>
          <cell r="BJ17">
            <v>0</v>
          </cell>
          <cell r="BK17">
            <v>0</v>
          </cell>
          <cell r="BL17">
            <v>110054.81441723154</v>
          </cell>
          <cell r="BM17">
            <v>0</v>
          </cell>
          <cell r="BN17">
            <v>400007.34183446097</v>
          </cell>
          <cell r="BO17">
            <v>0</v>
          </cell>
          <cell r="BP17">
            <v>0</v>
          </cell>
          <cell r="BQ17">
            <v>0</v>
          </cell>
          <cell r="BR17">
            <v>87486.515622537816</v>
          </cell>
          <cell r="BS17">
            <v>149082.9837242121</v>
          </cell>
          <cell r="BT17">
            <v>64201.596502157932</v>
          </cell>
          <cell r="BU17">
            <v>0.23470344685741057</v>
          </cell>
          <cell r="BV17">
            <v>16.01243811628002</v>
          </cell>
          <cell r="BW17">
            <v>64179.066581320978</v>
          </cell>
          <cell r="BX17">
            <v>0</v>
          </cell>
          <cell r="BY17">
            <v>449.55555555555554</v>
          </cell>
          <cell r="BZ17">
            <v>58166.527683455301</v>
          </cell>
          <cell r="CA17">
            <v>358246.58334140829</v>
          </cell>
          <cell r="CB17">
            <v>0.18701432287169942</v>
          </cell>
          <cell r="CC17">
            <v>33444.303378043827</v>
          </cell>
          <cell r="CD17">
            <v>0</v>
          </cell>
          <cell r="CE17">
            <v>0</v>
          </cell>
          <cell r="CF17">
            <v>0</v>
          </cell>
          <cell r="CG17">
            <v>227049.79214470668</v>
          </cell>
          <cell r="CH17">
            <v>6717.7836214752688</v>
          </cell>
          <cell r="CI17">
            <v>266623.66945053823</v>
          </cell>
          <cell r="CJ17">
            <v>64179.066581320978</v>
          </cell>
          <cell r="CK17">
            <v>35766.888888888891</v>
          </cell>
          <cell r="CL17">
            <v>449.55555555555554</v>
          </cell>
          <cell r="CM17">
            <v>9716</v>
          </cell>
          <cell r="CN17">
            <v>58166.527683455301</v>
          </cell>
          <cell r="CO17">
            <v>416412.14015876781</v>
          </cell>
          <cell r="CP17">
            <v>0.87831108535723879</v>
          </cell>
          <cell r="CQ17">
            <v>0.16744893411282175</v>
          </cell>
          <cell r="CR17">
            <v>0</v>
          </cell>
          <cell r="CS17">
            <v>0</v>
          </cell>
          <cell r="CT17">
            <v>0</v>
          </cell>
          <cell r="CU17">
            <v>0.15916705613811943</v>
          </cell>
          <cell r="CV17">
            <v>243.99908573780101</v>
          </cell>
          <cell r="CW17">
            <v>32.103055682549908</v>
          </cell>
          <cell r="CX17">
            <v>5.5659646574679247</v>
          </cell>
          <cell r="CY17">
            <v>6.9958847736625515E-2</v>
          </cell>
          <cell r="CZ17">
            <v>1.5119825708061001</v>
          </cell>
          <cell r="DA17">
            <v>32.83724687471225</v>
          </cell>
          <cell r="DB17">
            <v>302.50137230893381</v>
          </cell>
        </row>
      </sheetData>
      <sheetData sheetId="10"/>
      <sheetData sheetId="11"/>
      <sheetData sheetId="12"/>
      <sheetData sheetId="13"/>
      <sheetData sheetId="14"/>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PPORT122413"/>
      <sheetName val="Occ 122413"/>
      <sheetName val="Profit.Loss"/>
      <sheetName val="Staffing Chart"/>
      <sheetName val="ComparativeModls"/>
      <sheetName val="Travel"/>
      <sheetName val="Resi Rehab Model 121713"/>
      <sheetName val="Staffing Add-On"/>
      <sheetName val="OthProgExp&amp;Meals"/>
      <sheetName val="CatsRevised"/>
      <sheetName val="AdminAnlys"/>
      <sheetName val="Alt Salaries"/>
      <sheetName val="Lrg Program Calcs"/>
      <sheetName val="Resi Rehab Model 120213"/>
      <sheetName val="Resi Rehab Models112213"/>
      <sheetName val="CleanData3386&amp;3401 (2)"/>
      <sheetName val="Support Staff"/>
      <sheetName val="Counselor"/>
      <sheetName val="RecSp"/>
      <sheetName val="UFR_Ut3386"/>
      <sheetName val="MMARS"/>
      <sheetName val="UFRBedSizes"/>
      <sheetName val="CleanData3386&amp;3401"/>
      <sheetName val="RawDataCalcs3386&amp;3401"/>
      <sheetName val="Source3386&amp;3401"/>
      <sheetName val="Relief"/>
      <sheetName val="CAF"/>
      <sheetName val="CostSummary"/>
      <sheetName val="CleanData (2)3386&amp;3401"/>
      <sheetName val="RawDataCalcs (2)3386&amp;3401"/>
      <sheetName val="Lookup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ow r="68">
          <cell r="L68">
            <v>72.246451723559602</v>
          </cell>
          <cell r="M68">
            <v>1.1741641405082577</v>
          </cell>
          <cell r="N68">
            <v>3.5957689647953455</v>
          </cell>
          <cell r="O68">
            <v>0.88242571469783071</v>
          </cell>
          <cell r="P68">
            <v>2.9922523651988402</v>
          </cell>
          <cell r="Q68">
            <v>0</v>
          </cell>
          <cell r="R68">
            <v>22.237316738655739</v>
          </cell>
          <cell r="S68">
            <v>7.5121299519021392</v>
          </cell>
          <cell r="T68">
            <v>2.833316630499493</v>
          </cell>
          <cell r="U68">
            <v>4.5601195749747723E-3</v>
          </cell>
          <cell r="V68">
            <v>12.069142094975193</v>
          </cell>
          <cell r="W68">
            <v>0</v>
          </cell>
          <cell r="X68">
            <v>9.4955627534237532</v>
          </cell>
          <cell r="Y68">
            <v>7.1907363691791755</v>
          </cell>
          <cell r="Z68">
            <v>91020.913854500439</v>
          </cell>
          <cell r="AA68">
            <v>124711.18739604187</v>
          </cell>
          <cell r="AB68">
            <v>64296.027527449696</v>
          </cell>
          <cell r="AC68">
            <v>83622.208514966187</v>
          </cell>
          <cell r="AD68">
            <v>0</v>
          </cell>
          <cell r="AE68">
            <v>0</v>
          </cell>
          <cell r="AF68">
            <v>167549.29408607361</v>
          </cell>
          <cell r="AG68">
            <v>75546.455144027117</v>
          </cell>
          <cell r="AH68">
            <v>0</v>
          </cell>
          <cell r="AI68">
            <v>0</v>
          </cell>
          <cell r="AJ68">
            <v>0</v>
          </cell>
          <cell r="AK68">
            <v>0</v>
          </cell>
          <cell r="AL68">
            <v>0</v>
          </cell>
          <cell r="AM68">
            <v>0</v>
          </cell>
          <cell r="AN68">
            <v>0</v>
          </cell>
          <cell r="AO68">
            <v>0</v>
          </cell>
          <cell r="AP68">
            <v>0</v>
          </cell>
          <cell r="AQ68">
            <v>0</v>
          </cell>
          <cell r="AR68">
            <v>0</v>
          </cell>
          <cell r="AS68">
            <v>0</v>
          </cell>
          <cell r="AT68">
            <v>0</v>
          </cell>
          <cell r="AU68">
            <v>0</v>
          </cell>
          <cell r="AV68">
            <v>0</v>
          </cell>
          <cell r="AW68">
            <v>115332.99841003475</v>
          </cell>
          <cell r="AX68">
            <v>90839.543238665152</v>
          </cell>
          <cell r="AY68">
            <v>0</v>
          </cell>
          <cell r="AZ68">
            <v>59076.726041829606</v>
          </cell>
          <cell r="BA68">
            <v>55249.290555402302</v>
          </cell>
          <cell r="BB68">
            <v>46993.941797087129</v>
          </cell>
          <cell r="BC68">
            <v>47942.60200592941</v>
          </cell>
          <cell r="BD68">
            <v>85107.433959006536</v>
          </cell>
          <cell r="BE68">
            <v>60150.264866991725</v>
          </cell>
          <cell r="BF68">
            <v>37107.840583638354</v>
          </cell>
          <cell r="BG68">
            <v>33991.046761281825</v>
          </cell>
          <cell r="BH68">
            <v>43836.393881035721</v>
          </cell>
          <cell r="BI68">
            <v>42463.787575819486</v>
          </cell>
          <cell r="BJ68">
            <v>36682.268470282579</v>
          </cell>
          <cell r="BK68">
            <v>0</v>
          </cell>
          <cell r="BL68">
            <v>45175.200771212883</v>
          </cell>
          <cell r="BM68">
            <v>97222.235686431435</v>
          </cell>
          <cell r="BN68">
            <v>90638.937363165183</v>
          </cell>
          <cell r="BO68">
            <v>113169.90278239301</v>
          </cell>
          <cell r="BP68">
            <v>75684.090495463184</v>
          </cell>
          <cell r="BQ68">
            <v>0</v>
          </cell>
          <cell r="BR68">
            <v>46930.592735945051</v>
          </cell>
          <cell r="BS68">
            <v>42075.312905327548</v>
          </cell>
          <cell r="BT68">
            <v>216269.62980749301</v>
          </cell>
          <cell r="BU68">
            <v>0.384094973342548</v>
          </cell>
          <cell r="BV68">
            <v>12350.994832280969</v>
          </cell>
          <cell r="BW68">
            <v>212803.87537287769</v>
          </cell>
          <cell r="BX68">
            <v>45517.148315027414</v>
          </cell>
          <cell r="BY68">
            <v>230185.59256648831</v>
          </cell>
          <cell r="BZ68">
            <v>345805.7679048095</v>
          </cell>
          <cell r="CA68">
            <v>1710199.5344424306</v>
          </cell>
          <cell r="CB68">
            <v>0.47995423579086732</v>
          </cell>
          <cell r="CC68">
            <v>178983.40179852833</v>
          </cell>
          <cell r="CD68">
            <v>14893.645073636108</v>
          </cell>
          <cell r="CE68">
            <v>69324.247411650023</v>
          </cell>
          <cell r="CF68">
            <v>0</v>
          </cell>
          <cell r="CG68">
            <v>645104.38732416462</v>
          </cell>
          <cell r="CH68">
            <v>174711.25537607726</v>
          </cell>
          <cell r="CI68">
            <v>900518.70140534756</v>
          </cell>
          <cell r="CJ68">
            <v>212803.87537287769</v>
          </cell>
          <cell r="CK68">
            <v>313764.15077518974</v>
          </cell>
          <cell r="CL68">
            <v>230185.59256648831</v>
          </cell>
          <cell r="CM68">
            <v>65003.728577768285</v>
          </cell>
          <cell r="CN68">
            <v>345805.7679048095</v>
          </cell>
          <cell r="CO68">
            <v>1960247.1389764263</v>
          </cell>
          <cell r="CP68">
            <v>0.59610019577804496</v>
          </cell>
          <cell r="CQ68">
            <v>0.15575790933640654</v>
          </cell>
          <cell r="CR68">
            <v>0.27370087615145067</v>
          </cell>
          <cell r="CS68">
            <v>0.1715322579023047</v>
          </cell>
          <cell r="CT68">
            <v>6.6756562511798637E-2</v>
          </cell>
          <cell r="CU68">
            <v>0.31925969008378724</v>
          </cell>
          <cell r="CV68">
            <v>2340.0851687041445</v>
          </cell>
          <cell r="CW68">
            <v>526.7933215540537</v>
          </cell>
          <cell r="CX68">
            <v>783.17498306080529</v>
          </cell>
          <cell r="CY68">
            <v>858.29819826216942</v>
          </cell>
          <cell r="CZ68">
            <v>35.745290086797638</v>
          </cell>
          <cell r="DA68">
            <v>2101.0606313638164</v>
          </cell>
          <cell r="DB68">
            <v>6644.8697714849759</v>
          </cell>
        </row>
      </sheetData>
      <sheetData sheetId="24"/>
      <sheetData sheetId="25"/>
      <sheetData sheetId="26"/>
      <sheetData sheetId="27"/>
      <sheetData sheetId="28"/>
      <sheetData sheetId="29"/>
      <sheetData sheetId="30"/>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PPORT122413"/>
      <sheetName val="Occ 122413"/>
      <sheetName val="Profit.Loss"/>
      <sheetName val="Staffing Chart"/>
      <sheetName val="ComparativeModls"/>
      <sheetName val="Travel"/>
      <sheetName val="Resi Rehab Model 121713"/>
      <sheetName val="Staffing Add-On"/>
      <sheetName val="OthProgExp&amp;Meals"/>
      <sheetName val="CatsRevised"/>
      <sheetName val="AdminAnlys"/>
      <sheetName val="Alt Salaries"/>
      <sheetName val="Lrg Program Calcs"/>
      <sheetName val="Resi Rehab Model 120213"/>
      <sheetName val="Resi Rehab Models112213"/>
      <sheetName val="CleanData3386&amp;3401 (2)"/>
      <sheetName val="Support Staff"/>
      <sheetName val="Counselor"/>
      <sheetName val="RecSp"/>
      <sheetName val="UFR_Ut3386"/>
      <sheetName val="MMARS"/>
      <sheetName val="UFRBedSizes"/>
      <sheetName val="CleanData3386&amp;3401"/>
      <sheetName val="RawDataCalcs3386&amp;3401"/>
      <sheetName val="Source3386&amp;3401"/>
      <sheetName val="Relief"/>
      <sheetName val="CAF"/>
      <sheetName val="CostSummary"/>
      <sheetName val="CleanData (2)3386&amp;3401"/>
      <sheetName val="RawDataCalcs (2)3386&amp;3401"/>
      <sheetName val="Lookup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ow r="68">
          <cell r="L68">
            <v>72.246451723559602</v>
          </cell>
          <cell r="M68">
            <v>1.1741641405082577</v>
          </cell>
          <cell r="N68">
            <v>3.5957689647953455</v>
          </cell>
          <cell r="O68">
            <v>0.88242571469783071</v>
          </cell>
          <cell r="P68">
            <v>2.9922523651988402</v>
          </cell>
          <cell r="Q68">
            <v>0</v>
          </cell>
          <cell r="R68">
            <v>22.237316738655739</v>
          </cell>
          <cell r="S68">
            <v>7.5121299519021392</v>
          </cell>
          <cell r="T68">
            <v>2.833316630499493</v>
          </cell>
          <cell r="U68">
            <v>4.5601195749747723E-3</v>
          </cell>
          <cell r="V68">
            <v>12.069142094975193</v>
          </cell>
          <cell r="W68">
            <v>0</v>
          </cell>
          <cell r="X68">
            <v>9.4955627534237532</v>
          </cell>
          <cell r="Y68">
            <v>7.1907363691791755</v>
          </cell>
          <cell r="Z68">
            <v>91020.913854500439</v>
          </cell>
          <cell r="AA68">
            <v>124711.18739604187</v>
          </cell>
          <cell r="AB68">
            <v>64296.027527449696</v>
          </cell>
          <cell r="AC68">
            <v>83622.208514966187</v>
          </cell>
          <cell r="AD68">
            <v>0</v>
          </cell>
          <cell r="AE68">
            <v>0</v>
          </cell>
          <cell r="AF68">
            <v>167549.29408607361</v>
          </cell>
          <cell r="AG68">
            <v>75546.455144027117</v>
          </cell>
          <cell r="AH68">
            <v>0</v>
          </cell>
          <cell r="AI68">
            <v>0</v>
          </cell>
          <cell r="AJ68">
            <v>0</v>
          </cell>
          <cell r="AK68">
            <v>0</v>
          </cell>
          <cell r="AL68">
            <v>0</v>
          </cell>
          <cell r="AM68">
            <v>0</v>
          </cell>
          <cell r="AN68">
            <v>0</v>
          </cell>
          <cell r="AO68">
            <v>0</v>
          </cell>
          <cell r="AP68">
            <v>0</v>
          </cell>
          <cell r="AQ68">
            <v>0</v>
          </cell>
          <cell r="AR68">
            <v>0</v>
          </cell>
          <cell r="AS68">
            <v>0</v>
          </cell>
          <cell r="AT68">
            <v>0</v>
          </cell>
          <cell r="AU68">
            <v>0</v>
          </cell>
          <cell r="AV68">
            <v>0</v>
          </cell>
          <cell r="AW68">
            <v>115332.99841003475</v>
          </cell>
          <cell r="AX68">
            <v>90839.543238665152</v>
          </cell>
          <cell r="AY68">
            <v>0</v>
          </cell>
          <cell r="AZ68">
            <v>59076.726041829606</v>
          </cell>
          <cell r="BA68">
            <v>55249.290555402302</v>
          </cell>
          <cell r="BB68">
            <v>46993.941797087129</v>
          </cell>
          <cell r="BC68">
            <v>47942.60200592941</v>
          </cell>
          <cell r="BD68">
            <v>85107.433959006536</v>
          </cell>
          <cell r="BE68">
            <v>60150.264866991725</v>
          </cell>
          <cell r="BF68">
            <v>37107.840583638354</v>
          </cell>
          <cell r="BG68">
            <v>33991.046761281825</v>
          </cell>
          <cell r="BH68">
            <v>43836.393881035721</v>
          </cell>
          <cell r="BI68">
            <v>42463.787575819486</v>
          </cell>
          <cell r="BJ68">
            <v>36682.268470282579</v>
          </cell>
          <cell r="BK68">
            <v>0</v>
          </cell>
          <cell r="BL68">
            <v>45175.200771212883</v>
          </cell>
          <cell r="BM68">
            <v>97222.235686431435</v>
          </cell>
          <cell r="BN68">
            <v>90638.937363165183</v>
          </cell>
          <cell r="BO68">
            <v>113169.90278239301</v>
          </cell>
          <cell r="BP68">
            <v>75684.090495463184</v>
          </cell>
          <cell r="BQ68">
            <v>0</v>
          </cell>
          <cell r="BR68">
            <v>46930.592735945051</v>
          </cell>
          <cell r="BS68">
            <v>42075.312905327548</v>
          </cell>
          <cell r="BT68">
            <v>216269.62980749301</v>
          </cell>
          <cell r="BU68">
            <v>0.384094973342548</v>
          </cell>
          <cell r="BV68">
            <v>12350.994832280969</v>
          </cell>
          <cell r="BW68">
            <v>212803.87537287769</v>
          </cell>
          <cell r="BX68">
            <v>45517.148315027414</v>
          </cell>
          <cell r="BY68">
            <v>230185.59256648831</v>
          </cell>
          <cell r="BZ68">
            <v>345805.7679048095</v>
          </cell>
          <cell r="CA68">
            <v>1710199.5344424306</v>
          </cell>
          <cell r="CB68">
            <v>0.47995423579086732</v>
          </cell>
          <cell r="CC68">
            <v>178983.40179852833</v>
          </cell>
          <cell r="CD68">
            <v>14893.645073636108</v>
          </cell>
          <cell r="CE68">
            <v>69324.247411650023</v>
          </cell>
          <cell r="CF68">
            <v>0</v>
          </cell>
          <cell r="CG68">
            <v>645104.38732416462</v>
          </cell>
          <cell r="CH68">
            <v>174711.25537607726</v>
          </cell>
          <cell r="CI68">
            <v>900518.70140534756</v>
          </cell>
          <cell r="CJ68">
            <v>212803.87537287769</v>
          </cell>
          <cell r="CK68">
            <v>313764.15077518974</v>
          </cell>
          <cell r="CL68">
            <v>230185.59256648831</v>
          </cell>
          <cell r="CM68">
            <v>65003.728577768285</v>
          </cell>
          <cell r="CN68">
            <v>345805.7679048095</v>
          </cell>
          <cell r="CO68">
            <v>1960247.1389764263</v>
          </cell>
          <cell r="CP68">
            <v>0.59610019577804496</v>
          </cell>
          <cell r="CQ68">
            <v>0.15575790933640654</v>
          </cell>
          <cell r="CR68">
            <v>0.27370087615145067</v>
          </cell>
          <cell r="CS68">
            <v>0.1715322579023047</v>
          </cell>
          <cell r="CT68">
            <v>6.6756562511798637E-2</v>
          </cell>
          <cell r="CU68">
            <v>0.31925969008378724</v>
          </cell>
          <cell r="CV68">
            <v>2340.0851687041445</v>
          </cell>
          <cell r="CW68">
            <v>526.7933215540537</v>
          </cell>
          <cell r="CX68">
            <v>783.17498306080529</v>
          </cell>
          <cell r="CY68">
            <v>858.29819826216942</v>
          </cell>
          <cell r="CZ68">
            <v>35.745290086797638</v>
          </cell>
          <cell r="DA68">
            <v>2101.0606313638164</v>
          </cell>
          <cell r="DB68">
            <v>6644.8697714849759</v>
          </cell>
        </row>
      </sheetData>
      <sheetData sheetId="24"/>
      <sheetData sheetId="25"/>
      <sheetData sheetId="26"/>
      <sheetData sheetId="27"/>
      <sheetData sheetId="28"/>
      <sheetData sheetId="29"/>
      <sheetData sheetId="30"/>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dminAnlys"/>
      <sheetName val="AdminAnlys_noPP"/>
      <sheetName val="Support"/>
      <sheetName val="CatsRevised"/>
      <sheetName val="Resi Rehab Models112213"/>
      <sheetName val="Profit.Loss"/>
      <sheetName val="Per Day Templte"/>
      <sheetName val="MMARS"/>
      <sheetName val="UFRBedSizes"/>
      <sheetName val="RateOptions"/>
      <sheetName val="CostSummary"/>
      <sheetName val="ALLCleanData"/>
      <sheetName val="ALLRawDataCalcs"/>
      <sheetName val="ALLCleanData (2)"/>
      <sheetName val="ALLRawDataCalcs (2)"/>
      <sheetName val="Lookups"/>
      <sheetName val="Source"/>
      <sheetName val="Relief"/>
      <sheetName val="CA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4">
          <cell r="A4" t="str">
            <v>Anchor House, Inc</v>
          </cell>
        </row>
        <row r="79">
          <cell r="L79">
            <v>0</v>
          </cell>
          <cell r="M79">
            <v>0.57739105381871081</v>
          </cell>
          <cell r="N79">
            <v>0</v>
          </cell>
          <cell r="O79">
            <v>0</v>
          </cell>
          <cell r="P79">
            <v>0</v>
          </cell>
          <cell r="Q79">
            <v>0</v>
          </cell>
          <cell r="R79">
            <v>0</v>
          </cell>
          <cell r="S79">
            <v>0</v>
          </cell>
          <cell r="T79">
            <v>0</v>
          </cell>
          <cell r="U79">
            <v>0</v>
          </cell>
          <cell r="V79">
            <v>0</v>
          </cell>
          <cell r="W79">
            <v>0</v>
          </cell>
          <cell r="X79">
            <v>0</v>
          </cell>
          <cell r="Y79">
            <v>0</v>
          </cell>
          <cell r="Z79">
            <v>28435.137155526689</v>
          </cell>
          <cell r="AA79">
            <v>17680</v>
          </cell>
          <cell r="AB79">
            <v>17680</v>
          </cell>
          <cell r="AC79">
            <v>17680</v>
          </cell>
          <cell r="AD79">
            <v>0</v>
          </cell>
          <cell r="AE79">
            <v>0</v>
          </cell>
          <cell r="AF79">
            <v>17680</v>
          </cell>
          <cell r="AG79">
            <v>17680</v>
          </cell>
          <cell r="AH79">
            <v>0</v>
          </cell>
          <cell r="AI79">
            <v>0</v>
          </cell>
          <cell r="AJ79">
            <v>0</v>
          </cell>
          <cell r="AK79">
            <v>0</v>
          </cell>
          <cell r="AL79">
            <v>0</v>
          </cell>
          <cell r="AM79">
            <v>0</v>
          </cell>
          <cell r="AN79">
            <v>0</v>
          </cell>
          <cell r="AO79">
            <v>0</v>
          </cell>
          <cell r="AP79">
            <v>0</v>
          </cell>
          <cell r="AQ79">
            <v>0</v>
          </cell>
          <cell r="AR79">
            <v>23859.120535267313</v>
          </cell>
          <cell r="AS79">
            <v>0</v>
          </cell>
          <cell r="AT79">
            <v>0</v>
          </cell>
          <cell r="AU79">
            <v>50802.732601898606</v>
          </cell>
          <cell r="AV79">
            <v>17680</v>
          </cell>
          <cell r="AW79">
            <v>17680</v>
          </cell>
          <cell r="AX79">
            <v>17680</v>
          </cell>
          <cell r="AY79">
            <v>0</v>
          </cell>
          <cell r="AZ79">
            <v>17680</v>
          </cell>
          <cell r="BA79">
            <v>17680</v>
          </cell>
          <cell r="BB79">
            <v>38683.69077867044</v>
          </cell>
          <cell r="BC79">
            <v>17680</v>
          </cell>
          <cell r="BD79">
            <v>17680</v>
          </cell>
          <cell r="BE79">
            <v>17680</v>
          </cell>
          <cell r="BF79">
            <v>17680</v>
          </cell>
          <cell r="BG79">
            <v>17680</v>
          </cell>
          <cell r="BH79">
            <v>19062.457831543241</v>
          </cell>
          <cell r="BI79">
            <v>17680</v>
          </cell>
          <cell r="BJ79">
            <v>17680</v>
          </cell>
          <cell r="BK79">
            <v>0</v>
          </cell>
          <cell r="BL79">
            <v>21681.305257972374</v>
          </cell>
          <cell r="BM79">
            <v>17680</v>
          </cell>
          <cell r="BN79">
            <v>27891.865159060682</v>
          </cell>
          <cell r="BO79">
            <v>17680</v>
          </cell>
          <cell r="BP79">
            <v>17680</v>
          </cell>
          <cell r="BQ79">
            <v>0</v>
          </cell>
          <cell r="BR79">
            <v>17680</v>
          </cell>
          <cell r="BS79">
            <v>17680</v>
          </cell>
          <cell r="BT79">
            <v>-33840.825207644957</v>
          </cell>
          <cell r="BU79">
            <v>9.9399320216439602E-2</v>
          </cell>
          <cell r="BV79">
            <v>-7186.0683792355921</v>
          </cell>
          <cell r="BW79">
            <v>-35177.791184608956</v>
          </cell>
          <cell r="BX79">
            <v>-35590.8564710625</v>
          </cell>
          <cell r="BY79">
            <v>-55116.908947536416</v>
          </cell>
          <cell r="BZ79">
            <v>-83307.390942615937</v>
          </cell>
          <cell r="CA79">
            <v>-273349.04756602121</v>
          </cell>
          <cell r="CB79">
            <v>-7.7547029698140868E-2</v>
          </cell>
          <cell r="CC79">
            <v>-39734.823067126941</v>
          </cell>
          <cell r="CD79">
            <v>-11517.352389708823</v>
          </cell>
          <cell r="CE79">
            <v>-46362.182866501425</v>
          </cell>
          <cell r="CF79">
            <v>0</v>
          </cell>
          <cell r="CG79">
            <v>-136501.6277690421</v>
          </cell>
          <cell r="CH79">
            <v>-90397.5729167721</v>
          </cell>
          <cell r="CI79">
            <v>-152542.56256830844</v>
          </cell>
          <cell r="CJ79">
            <v>-35177.791184608956</v>
          </cell>
          <cell r="CK79">
            <v>-55706.39251003167</v>
          </cell>
          <cell r="CL79">
            <v>-55116.908947536416</v>
          </cell>
          <cell r="CM79">
            <v>-22219.839170646766</v>
          </cell>
          <cell r="CN79">
            <v>-83307.390942615937</v>
          </cell>
          <cell r="CO79">
            <v>-300520.46157656109</v>
          </cell>
          <cell r="CP79">
            <v>0.30633124267464451</v>
          </cell>
          <cell r="CQ79">
            <v>5.7034936589832844E-2</v>
          </cell>
          <cell r="CR79">
            <v>4.4068118751284815E-2</v>
          </cell>
          <cell r="CS79">
            <v>2.7587424293530421E-2</v>
          </cell>
          <cell r="CT79">
            <v>-1.0746712977518131E-2</v>
          </cell>
          <cell r="CU79">
            <v>5.6488367741951151E-3</v>
          </cell>
          <cell r="CV79">
            <v>-2062.0561046906537</v>
          </cell>
          <cell r="CW79">
            <v>-471.57856070100786</v>
          </cell>
          <cell r="CX79">
            <v>-829.79647253395638</v>
          </cell>
          <cell r="CY79">
            <v>-702.99662310767405</v>
          </cell>
          <cell r="CZ79">
            <v>-32.286801646116025</v>
          </cell>
          <cell r="DA79">
            <v>-1727.3032736999844</v>
          </cell>
          <cell r="DB79">
            <v>-5737.0735599716909</v>
          </cell>
        </row>
        <row r="80">
          <cell r="L80">
            <v>69.284636205819837</v>
          </cell>
          <cell r="M80">
            <v>1.1771650937138902</v>
          </cell>
          <cell r="N80">
            <v>3.4122506676181943</v>
          </cell>
          <cell r="O80">
            <v>0.82069868579631511</v>
          </cell>
          <cell r="P80">
            <v>2.6508850651609546</v>
          </cell>
          <cell r="Q80">
            <v>0</v>
          </cell>
          <cell r="R80">
            <v>21.232076463903709</v>
          </cell>
          <cell r="S80">
            <v>6.938323741838091</v>
          </cell>
          <cell r="T80">
            <v>3.1186545144232269</v>
          </cell>
          <cell r="U80">
            <v>5.7442478853553091E-3</v>
          </cell>
          <cell r="V80">
            <v>10.880829883086919</v>
          </cell>
          <cell r="W80">
            <v>0</v>
          </cell>
          <cell r="X80">
            <v>13.410649962472018</v>
          </cell>
          <cell r="Y80">
            <v>6.5547543892416638</v>
          </cell>
          <cell r="Z80">
            <v>88967.234496437944</v>
          </cell>
          <cell r="AA80">
            <v>122198.93712645938</v>
          </cell>
          <cell r="AB80">
            <v>63161.328698046535</v>
          </cell>
          <cell r="AC80">
            <v>102102.1506130342</v>
          </cell>
          <cell r="AD80">
            <v>0</v>
          </cell>
          <cell r="AE80">
            <v>0</v>
          </cell>
          <cell r="AF80">
            <v>167549.29408607361</v>
          </cell>
          <cell r="AG80">
            <v>75546.455144027117</v>
          </cell>
          <cell r="AH80">
            <v>0</v>
          </cell>
          <cell r="AI80">
            <v>0</v>
          </cell>
          <cell r="AJ80">
            <v>0</v>
          </cell>
          <cell r="AK80">
            <v>0</v>
          </cell>
          <cell r="AL80">
            <v>0</v>
          </cell>
          <cell r="AM80">
            <v>0</v>
          </cell>
          <cell r="AN80">
            <v>0</v>
          </cell>
          <cell r="AO80">
            <v>0</v>
          </cell>
          <cell r="AP80">
            <v>0</v>
          </cell>
          <cell r="AQ80">
            <v>0</v>
          </cell>
          <cell r="AR80">
            <v>30239.396853710758</v>
          </cell>
          <cell r="AS80">
            <v>0</v>
          </cell>
          <cell r="AT80">
            <v>0</v>
          </cell>
          <cell r="AU80">
            <v>57141.476956924918</v>
          </cell>
          <cell r="AV80">
            <v>94785.379298349784</v>
          </cell>
          <cell r="AW80">
            <v>115332.99841003475</v>
          </cell>
          <cell r="AX80">
            <v>74232.856721660632</v>
          </cell>
          <cell r="AY80">
            <v>0</v>
          </cell>
          <cell r="AZ80">
            <v>57851.390584257657</v>
          </cell>
          <cell r="BA80">
            <v>54077.519564488088</v>
          </cell>
          <cell r="BB80">
            <v>46993.941797087129</v>
          </cell>
          <cell r="BC80">
            <v>47031.925855490001</v>
          </cell>
          <cell r="BD80">
            <v>80910.77582627043</v>
          </cell>
          <cell r="BE80">
            <v>58979.412238436635</v>
          </cell>
          <cell r="BF80">
            <v>37606.724099758874</v>
          </cell>
          <cell r="BG80">
            <v>34184.545775221428</v>
          </cell>
          <cell r="BH80">
            <v>44682.447478512273</v>
          </cell>
          <cell r="BI80">
            <v>43279.289309185209</v>
          </cell>
          <cell r="BJ80">
            <v>34764.713108452248</v>
          </cell>
          <cell r="BK80">
            <v>0</v>
          </cell>
          <cell r="BL80">
            <v>44540.726387923671</v>
          </cell>
          <cell r="BM80">
            <v>87042.359908091457</v>
          </cell>
          <cell r="BN80">
            <v>89444.929291394248</v>
          </cell>
          <cell r="BO80">
            <v>124289.8138430859</v>
          </cell>
          <cell r="BP80">
            <v>69728.324373011812</v>
          </cell>
          <cell r="BQ80">
            <v>0</v>
          </cell>
          <cell r="BR80">
            <v>45725.015042832936</v>
          </cell>
          <cell r="BS80">
            <v>42929.696587844563</v>
          </cell>
          <cell r="BT80">
            <v>208567.74314375603</v>
          </cell>
          <cell r="BU80">
            <v>0.37939257864307757</v>
          </cell>
          <cell r="BV80">
            <v>11340.46896574504</v>
          </cell>
          <cell r="BW80">
            <v>205750.30853421061</v>
          </cell>
          <cell r="BX80">
            <v>52533.215359951391</v>
          </cell>
          <cell r="BY80">
            <v>218916.6417253142</v>
          </cell>
          <cell r="BZ80">
            <v>324950.55705412541</v>
          </cell>
          <cell r="CA80">
            <v>1633627.1796378456</v>
          </cell>
          <cell r="CB80">
            <v>0.4782126529821793</v>
          </cell>
          <cell r="CC80">
            <v>171362.27445601582</v>
          </cell>
          <cell r="CD80">
            <v>13622.627111931048</v>
          </cell>
          <cell r="CE80">
            <v>68743.295088723651</v>
          </cell>
          <cell r="CF80">
            <v>0</v>
          </cell>
          <cell r="CG80">
            <v>614410.50415793085</v>
          </cell>
          <cell r="CH80">
            <v>161336.79569454989</v>
          </cell>
          <cell r="CI80">
            <v>857504.50006830844</v>
          </cell>
          <cell r="CJ80">
            <v>205750.30853421061</v>
          </cell>
          <cell r="CK80">
            <v>300031.79195447615</v>
          </cell>
          <cell r="CL80">
            <v>218916.6417253142</v>
          </cell>
          <cell r="CM80">
            <v>60845.945281757871</v>
          </cell>
          <cell r="CN80">
            <v>324950.55705412541</v>
          </cell>
          <cell r="CO80">
            <v>1864449.3208710058</v>
          </cell>
          <cell r="CP80">
            <v>0.59146570716910496</v>
          </cell>
          <cell r="CQ80">
            <v>0.1587990772116758</v>
          </cell>
          <cell r="CR80">
            <v>0.27304046663532405</v>
          </cell>
          <cell r="CS80">
            <v>0.17036991581041908</v>
          </cell>
          <cell r="CT80">
            <v>6.308030690001018E-2</v>
          </cell>
          <cell r="CU80">
            <v>0.31768181299437093</v>
          </cell>
          <cell r="CV80">
            <v>2532.7091484425123</v>
          </cell>
          <cell r="CW80">
            <v>581.11630348162896</v>
          </cell>
          <cell r="CX80">
            <v>1018.2283441433642</v>
          </cell>
          <cell r="CY80">
            <v>840.02908424611667</v>
          </cell>
          <cell r="CZ80">
            <v>43.083668282855932</v>
          </cell>
          <cell r="DA80">
            <v>2047.9481385330873</v>
          </cell>
          <cell r="DB80">
            <v>6974.1704107218638</v>
          </cell>
        </row>
      </sheetData>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dminAnlys"/>
      <sheetName val="AdminAnlys_noPP"/>
      <sheetName val="Support"/>
      <sheetName val="CatsRevised"/>
      <sheetName val="Resi Rehab Models112213"/>
      <sheetName val="Profit.Loss"/>
      <sheetName val="Per Day Templte"/>
      <sheetName val="MMARS"/>
      <sheetName val="UFRBedSizes"/>
      <sheetName val="RateOptions"/>
      <sheetName val="CostSummary"/>
      <sheetName val="ALLCleanData"/>
      <sheetName val="ALLRawDataCalcs"/>
      <sheetName val="ALLCleanData (2)"/>
      <sheetName val="ALLRawDataCalcs (2)"/>
      <sheetName val="Lookups"/>
      <sheetName val="Source"/>
      <sheetName val="Relief"/>
      <sheetName val="CA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4">
          <cell r="A4" t="str">
            <v>Anchor House, Inc</v>
          </cell>
        </row>
        <row r="79">
          <cell r="L79">
            <v>0</v>
          </cell>
          <cell r="M79">
            <v>0.57739105381871081</v>
          </cell>
          <cell r="N79">
            <v>0</v>
          </cell>
          <cell r="O79">
            <v>0</v>
          </cell>
          <cell r="P79">
            <v>0</v>
          </cell>
          <cell r="Q79">
            <v>0</v>
          </cell>
          <cell r="R79">
            <v>0</v>
          </cell>
          <cell r="S79">
            <v>0</v>
          </cell>
          <cell r="T79">
            <v>0</v>
          </cell>
          <cell r="U79">
            <v>0</v>
          </cell>
          <cell r="V79">
            <v>0</v>
          </cell>
          <cell r="W79">
            <v>0</v>
          </cell>
          <cell r="X79">
            <v>0</v>
          </cell>
          <cell r="Y79">
            <v>0</v>
          </cell>
          <cell r="Z79">
            <v>28435.137155526689</v>
          </cell>
          <cell r="AA79">
            <v>17680</v>
          </cell>
          <cell r="AB79">
            <v>17680</v>
          </cell>
          <cell r="AC79">
            <v>17680</v>
          </cell>
          <cell r="AD79">
            <v>0</v>
          </cell>
          <cell r="AE79">
            <v>0</v>
          </cell>
          <cell r="AF79">
            <v>17680</v>
          </cell>
          <cell r="AG79">
            <v>17680</v>
          </cell>
          <cell r="AH79">
            <v>0</v>
          </cell>
          <cell r="AI79">
            <v>0</v>
          </cell>
          <cell r="AJ79">
            <v>0</v>
          </cell>
          <cell r="AK79">
            <v>0</v>
          </cell>
          <cell r="AL79">
            <v>0</v>
          </cell>
          <cell r="AM79">
            <v>0</v>
          </cell>
          <cell r="AN79">
            <v>0</v>
          </cell>
          <cell r="AO79">
            <v>0</v>
          </cell>
          <cell r="AP79">
            <v>0</v>
          </cell>
          <cell r="AQ79">
            <v>0</v>
          </cell>
          <cell r="AR79">
            <v>23859.120535267313</v>
          </cell>
          <cell r="AS79">
            <v>0</v>
          </cell>
          <cell r="AT79">
            <v>0</v>
          </cell>
          <cell r="AU79">
            <v>50802.732601898606</v>
          </cell>
          <cell r="AV79">
            <v>17680</v>
          </cell>
          <cell r="AW79">
            <v>17680</v>
          </cell>
          <cell r="AX79">
            <v>17680</v>
          </cell>
          <cell r="AY79">
            <v>0</v>
          </cell>
          <cell r="AZ79">
            <v>17680</v>
          </cell>
          <cell r="BA79">
            <v>17680</v>
          </cell>
          <cell r="BB79">
            <v>38683.69077867044</v>
          </cell>
          <cell r="BC79">
            <v>17680</v>
          </cell>
          <cell r="BD79">
            <v>17680</v>
          </cell>
          <cell r="BE79">
            <v>17680</v>
          </cell>
          <cell r="BF79">
            <v>17680</v>
          </cell>
          <cell r="BG79">
            <v>17680</v>
          </cell>
          <cell r="BH79">
            <v>19062.457831543241</v>
          </cell>
          <cell r="BI79">
            <v>17680</v>
          </cell>
          <cell r="BJ79">
            <v>17680</v>
          </cell>
          <cell r="BK79">
            <v>0</v>
          </cell>
          <cell r="BL79">
            <v>21681.305257972374</v>
          </cell>
          <cell r="BM79">
            <v>17680</v>
          </cell>
          <cell r="BN79">
            <v>27891.865159060682</v>
          </cell>
          <cell r="BO79">
            <v>17680</v>
          </cell>
          <cell r="BP79">
            <v>17680</v>
          </cell>
          <cell r="BQ79">
            <v>0</v>
          </cell>
          <cell r="BR79">
            <v>17680</v>
          </cell>
          <cell r="BS79">
            <v>17680</v>
          </cell>
          <cell r="BT79">
            <v>-33840.825207644957</v>
          </cell>
          <cell r="BU79">
            <v>9.9399320216439602E-2</v>
          </cell>
          <cell r="BV79">
            <v>-7186.0683792355921</v>
          </cell>
          <cell r="BW79">
            <v>-35177.791184608956</v>
          </cell>
          <cell r="BX79">
            <v>-35590.8564710625</v>
          </cell>
          <cell r="BY79">
            <v>-55116.908947536416</v>
          </cell>
          <cell r="BZ79">
            <v>-83307.390942615937</v>
          </cell>
          <cell r="CA79">
            <v>-273349.04756602121</v>
          </cell>
          <cell r="CB79">
            <v>-7.7547029698140868E-2</v>
          </cell>
          <cell r="CC79">
            <v>-39734.823067126941</v>
          </cell>
          <cell r="CD79">
            <v>-11517.352389708823</v>
          </cell>
          <cell r="CE79">
            <v>-46362.182866501425</v>
          </cell>
          <cell r="CF79">
            <v>0</v>
          </cell>
          <cell r="CG79">
            <v>-136501.6277690421</v>
          </cell>
          <cell r="CH79">
            <v>-90397.5729167721</v>
          </cell>
          <cell r="CI79">
            <v>-152542.56256830844</v>
          </cell>
          <cell r="CJ79">
            <v>-35177.791184608956</v>
          </cell>
          <cell r="CK79">
            <v>-55706.39251003167</v>
          </cell>
          <cell r="CL79">
            <v>-55116.908947536416</v>
          </cell>
          <cell r="CM79">
            <v>-22219.839170646766</v>
          </cell>
          <cell r="CN79">
            <v>-83307.390942615937</v>
          </cell>
          <cell r="CO79">
            <v>-300520.46157656109</v>
          </cell>
          <cell r="CP79">
            <v>0.30633124267464451</v>
          </cell>
          <cell r="CQ79">
            <v>5.7034936589832844E-2</v>
          </cell>
          <cell r="CR79">
            <v>4.4068118751284815E-2</v>
          </cell>
          <cell r="CS79">
            <v>2.7587424293530421E-2</v>
          </cell>
          <cell r="CT79">
            <v>-1.0746712977518131E-2</v>
          </cell>
          <cell r="CU79">
            <v>5.6488367741951151E-3</v>
          </cell>
          <cell r="CV79">
            <v>-2062.0561046906537</v>
          </cell>
          <cell r="CW79">
            <v>-471.57856070100786</v>
          </cell>
          <cell r="CX79">
            <v>-829.79647253395638</v>
          </cell>
          <cell r="CY79">
            <v>-702.99662310767405</v>
          </cell>
          <cell r="CZ79">
            <v>-32.286801646116025</v>
          </cell>
          <cell r="DA79">
            <v>-1727.3032736999844</v>
          </cell>
          <cell r="DB79">
            <v>-5737.0735599716909</v>
          </cell>
        </row>
        <row r="80">
          <cell r="L80">
            <v>69.284636205819837</v>
          </cell>
          <cell r="M80">
            <v>1.1771650937138902</v>
          </cell>
          <cell r="N80">
            <v>3.4122506676181943</v>
          </cell>
          <cell r="O80">
            <v>0.82069868579631511</v>
          </cell>
          <cell r="P80">
            <v>2.6508850651609546</v>
          </cell>
          <cell r="Q80">
            <v>0</v>
          </cell>
          <cell r="R80">
            <v>21.232076463903709</v>
          </cell>
          <cell r="S80">
            <v>6.938323741838091</v>
          </cell>
          <cell r="T80">
            <v>3.1186545144232269</v>
          </cell>
          <cell r="U80">
            <v>5.7442478853553091E-3</v>
          </cell>
          <cell r="V80">
            <v>10.880829883086919</v>
          </cell>
          <cell r="W80">
            <v>0</v>
          </cell>
          <cell r="X80">
            <v>13.410649962472018</v>
          </cell>
          <cell r="Y80">
            <v>6.5547543892416638</v>
          </cell>
          <cell r="Z80">
            <v>88967.234496437944</v>
          </cell>
          <cell r="AA80">
            <v>122198.93712645938</v>
          </cell>
          <cell r="AB80">
            <v>63161.328698046535</v>
          </cell>
          <cell r="AC80">
            <v>102102.1506130342</v>
          </cell>
          <cell r="AD80">
            <v>0</v>
          </cell>
          <cell r="AE80">
            <v>0</v>
          </cell>
          <cell r="AF80">
            <v>167549.29408607361</v>
          </cell>
          <cell r="AG80">
            <v>75546.455144027117</v>
          </cell>
          <cell r="AH80">
            <v>0</v>
          </cell>
          <cell r="AI80">
            <v>0</v>
          </cell>
          <cell r="AJ80">
            <v>0</v>
          </cell>
          <cell r="AK80">
            <v>0</v>
          </cell>
          <cell r="AL80">
            <v>0</v>
          </cell>
          <cell r="AM80">
            <v>0</v>
          </cell>
          <cell r="AN80">
            <v>0</v>
          </cell>
          <cell r="AO80">
            <v>0</v>
          </cell>
          <cell r="AP80">
            <v>0</v>
          </cell>
          <cell r="AQ80">
            <v>0</v>
          </cell>
          <cell r="AR80">
            <v>30239.396853710758</v>
          </cell>
          <cell r="AS80">
            <v>0</v>
          </cell>
          <cell r="AT80">
            <v>0</v>
          </cell>
          <cell r="AU80">
            <v>57141.476956924918</v>
          </cell>
          <cell r="AV80">
            <v>94785.379298349784</v>
          </cell>
          <cell r="AW80">
            <v>115332.99841003475</v>
          </cell>
          <cell r="AX80">
            <v>74232.856721660632</v>
          </cell>
          <cell r="AY80">
            <v>0</v>
          </cell>
          <cell r="AZ80">
            <v>57851.390584257657</v>
          </cell>
          <cell r="BA80">
            <v>54077.519564488088</v>
          </cell>
          <cell r="BB80">
            <v>46993.941797087129</v>
          </cell>
          <cell r="BC80">
            <v>47031.925855490001</v>
          </cell>
          <cell r="BD80">
            <v>80910.77582627043</v>
          </cell>
          <cell r="BE80">
            <v>58979.412238436635</v>
          </cell>
          <cell r="BF80">
            <v>37606.724099758874</v>
          </cell>
          <cell r="BG80">
            <v>34184.545775221428</v>
          </cell>
          <cell r="BH80">
            <v>44682.447478512273</v>
          </cell>
          <cell r="BI80">
            <v>43279.289309185209</v>
          </cell>
          <cell r="BJ80">
            <v>34764.713108452248</v>
          </cell>
          <cell r="BK80">
            <v>0</v>
          </cell>
          <cell r="BL80">
            <v>44540.726387923671</v>
          </cell>
          <cell r="BM80">
            <v>87042.359908091457</v>
          </cell>
          <cell r="BN80">
            <v>89444.929291394248</v>
          </cell>
          <cell r="BO80">
            <v>124289.8138430859</v>
          </cell>
          <cell r="BP80">
            <v>69728.324373011812</v>
          </cell>
          <cell r="BQ80">
            <v>0</v>
          </cell>
          <cell r="BR80">
            <v>45725.015042832936</v>
          </cell>
          <cell r="BS80">
            <v>42929.696587844563</v>
          </cell>
          <cell r="BT80">
            <v>208567.74314375603</v>
          </cell>
          <cell r="BU80">
            <v>0.37939257864307757</v>
          </cell>
          <cell r="BV80">
            <v>11340.46896574504</v>
          </cell>
          <cell r="BW80">
            <v>205750.30853421061</v>
          </cell>
          <cell r="BX80">
            <v>52533.215359951391</v>
          </cell>
          <cell r="BY80">
            <v>218916.6417253142</v>
          </cell>
          <cell r="BZ80">
            <v>324950.55705412541</v>
          </cell>
          <cell r="CA80">
            <v>1633627.1796378456</v>
          </cell>
          <cell r="CB80">
            <v>0.4782126529821793</v>
          </cell>
          <cell r="CC80">
            <v>171362.27445601582</v>
          </cell>
          <cell r="CD80">
            <v>13622.627111931048</v>
          </cell>
          <cell r="CE80">
            <v>68743.295088723651</v>
          </cell>
          <cell r="CF80">
            <v>0</v>
          </cell>
          <cell r="CG80">
            <v>614410.50415793085</v>
          </cell>
          <cell r="CH80">
            <v>161336.79569454989</v>
          </cell>
          <cell r="CI80">
            <v>857504.50006830844</v>
          </cell>
          <cell r="CJ80">
            <v>205750.30853421061</v>
          </cell>
          <cell r="CK80">
            <v>300031.79195447615</v>
          </cell>
          <cell r="CL80">
            <v>218916.6417253142</v>
          </cell>
          <cell r="CM80">
            <v>60845.945281757871</v>
          </cell>
          <cell r="CN80">
            <v>324950.55705412541</v>
          </cell>
          <cell r="CO80">
            <v>1864449.3208710058</v>
          </cell>
          <cell r="CP80">
            <v>0.59146570716910496</v>
          </cell>
          <cell r="CQ80">
            <v>0.1587990772116758</v>
          </cell>
          <cell r="CR80">
            <v>0.27304046663532405</v>
          </cell>
          <cell r="CS80">
            <v>0.17036991581041908</v>
          </cell>
          <cell r="CT80">
            <v>6.308030690001018E-2</v>
          </cell>
          <cell r="CU80">
            <v>0.31768181299437093</v>
          </cell>
          <cell r="CV80">
            <v>2532.7091484425123</v>
          </cell>
          <cell r="CW80">
            <v>581.11630348162896</v>
          </cell>
          <cell r="CX80">
            <v>1018.2283441433642</v>
          </cell>
          <cell r="CY80">
            <v>840.02908424611667</v>
          </cell>
          <cell r="CZ80">
            <v>43.083668282855932</v>
          </cell>
          <cell r="DA80">
            <v>2047.9481385330873</v>
          </cell>
          <cell r="DB80">
            <v>6974.1704107218638</v>
          </cell>
        </row>
      </sheetData>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FR Staff Roster"/>
      <sheetName val="Complete UFR List"/>
      <sheetName val="List of Programs"/>
    </sheetNames>
    <sheetDataSet>
      <sheetData sheetId="0"/>
      <sheetData sheetId="1"/>
      <sheetData sheetId="2">
        <row r="3">
          <cell r="B3" t="str">
            <v>Adira Academy</v>
          </cell>
        </row>
        <row r="4">
          <cell r="B4" t="str">
            <v>Alliance House</v>
          </cell>
        </row>
        <row r="5">
          <cell r="B5" t="str">
            <v>Amesbury Assessment</v>
          </cell>
        </row>
        <row r="6">
          <cell r="B6" t="str">
            <v>Brewster Treatment Program</v>
          </cell>
        </row>
        <row r="7">
          <cell r="B7" t="str">
            <v>Brockton Boys Assessment and Stabilizaton</v>
          </cell>
        </row>
        <row r="8">
          <cell r="B8" t="str">
            <v>Brockton Revocation</v>
          </cell>
        </row>
        <row r="9">
          <cell r="B9" t="str">
            <v>Douglas Academy</v>
          </cell>
        </row>
        <row r="10">
          <cell r="B10" t="str">
            <v>Eliot Pearl Hill Academy</v>
          </cell>
        </row>
        <row r="11">
          <cell r="B11" t="str">
            <v>Eliot Short-term Treatment</v>
          </cell>
        </row>
        <row r="12">
          <cell r="B12" t="str">
            <v>Harvard House</v>
          </cell>
        </row>
        <row r="13">
          <cell r="B13" t="str">
            <v>Bright Futures</v>
          </cell>
        </row>
        <row r="14">
          <cell r="B14" t="str">
            <v>New River Academy</v>
          </cell>
        </row>
        <row r="15">
          <cell r="B15" t="str">
            <v xml:space="preserve">Our House </v>
          </cell>
        </row>
        <row r="16">
          <cell r="B16" t="str">
            <v>South Hadley Girls</v>
          </cell>
        </row>
        <row r="17">
          <cell r="B17" t="str">
            <v>Spectrum REACH</v>
          </cell>
        </row>
        <row r="18">
          <cell r="B18" t="str">
            <v>Strive</v>
          </cell>
        </row>
        <row r="19">
          <cell r="B19" t="str">
            <v>Teamworks</v>
          </cell>
        </row>
        <row r="24">
          <cell r="A24" t="str">
            <v>Eliot Community Human Services</v>
          </cell>
        </row>
        <row r="25">
          <cell r="A25" t="str">
            <v>Northeast Family Institute</v>
          </cell>
        </row>
        <row r="26">
          <cell r="A26" t="str">
            <v>Old Colony YMCA</v>
          </cell>
        </row>
        <row r="27">
          <cell r="A27" t="str">
            <v>Spectrum Health Systems, Inc.</v>
          </cell>
        </row>
        <row r="28">
          <cell r="A28" t="str">
            <v>Key Program, Inc.</v>
          </cell>
        </row>
        <row r="29">
          <cell r="A29" t="str">
            <v>RFK Girls</v>
          </cell>
        </row>
      </sheetData>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verview"/>
      <sheetName val="Provider Summary"/>
      <sheetName val="Provider Graph"/>
      <sheetName val="LOS Analysis"/>
      <sheetName val="LOS Data"/>
      <sheetName val="Area Sort"/>
      <sheetName val="Regional Sort"/>
      <sheetName val="Regional Graph"/>
      <sheetName val="Regional FTE Data"/>
      <sheetName val="FTE Data"/>
      <sheetName val="Regional Contracts"/>
      <sheetName val="Site Capacity"/>
      <sheetName val="UTIL GAP BY PROV"/>
      <sheetName val="UTIL GAP BY REG"/>
      <sheetName val="Lists"/>
    </sheetNames>
    <sheetDataSet>
      <sheetData sheetId="0"/>
      <sheetData sheetId="1"/>
      <sheetData sheetId="2" refreshError="1"/>
      <sheetData sheetId="3"/>
      <sheetData sheetId="4"/>
      <sheetData sheetId="5"/>
      <sheetData sheetId="6"/>
      <sheetData sheetId="7" refreshError="1"/>
      <sheetData sheetId="8"/>
      <sheetData sheetId="9">
        <row r="3">
          <cell r="A3" t="str">
            <v>Bay State CS / Plymouth / 475 State</v>
          </cell>
          <cell r="L3">
            <v>9.6774193548387094E-2</v>
          </cell>
          <cell r="M3">
            <v>5.7</v>
          </cell>
          <cell r="N3">
            <v>8.7096774193548381</v>
          </cell>
          <cell r="O3">
            <v>8</v>
          </cell>
          <cell r="P3">
            <v>5.0333333333333323</v>
          </cell>
          <cell r="Q3">
            <v>10.451612903225808</v>
          </cell>
          <cell r="R3">
            <v>11.366666666666667</v>
          </cell>
          <cell r="S3">
            <v>10.61290322580645</v>
          </cell>
          <cell r="T3">
            <v>10.903225806451612</v>
          </cell>
          <cell r="U3">
            <v>8.862068965517242</v>
          </cell>
          <cell r="V3">
            <v>10.870967741935482</v>
          </cell>
          <cell r="W3">
            <v>12.066666666666666</v>
          </cell>
          <cell r="X3">
            <v>10.258064516129032</v>
          </cell>
          <cell r="Y3">
            <v>11.333333333333332</v>
          </cell>
          <cell r="Z3">
            <v>10.451612903225806</v>
          </cell>
          <cell r="AA3">
            <v>10.516129032258064</v>
          </cell>
          <cell r="AB3">
            <v>10.933333333333334</v>
          </cell>
          <cell r="AC3">
            <v>10.903225806451614</v>
          </cell>
          <cell r="AD3">
            <v>10.033333333333331</v>
          </cell>
          <cell r="AE3">
            <v>11.290322580645162</v>
          </cell>
          <cell r="AF3">
            <v>10.870967741935484</v>
          </cell>
          <cell r="AG3">
            <v>8.4285714285714288</v>
          </cell>
          <cell r="AH3">
            <v>9.4838709677419342</v>
          </cell>
          <cell r="AI3">
            <v>10.766666666666666</v>
          </cell>
          <cell r="AJ3">
            <v>8.8387096774193559</v>
          </cell>
          <cell r="AK3">
            <v>9.7333333333333325</v>
          </cell>
          <cell r="AL3">
            <v>7.1290322580645142</v>
          </cell>
          <cell r="AM3">
            <v>9.4838709677419377</v>
          </cell>
          <cell r="AN3">
            <v>9.6999999999999993</v>
          </cell>
          <cell r="AO3">
            <v>10.096774193548388</v>
          </cell>
          <cell r="AP3">
            <v>8.8333333333333339</v>
          </cell>
          <cell r="AQ3">
            <v>8.9032258064516139</v>
          </cell>
          <cell r="AR3">
            <v>8.9032258064516121</v>
          </cell>
          <cell r="AS3">
            <v>9.3214285714285712</v>
          </cell>
          <cell r="AT3">
            <v>6.5483870967741931</v>
          </cell>
          <cell r="AU3">
            <v>7.333333333333333</v>
          </cell>
          <cell r="AV3">
            <v>11.451612903225808</v>
          </cell>
          <cell r="AW3">
            <v>11.5</v>
          </cell>
        </row>
        <row r="4">
          <cell r="A4" t="str">
            <v>Bay State CS / S.Weymouth/ 911 Main</v>
          </cell>
          <cell r="D4">
            <v>5.9666666666666668</v>
          </cell>
          <cell r="E4">
            <v>6.0645161290322571</v>
          </cell>
          <cell r="F4">
            <v>8.2666666666666675</v>
          </cell>
          <cell r="G4">
            <v>7.6774193548387091</v>
          </cell>
          <cell r="H4">
            <v>7.4516129032258052</v>
          </cell>
          <cell r="I4">
            <v>6.6785714285714288</v>
          </cell>
          <cell r="J4">
            <v>7.8064516129032242</v>
          </cell>
          <cell r="K4">
            <v>8.6333333333333329</v>
          </cell>
          <cell r="L4">
            <v>7.67741935483871</v>
          </cell>
          <cell r="M4">
            <v>8.3333333333333321</v>
          </cell>
          <cell r="N4">
            <v>7.9677419354838692</v>
          </cell>
          <cell r="O4">
            <v>8.258064516129032</v>
          </cell>
          <cell r="P4">
            <v>7.6</v>
          </cell>
          <cell r="Q4">
            <v>8.0967741935483861</v>
          </cell>
          <cell r="R4">
            <v>8.8000000000000007</v>
          </cell>
          <cell r="S4">
            <v>8.612903225806452</v>
          </cell>
          <cell r="T4">
            <v>8.4516129032258078</v>
          </cell>
          <cell r="U4">
            <v>7.3103448275862073</v>
          </cell>
          <cell r="V4">
            <v>7.0645161290322562</v>
          </cell>
          <cell r="W4">
            <v>7.6333333333333346</v>
          </cell>
          <cell r="X4">
            <v>7.4516129032258052</v>
          </cell>
          <cell r="Y4">
            <v>7.6333333333333329</v>
          </cell>
          <cell r="Z4">
            <v>8.6129032258064537</v>
          </cell>
          <cell r="AA4">
            <v>5.4838709677419359</v>
          </cell>
          <cell r="AB4">
            <v>5.6333333333333329</v>
          </cell>
          <cell r="AC4">
            <v>7.774193548387097</v>
          </cell>
          <cell r="AD4">
            <v>8.6999999999999993</v>
          </cell>
          <cell r="AE4">
            <v>7.935483870967742</v>
          </cell>
          <cell r="AF4">
            <v>7.8064516129032242</v>
          </cell>
          <cell r="AG4">
            <v>6.5714285714285703</v>
          </cell>
          <cell r="AH4">
            <v>8.0967741935483861</v>
          </cell>
          <cell r="AI4">
            <v>8.8666666666666654</v>
          </cell>
          <cell r="AJ4">
            <v>6.0645161290322571</v>
          </cell>
          <cell r="AK4">
            <v>8.0666666666666647</v>
          </cell>
          <cell r="AL4">
            <v>6.32258064516129</v>
          </cell>
          <cell r="AM4">
            <v>5.161290322580645</v>
          </cell>
          <cell r="AN4">
            <v>8.6</v>
          </cell>
          <cell r="AO4">
            <v>6.3548387096774182</v>
          </cell>
          <cell r="AP4">
            <v>7.8333333333333348</v>
          </cell>
          <cell r="AQ4">
            <v>6.870967741935484</v>
          </cell>
          <cell r="AR4">
            <v>5.2258064516129021</v>
          </cell>
          <cell r="AS4">
            <v>7.7142857142857153</v>
          </cell>
          <cell r="AT4">
            <v>7.5161290322580641</v>
          </cell>
          <cell r="AU4">
            <v>6.9333333333333336</v>
          </cell>
          <cell r="AV4">
            <v>5.2580645161290311</v>
          </cell>
          <cell r="AW4">
            <v>7.7666666666666666</v>
          </cell>
        </row>
        <row r="5">
          <cell r="A5" t="str">
            <v>Brandon/Natick/27Winter St</v>
          </cell>
          <cell r="D5">
            <v>3.3</v>
          </cell>
          <cell r="E5">
            <v>5.612903225806452</v>
          </cell>
          <cell r="F5">
            <v>4.0333333333333332</v>
          </cell>
          <cell r="G5">
            <v>5.580645161290323</v>
          </cell>
          <cell r="H5">
            <v>5.129032258064516</v>
          </cell>
          <cell r="I5">
            <v>5.2857142857142856</v>
          </cell>
          <cell r="J5">
            <v>5.161290322580645</v>
          </cell>
          <cell r="K5">
            <v>4.4333333333333336</v>
          </cell>
          <cell r="L5">
            <v>5.4838709677419351</v>
          </cell>
          <cell r="M5">
            <v>5.9333333333333336</v>
          </cell>
          <cell r="N5">
            <v>5.7741935483870961</v>
          </cell>
          <cell r="O5">
            <v>5.0967741935483879</v>
          </cell>
          <cell r="P5">
            <v>4.8</v>
          </cell>
          <cell r="Q5">
            <v>5.064516129032258</v>
          </cell>
          <cell r="R5">
            <v>5.8</v>
          </cell>
          <cell r="S5">
            <v>5.67741935483871</v>
          </cell>
          <cell r="T5">
            <v>5.870967741935484</v>
          </cell>
          <cell r="U5">
            <v>5.7586206896551726</v>
          </cell>
          <cell r="V5">
            <v>5.838709677419355</v>
          </cell>
          <cell r="W5">
            <v>5.6333333333333337</v>
          </cell>
          <cell r="X5">
            <v>4.7419354838709671</v>
          </cell>
          <cell r="Y5">
            <v>5.5333333333333332</v>
          </cell>
          <cell r="Z5">
            <v>5.9354838709677411</v>
          </cell>
          <cell r="AA5">
            <v>5.5161290322580649</v>
          </cell>
          <cell r="AB5">
            <v>5</v>
          </cell>
          <cell r="AC5">
            <v>4.6774193548387091</v>
          </cell>
          <cell r="AD5">
            <v>5.6666666666666661</v>
          </cell>
          <cell r="AE5">
            <v>5.354838709677419</v>
          </cell>
          <cell r="AF5">
            <v>5.2258064516129021</v>
          </cell>
          <cell r="AG5">
            <v>5.75</v>
          </cell>
          <cell r="AH5">
            <v>5.096774193548387</v>
          </cell>
          <cell r="AI5">
            <v>5.6666666666666661</v>
          </cell>
          <cell r="AJ5">
            <v>5.741935483870968</v>
          </cell>
          <cell r="AK5">
            <v>5.7333333333333334</v>
          </cell>
          <cell r="AL5">
            <v>4.7741935483870961</v>
          </cell>
          <cell r="AM5">
            <v>5.387096774193548</v>
          </cell>
          <cell r="AN5">
            <v>5.7666666666666666</v>
          </cell>
          <cell r="AO5">
            <v>6</v>
          </cell>
          <cell r="AP5">
            <v>5.5</v>
          </cell>
          <cell r="AQ5">
            <v>4.6451612903225801</v>
          </cell>
          <cell r="AR5">
            <v>5.6774193548387091</v>
          </cell>
          <cell r="AS5">
            <v>4.7857142857142847</v>
          </cell>
          <cell r="AT5">
            <v>5.870967741935484</v>
          </cell>
          <cell r="AU5">
            <v>5.9</v>
          </cell>
          <cell r="AV5">
            <v>5.1612903225806441</v>
          </cell>
          <cell r="AW5">
            <v>5.7333333333333334</v>
          </cell>
        </row>
        <row r="6">
          <cell r="A6" t="str">
            <v>Caritas St Mary's /Dorch /90Cushing</v>
          </cell>
          <cell r="B6">
            <v>10</v>
          </cell>
          <cell r="C6">
            <v>9.935483870967742</v>
          </cell>
          <cell r="D6">
            <v>9.9333333333333336</v>
          </cell>
          <cell r="E6">
            <v>9.9032258064516121</v>
          </cell>
          <cell r="F6">
            <v>9.8666666666666671</v>
          </cell>
          <cell r="G6">
            <v>7.193548387096774</v>
          </cell>
          <cell r="H6">
            <v>9.2903225806451584</v>
          </cell>
          <cell r="I6">
            <v>8.9642857142857117</v>
          </cell>
          <cell r="J6">
            <v>9.4838709677419342</v>
          </cell>
          <cell r="K6">
            <v>12.9</v>
          </cell>
          <cell r="L6">
            <v>6.1612903225806432</v>
          </cell>
          <cell r="M6">
            <v>9.1666666666666661</v>
          </cell>
          <cell r="N6">
            <v>9.4516129032258061</v>
          </cell>
          <cell r="O6">
            <v>7.9354838709677411</v>
          </cell>
          <cell r="P6">
            <v>10.866666666666665</v>
          </cell>
          <cell r="Q6">
            <v>9.2580645161290338</v>
          </cell>
          <cell r="R6">
            <v>7.8</v>
          </cell>
          <cell r="S6">
            <v>8.064516129032258</v>
          </cell>
          <cell r="T6">
            <v>8.3548387096774182</v>
          </cell>
          <cell r="U6">
            <v>8.8965517241379306</v>
          </cell>
          <cell r="V6">
            <v>8.7741935483870979</v>
          </cell>
          <cell r="W6">
            <v>9.3333333333333339</v>
          </cell>
          <cell r="X6">
            <v>10.03225806451613</v>
          </cell>
          <cell r="Y6">
            <v>9.8666666666666671</v>
          </cell>
          <cell r="Z6">
            <v>8.0322580645161281</v>
          </cell>
          <cell r="AA6">
            <v>7.5161290322580632</v>
          </cell>
          <cell r="AB6">
            <v>7.0333333333333341</v>
          </cell>
          <cell r="AC6">
            <v>9.2258064516129039</v>
          </cell>
          <cell r="AD6">
            <v>7.666666666666667</v>
          </cell>
          <cell r="AE6">
            <v>6.5806451612903221</v>
          </cell>
          <cell r="AF6">
            <v>11.354838709677418</v>
          </cell>
          <cell r="AG6">
            <v>7.6785714285714288</v>
          </cell>
          <cell r="AH6">
            <v>9.4838709677419359</v>
          </cell>
          <cell r="AI6">
            <v>11.366666666666667</v>
          </cell>
          <cell r="AJ6">
            <v>9.6451612903225801</v>
          </cell>
          <cell r="AK6">
            <v>6.2333333333333325</v>
          </cell>
          <cell r="AL6">
            <v>7.870967741935484</v>
          </cell>
          <cell r="AM6">
            <v>7.935483870967742</v>
          </cell>
          <cell r="AN6">
            <v>8.3666666666666654</v>
          </cell>
          <cell r="AO6">
            <v>10.35483870967742</v>
          </cell>
          <cell r="AP6">
            <v>7.7666666666666666</v>
          </cell>
          <cell r="AQ6">
            <v>6.935483870967742</v>
          </cell>
          <cell r="AR6">
            <v>8.7741935483870979</v>
          </cell>
          <cell r="AS6">
            <v>10.571428571428569</v>
          </cell>
          <cell r="AT6">
            <v>9.258064516129032</v>
          </cell>
          <cell r="AU6">
            <v>6.6</v>
          </cell>
          <cell r="AV6">
            <v>8.1290322580645142</v>
          </cell>
          <cell r="AW6">
            <v>7.4333333333333327</v>
          </cell>
        </row>
        <row r="7">
          <cell r="A7" t="str">
            <v>CFP / Dorchester / 31 Athelwold St</v>
          </cell>
          <cell r="AQ7">
            <v>3.32258064516129</v>
          </cell>
          <cell r="AR7">
            <v>6.4516129032258052</v>
          </cell>
          <cell r="AS7">
            <v>6.8571428571428577</v>
          </cell>
          <cell r="AT7">
            <v>6.7096774193548381</v>
          </cell>
          <cell r="AU7">
            <v>7.2</v>
          </cell>
          <cell r="AV7">
            <v>8.064516129032258</v>
          </cell>
          <cell r="AW7">
            <v>6.3</v>
          </cell>
        </row>
        <row r="8">
          <cell r="A8" t="str">
            <v>Communities For People</v>
          </cell>
          <cell r="AP8">
            <v>1.5</v>
          </cell>
          <cell r="AQ8">
            <v>3.967741935483871</v>
          </cell>
          <cell r="AR8">
            <v>1.032258064516129</v>
          </cell>
        </row>
        <row r="9">
          <cell r="A9" t="str">
            <v>Community Care/S.Attleboro/543Newpo</v>
          </cell>
          <cell r="E9">
            <v>4.064516129032258</v>
          </cell>
          <cell r="F9">
            <v>10.566666666666666</v>
          </cell>
          <cell r="G9">
            <v>10.354838709677418</v>
          </cell>
          <cell r="H9">
            <v>11.09677419354839</v>
          </cell>
          <cell r="I9">
            <v>10.857142857142858</v>
          </cell>
          <cell r="J9">
            <v>11.193548387096774</v>
          </cell>
          <cell r="K9">
            <v>10</v>
          </cell>
          <cell r="L9">
            <v>11.032258064516128</v>
          </cell>
          <cell r="M9">
            <v>11.3</v>
          </cell>
          <cell r="N9">
            <v>10.451612903225808</v>
          </cell>
          <cell r="O9">
            <v>11.64516129032258</v>
          </cell>
          <cell r="P9">
            <v>10.6</v>
          </cell>
          <cell r="Q9">
            <v>10.96774193548387</v>
          </cell>
          <cell r="R9">
            <v>10.8</v>
          </cell>
          <cell r="S9">
            <v>10.129032258064516</v>
          </cell>
          <cell r="T9">
            <v>9.0967741935483879</v>
          </cell>
          <cell r="U9">
            <v>11.448275862068966</v>
          </cell>
          <cell r="V9">
            <v>11.032258064516128</v>
          </cell>
          <cell r="W9">
            <v>11.666666666666668</v>
          </cell>
          <cell r="X9">
            <v>10.580645161290322</v>
          </cell>
          <cell r="Y9">
            <v>11.766666666666667</v>
          </cell>
          <cell r="Z9">
            <v>10.903225806451614</v>
          </cell>
          <cell r="AA9">
            <v>10.290322580645162</v>
          </cell>
          <cell r="AB9">
            <v>9.5</v>
          </cell>
          <cell r="AC9">
            <v>10.290322580645162</v>
          </cell>
          <cell r="AD9">
            <v>9.5333333333333332</v>
          </cell>
          <cell r="AE9">
            <v>8.4193548387096762</v>
          </cell>
          <cell r="AF9">
            <v>11.774193548387096</v>
          </cell>
          <cell r="AG9">
            <v>10.071428571428571</v>
          </cell>
          <cell r="AH9">
            <v>10.193548387096776</v>
          </cell>
          <cell r="AI9">
            <v>10.166666666666666</v>
          </cell>
          <cell r="AJ9">
            <v>9.1612903225806477</v>
          </cell>
          <cell r="AK9">
            <v>9.8000000000000007</v>
          </cell>
          <cell r="AL9">
            <v>9.32258064516129</v>
          </cell>
          <cell r="AM9">
            <v>10.193548387096776</v>
          </cell>
          <cell r="AN9">
            <v>8.4333333333333336</v>
          </cell>
          <cell r="AO9">
            <v>11</v>
          </cell>
          <cell r="AP9">
            <v>9.3666666666666654</v>
          </cell>
          <cell r="AQ9">
            <v>8.4838709677419342</v>
          </cell>
          <cell r="AR9">
            <v>9.806451612903226</v>
          </cell>
          <cell r="AS9">
            <v>8.5</v>
          </cell>
          <cell r="AT9">
            <v>9.2903225806451619</v>
          </cell>
          <cell r="AU9">
            <v>10.7</v>
          </cell>
          <cell r="AV9">
            <v>10.709677419354838</v>
          </cell>
          <cell r="AW9">
            <v>9.3000000000000007</v>
          </cell>
        </row>
        <row r="10">
          <cell r="A10" t="str">
            <v>EliotCommunityHS / Waltham/ 130Dale</v>
          </cell>
          <cell r="D10">
            <v>4.5</v>
          </cell>
          <cell r="E10">
            <v>3.4516129032258065</v>
          </cell>
          <cell r="F10">
            <v>2.1</v>
          </cell>
          <cell r="G10">
            <v>4.7096774193548381</v>
          </cell>
          <cell r="H10">
            <v>3.967741935483871</v>
          </cell>
          <cell r="I10">
            <v>4.7857142857142865</v>
          </cell>
          <cell r="J10">
            <v>5.709677419354839</v>
          </cell>
          <cell r="K10">
            <v>5.4</v>
          </cell>
          <cell r="L10">
            <v>4.838709677419355</v>
          </cell>
          <cell r="M10">
            <v>4.666666666666667</v>
          </cell>
          <cell r="N10">
            <v>3.7096774193548381</v>
          </cell>
          <cell r="O10">
            <v>4.2258064516129039</v>
          </cell>
          <cell r="P10">
            <v>3.8333333333333335</v>
          </cell>
          <cell r="Q10">
            <v>3.129032258064516</v>
          </cell>
          <cell r="R10">
            <v>4.1333333333333329</v>
          </cell>
          <cell r="S10">
            <v>3.096774193548387</v>
          </cell>
          <cell r="T10">
            <v>4.709677419354839</v>
          </cell>
          <cell r="U10">
            <v>4.3793103448275863</v>
          </cell>
          <cell r="V10">
            <v>4.935483870967742</v>
          </cell>
          <cell r="W10">
            <v>4.5</v>
          </cell>
          <cell r="X10">
            <v>4.8064516129032251</v>
          </cell>
          <cell r="Y10">
            <v>4.8666666666666671</v>
          </cell>
          <cell r="Z10">
            <v>4.870967741935484</v>
          </cell>
          <cell r="AA10">
            <v>3.225806451612903</v>
          </cell>
          <cell r="AB10">
            <v>4.5333333333333332</v>
          </cell>
          <cell r="AC10">
            <v>4.5161290322580649</v>
          </cell>
          <cell r="AD10">
            <v>4.9333333333333336</v>
          </cell>
          <cell r="AE10">
            <v>3.096774193548387</v>
          </cell>
          <cell r="AF10">
            <v>3.838709677419355</v>
          </cell>
          <cell r="AG10">
            <v>4.2142857142857144</v>
          </cell>
          <cell r="AH10">
            <v>4.258064516129032</v>
          </cell>
          <cell r="AI10">
            <v>3.9666666666666668</v>
          </cell>
          <cell r="AJ10">
            <v>3.6129032258064515</v>
          </cell>
          <cell r="AK10">
            <v>4.833333333333333</v>
          </cell>
          <cell r="AL10">
            <v>4.67741935483871</v>
          </cell>
          <cell r="AM10">
            <v>4.5483870967741939</v>
          </cell>
          <cell r="AN10">
            <v>3.3</v>
          </cell>
          <cell r="AO10">
            <v>4.32258064516129</v>
          </cell>
          <cell r="AP10">
            <v>4.8333333333333339</v>
          </cell>
          <cell r="AQ10">
            <v>4.2903225806451619</v>
          </cell>
          <cell r="AR10">
            <v>3.3870967741935485</v>
          </cell>
          <cell r="AS10">
            <v>3.5357142857142856</v>
          </cell>
          <cell r="AT10">
            <v>5</v>
          </cell>
          <cell r="AU10">
            <v>4.3666666666666671</v>
          </cell>
          <cell r="AV10">
            <v>5</v>
          </cell>
          <cell r="AW10">
            <v>4.2</v>
          </cell>
        </row>
        <row r="11">
          <cell r="A11" t="str">
            <v>EliotCommunityHS/Arling/734-736Mass</v>
          </cell>
          <cell r="E11">
            <v>3.741935483870968</v>
          </cell>
          <cell r="F11">
            <v>4</v>
          </cell>
          <cell r="G11">
            <v>4.774193548387097</v>
          </cell>
          <cell r="H11">
            <v>5.4838709677419351</v>
          </cell>
          <cell r="I11">
            <v>5.5357142857142856</v>
          </cell>
          <cell r="J11">
            <v>2.225806451612903</v>
          </cell>
          <cell r="K11">
            <v>4.7666666666666657</v>
          </cell>
          <cell r="L11">
            <v>5.935483870967742</v>
          </cell>
          <cell r="M11">
            <v>5.7666666666666675</v>
          </cell>
          <cell r="N11">
            <v>4.9677419354838701</v>
          </cell>
          <cell r="O11">
            <v>4.225806451612903</v>
          </cell>
          <cell r="P11">
            <v>3.9333333333333336</v>
          </cell>
          <cell r="Q11">
            <v>2.4516129032258065</v>
          </cell>
          <cell r="R11">
            <v>5.1333333333333329</v>
          </cell>
          <cell r="S11">
            <v>3.225806451612903</v>
          </cell>
          <cell r="T11">
            <v>4.3870967741935489</v>
          </cell>
          <cell r="U11">
            <v>5.1379310344827589</v>
          </cell>
          <cell r="V11">
            <v>5.0322580645161281</v>
          </cell>
          <cell r="W11">
            <v>5.833333333333333</v>
          </cell>
          <cell r="X11">
            <v>5</v>
          </cell>
          <cell r="Y11">
            <v>5.3</v>
          </cell>
          <cell r="Z11">
            <v>3.7741935483870965</v>
          </cell>
          <cell r="AA11">
            <v>2.0322580645161286</v>
          </cell>
          <cell r="AB11">
            <v>3.4666666666666668</v>
          </cell>
          <cell r="AC11">
            <v>4.3548387096774199</v>
          </cell>
          <cell r="AD11">
            <v>4.5</v>
          </cell>
          <cell r="AE11">
            <v>4.387096774193548</v>
          </cell>
          <cell r="AF11">
            <v>4.741935483870968</v>
          </cell>
          <cell r="AG11">
            <v>5.2857142857142856</v>
          </cell>
          <cell r="AH11">
            <v>5.032258064516129</v>
          </cell>
          <cell r="AI11">
            <v>5.9</v>
          </cell>
          <cell r="AJ11">
            <v>5.8709677419354831</v>
          </cell>
          <cell r="AK11">
            <v>5.5333333333333341</v>
          </cell>
          <cell r="AL11">
            <v>5.387096774193548</v>
          </cell>
          <cell r="AM11">
            <v>6.1935483870967731</v>
          </cell>
          <cell r="AN11">
            <v>4.8333333333333339</v>
          </cell>
          <cell r="AO11">
            <v>5.6774193548387091</v>
          </cell>
          <cell r="AP11">
            <v>5.9333333333333336</v>
          </cell>
          <cell r="AQ11">
            <v>4.8709677419354831</v>
          </cell>
          <cell r="AR11">
            <v>5.870967741935484</v>
          </cell>
          <cell r="AS11">
            <v>5.5357142857142856</v>
          </cell>
          <cell r="AT11">
            <v>5.5806451612903221</v>
          </cell>
          <cell r="AU11">
            <v>4.9666666666666659</v>
          </cell>
          <cell r="AV11">
            <v>5.709677419354839</v>
          </cell>
          <cell r="AW11">
            <v>5.6</v>
          </cell>
        </row>
        <row r="12">
          <cell r="A12" t="str">
            <v>EliotCommunityHS/Dedham/20Harvey</v>
          </cell>
          <cell r="D12">
            <v>4</v>
          </cell>
          <cell r="E12">
            <v>3.8709677419354835</v>
          </cell>
          <cell r="F12">
            <v>4.2666666666666666</v>
          </cell>
          <cell r="G12">
            <v>4.096774193548387</v>
          </cell>
          <cell r="H12">
            <v>2.7741935483870965</v>
          </cell>
          <cell r="I12">
            <v>4.3214285714285712</v>
          </cell>
          <cell r="J12">
            <v>3.4838709677419355</v>
          </cell>
          <cell r="K12">
            <v>3.7</v>
          </cell>
          <cell r="L12">
            <v>4.5483870967741939</v>
          </cell>
          <cell r="M12">
            <v>5.9333333333333336</v>
          </cell>
          <cell r="N12">
            <v>5.5161290322580649</v>
          </cell>
          <cell r="O12">
            <v>5.4516129032258061</v>
          </cell>
          <cell r="P12">
            <v>4.9000000000000004</v>
          </cell>
          <cell r="Q12">
            <v>4.193548387096774</v>
          </cell>
          <cell r="R12">
            <v>5.4</v>
          </cell>
          <cell r="S12">
            <v>6</v>
          </cell>
          <cell r="T12">
            <v>4.5806451612903221</v>
          </cell>
          <cell r="U12">
            <v>4.7586206896551726</v>
          </cell>
          <cell r="V12">
            <v>5.193548387096774</v>
          </cell>
          <cell r="W12">
            <v>5.2</v>
          </cell>
          <cell r="X12">
            <v>5.709677419354839</v>
          </cell>
          <cell r="Y12">
            <v>5.3</v>
          </cell>
          <cell r="Z12">
            <v>5.096774193548387</v>
          </cell>
          <cell r="AA12">
            <v>5.096774193548387</v>
          </cell>
          <cell r="AB12">
            <v>4.666666666666667</v>
          </cell>
          <cell r="AC12">
            <v>5.4516129032258061</v>
          </cell>
          <cell r="AD12">
            <v>6</v>
          </cell>
          <cell r="AE12">
            <v>5.2580645161290311</v>
          </cell>
          <cell r="AF12">
            <v>4.741935483870968</v>
          </cell>
          <cell r="AG12">
            <v>5.1785714285714279</v>
          </cell>
          <cell r="AH12">
            <v>5.5483870967741939</v>
          </cell>
          <cell r="AI12">
            <v>5.5333333333333332</v>
          </cell>
          <cell r="AJ12">
            <v>5.806451612903226</v>
          </cell>
          <cell r="AK12">
            <v>5.9333333333333336</v>
          </cell>
          <cell r="AL12">
            <v>5.258064516129032</v>
          </cell>
          <cell r="AM12">
            <v>4.967741935483871</v>
          </cell>
          <cell r="AN12">
            <v>2.7</v>
          </cell>
          <cell r="AO12">
            <v>3.5161290322580649</v>
          </cell>
          <cell r="AP12">
            <v>4.5</v>
          </cell>
          <cell r="AQ12">
            <v>4.032258064516129</v>
          </cell>
          <cell r="AR12">
            <v>2.903225806451613</v>
          </cell>
          <cell r="AS12">
            <v>2.8214285714285712</v>
          </cell>
          <cell r="AT12">
            <v>2.8387096774193545</v>
          </cell>
          <cell r="AU12">
            <v>4.5</v>
          </cell>
          <cell r="AV12">
            <v>5.4838709677419359</v>
          </cell>
          <cell r="AW12">
            <v>5.4666666666666668</v>
          </cell>
        </row>
        <row r="13">
          <cell r="A13" t="str">
            <v>EliotCommunityHS/JamPlain/281HydePk</v>
          </cell>
          <cell r="B13">
            <v>5</v>
          </cell>
          <cell r="C13">
            <v>7.258064516129032</v>
          </cell>
          <cell r="D13">
            <v>9.3666666666666654</v>
          </cell>
          <cell r="E13">
            <v>5.838709677419355</v>
          </cell>
          <cell r="F13">
            <v>9.5</v>
          </cell>
          <cell r="G13">
            <v>6.6451612903225792</v>
          </cell>
          <cell r="H13">
            <v>5.2580645161290311</v>
          </cell>
          <cell r="I13">
            <v>9.928571428571427</v>
          </cell>
          <cell r="J13">
            <v>10.935483870967742</v>
          </cell>
          <cell r="K13">
            <v>8.5666666666666664</v>
          </cell>
          <cell r="L13">
            <v>11.258064516129032</v>
          </cell>
          <cell r="M13">
            <v>11.066666666666666</v>
          </cell>
          <cell r="N13">
            <v>10.387096774193548</v>
          </cell>
          <cell r="O13">
            <v>10.290322580645162</v>
          </cell>
          <cell r="P13">
            <v>9.6999999999999993</v>
          </cell>
          <cell r="Q13">
            <v>11.548387096774194</v>
          </cell>
          <cell r="R13">
            <v>3.5333333333333337</v>
          </cell>
          <cell r="S13">
            <v>9.0322580645161299</v>
          </cell>
          <cell r="T13">
            <v>10.161290322580644</v>
          </cell>
          <cell r="U13">
            <v>11.620689655172416</v>
          </cell>
          <cell r="V13">
            <v>8.6451612903225836</v>
          </cell>
          <cell r="W13">
            <v>0.53333333333333333</v>
          </cell>
        </row>
        <row r="14">
          <cell r="A14" t="str">
            <v>EliotCommunityHS/Lynn/12OrchardSt</v>
          </cell>
          <cell r="C14">
            <v>3.129032258064516</v>
          </cell>
          <cell r="D14">
            <v>3.4333333333333331</v>
          </cell>
          <cell r="E14">
            <v>4.2258064516129039</v>
          </cell>
          <cell r="F14">
            <v>4.8</v>
          </cell>
          <cell r="G14">
            <v>4.709677419354839</v>
          </cell>
          <cell r="H14">
            <v>3.741935483870968</v>
          </cell>
          <cell r="I14">
            <v>5.7142857142857135</v>
          </cell>
          <cell r="J14">
            <v>5.6451612903225801</v>
          </cell>
          <cell r="K14">
            <v>4.5333333333333332</v>
          </cell>
          <cell r="L14">
            <v>4.4516129032258061</v>
          </cell>
          <cell r="M14">
            <v>4.666666666666667</v>
          </cell>
          <cell r="N14">
            <v>3.967741935483871</v>
          </cell>
          <cell r="O14">
            <v>4.3548387096774199</v>
          </cell>
          <cell r="P14">
            <v>2.9666666666666663</v>
          </cell>
          <cell r="Q14">
            <v>5.935483870967742</v>
          </cell>
          <cell r="R14">
            <v>4</v>
          </cell>
          <cell r="S14">
            <v>3.064516129032258</v>
          </cell>
          <cell r="T14">
            <v>3.935483870967742</v>
          </cell>
          <cell r="U14">
            <v>2.2758620689655173</v>
          </cell>
          <cell r="V14">
            <v>3.064516129032258</v>
          </cell>
          <cell r="W14">
            <v>3.0333333333333332</v>
          </cell>
          <cell r="X14">
            <v>2.6774193548387095</v>
          </cell>
          <cell r="Y14">
            <v>4.8666666666666671</v>
          </cell>
          <cell r="Z14">
            <v>3.935483870967742</v>
          </cell>
          <cell r="AA14">
            <v>3.5806451612903225</v>
          </cell>
          <cell r="AB14">
            <v>4.5333333333333332</v>
          </cell>
          <cell r="AC14">
            <v>5.32258064516129</v>
          </cell>
          <cell r="AD14">
            <v>3.0666666666666669</v>
          </cell>
          <cell r="AE14">
            <v>2</v>
          </cell>
          <cell r="AF14">
            <v>4.129032258064516</v>
          </cell>
          <cell r="AG14">
            <v>4.4285714285714288</v>
          </cell>
          <cell r="AH14">
            <v>5</v>
          </cell>
          <cell r="AI14">
            <v>4.4333333333333336</v>
          </cell>
          <cell r="AJ14">
            <v>5.5161290322580641</v>
          </cell>
          <cell r="AK14">
            <v>3.333333333333333</v>
          </cell>
          <cell r="AL14">
            <v>4.774193548387097</v>
          </cell>
          <cell r="AM14">
            <v>4.6774193548387091</v>
          </cell>
          <cell r="AN14">
            <v>5.3</v>
          </cell>
          <cell r="AO14">
            <v>4.6451612903225801</v>
          </cell>
          <cell r="AP14">
            <v>3.5</v>
          </cell>
          <cell r="AQ14">
            <v>2.6129032258064515</v>
          </cell>
          <cell r="AR14">
            <v>5.6129032258064511</v>
          </cell>
          <cell r="AS14">
            <v>2.7857142857142856</v>
          </cell>
          <cell r="AT14">
            <v>4.096774193548387</v>
          </cell>
          <cell r="AU14">
            <v>4.7666666666666666</v>
          </cell>
          <cell r="AV14">
            <v>5.5806451612903221</v>
          </cell>
          <cell r="AW14">
            <v>4.0666666666666673</v>
          </cell>
        </row>
        <row r="15">
          <cell r="A15" t="str">
            <v>EliotCommunityHS/Medford/159Allston</v>
          </cell>
          <cell r="B15">
            <v>5.6451612903225801</v>
          </cell>
          <cell r="C15">
            <v>6.8387096774193541</v>
          </cell>
          <cell r="D15">
            <v>3.9666666666666668</v>
          </cell>
          <cell r="E15">
            <v>5.129032258064516</v>
          </cell>
          <cell r="F15">
            <v>7.0333333333333341</v>
          </cell>
          <cell r="G15">
            <v>7.1290322580645151</v>
          </cell>
          <cell r="H15">
            <v>6.4516129032258052</v>
          </cell>
          <cell r="I15">
            <v>6.5357142857142865</v>
          </cell>
          <cell r="J15">
            <v>7.838709677419355</v>
          </cell>
          <cell r="K15">
            <v>7.3666666666666671</v>
          </cell>
          <cell r="L15">
            <v>6.8064516129032251</v>
          </cell>
          <cell r="M15">
            <v>7.2</v>
          </cell>
          <cell r="N15">
            <v>7.129032258064516</v>
          </cell>
          <cell r="O15">
            <v>6.5483870967741931</v>
          </cell>
          <cell r="P15">
            <v>4.5</v>
          </cell>
          <cell r="Q15">
            <v>5.9677419354838701</v>
          </cell>
          <cell r="R15">
            <v>5.166666666666667</v>
          </cell>
          <cell r="S15">
            <v>6.8387096774193541</v>
          </cell>
          <cell r="T15">
            <v>7.1612903225806459</v>
          </cell>
          <cell r="U15">
            <v>3</v>
          </cell>
          <cell r="V15">
            <v>6.064516129032258</v>
          </cell>
          <cell r="W15">
            <v>6.9666666666666668</v>
          </cell>
          <cell r="X15">
            <v>7.1290322580645169</v>
          </cell>
          <cell r="Y15">
            <v>6.2</v>
          </cell>
          <cell r="Z15">
            <v>5.8709677419354831</v>
          </cell>
          <cell r="AA15">
            <v>7.8709677419354849</v>
          </cell>
          <cell r="AB15">
            <v>7.0333333333333332</v>
          </cell>
          <cell r="AC15">
            <v>5.5806451612903221</v>
          </cell>
          <cell r="AD15">
            <v>4.0666666666666664</v>
          </cell>
          <cell r="AE15">
            <v>5.935483870967742</v>
          </cell>
          <cell r="AF15">
            <v>6.903225806451613</v>
          </cell>
          <cell r="AG15">
            <v>6.0714285714285712</v>
          </cell>
          <cell r="AH15">
            <v>7.3870967741935489</v>
          </cell>
          <cell r="AI15">
            <v>6.8</v>
          </cell>
          <cell r="AJ15">
            <v>7.806451612903226</v>
          </cell>
          <cell r="AK15">
            <v>6.3333333333333321</v>
          </cell>
          <cell r="AL15">
            <v>7.1290322580645151</v>
          </cell>
          <cell r="AM15">
            <v>6.6129032258064511</v>
          </cell>
          <cell r="AN15">
            <v>5</v>
          </cell>
          <cell r="AO15">
            <v>7.5483870967741931</v>
          </cell>
          <cell r="AP15">
            <v>6.8666666666666663</v>
          </cell>
          <cell r="AQ15">
            <v>6.8064516129032269</v>
          </cell>
          <cell r="AR15">
            <v>6.8064516129032242</v>
          </cell>
          <cell r="AS15">
            <v>7.2857142857142865</v>
          </cell>
          <cell r="AT15">
            <v>4.9677419354838701</v>
          </cell>
          <cell r="AU15">
            <v>6.2</v>
          </cell>
          <cell r="AV15">
            <v>6.032258064516129</v>
          </cell>
          <cell r="AW15">
            <v>7.166666666666667</v>
          </cell>
        </row>
        <row r="16">
          <cell r="A16" t="str">
            <v>EliotCommunityHS/NewBedford/163Coun</v>
          </cell>
          <cell r="E16">
            <v>0.61290322580645151</v>
          </cell>
          <cell r="F16">
            <v>6.4333333333333336</v>
          </cell>
          <cell r="G16">
            <v>6.9677419354838719</v>
          </cell>
          <cell r="H16">
            <v>5.5161290322580649</v>
          </cell>
          <cell r="I16">
            <v>5.9642857142857144</v>
          </cell>
          <cell r="J16">
            <v>7.1935483870967749</v>
          </cell>
          <cell r="K16">
            <v>7.4333333333333336</v>
          </cell>
          <cell r="L16">
            <v>4.935483870967742</v>
          </cell>
          <cell r="M16">
            <v>5.4333333333333336</v>
          </cell>
          <cell r="N16">
            <v>7.064516129032258</v>
          </cell>
          <cell r="O16">
            <v>7.645161290322581</v>
          </cell>
          <cell r="P16">
            <v>8.0333333333333332</v>
          </cell>
          <cell r="Q16">
            <v>7</v>
          </cell>
          <cell r="R16">
            <v>7.1</v>
          </cell>
          <cell r="S16">
            <v>6.935483870967742</v>
          </cell>
          <cell r="T16">
            <v>7.4838709677419351</v>
          </cell>
          <cell r="U16">
            <v>6.6896551724137927</v>
          </cell>
          <cell r="V16">
            <v>6.6129032258064511</v>
          </cell>
          <cell r="W16">
            <v>6.7333333333333325</v>
          </cell>
          <cell r="X16">
            <v>7.9354838709677429</v>
          </cell>
          <cell r="Y16">
            <v>7.7</v>
          </cell>
          <cell r="Z16">
            <v>6.7096774193548381</v>
          </cell>
          <cell r="AA16">
            <v>7.806451612903226</v>
          </cell>
          <cell r="AB16">
            <v>7.9</v>
          </cell>
          <cell r="AC16">
            <v>7.5161290322580649</v>
          </cell>
          <cell r="AD16">
            <v>5.7</v>
          </cell>
          <cell r="AE16">
            <v>4.838709677419355</v>
          </cell>
          <cell r="AF16">
            <v>6.5161290322580649</v>
          </cell>
          <cell r="AG16">
            <v>7.0714285714285703</v>
          </cell>
          <cell r="AH16">
            <v>7.161290322580645</v>
          </cell>
          <cell r="AI16">
            <v>6.833333333333333</v>
          </cell>
          <cell r="AJ16">
            <v>6</v>
          </cell>
          <cell r="AK16">
            <v>7.5333333333333332</v>
          </cell>
          <cell r="AL16">
            <v>7.580645161290323</v>
          </cell>
          <cell r="AM16">
            <v>5.9032258064516121</v>
          </cell>
          <cell r="AN16">
            <v>5.8666666666666671</v>
          </cell>
          <cell r="AO16">
            <v>5.32258064516129</v>
          </cell>
          <cell r="AP16">
            <v>5.8333333333333339</v>
          </cell>
          <cell r="AQ16">
            <v>5.903225806451613</v>
          </cell>
          <cell r="AR16">
            <v>6.5483870967741931</v>
          </cell>
          <cell r="AS16">
            <v>7</v>
          </cell>
          <cell r="AT16">
            <v>6.0322580645161281</v>
          </cell>
          <cell r="AU16">
            <v>5.4666666666666659</v>
          </cell>
          <cell r="AV16">
            <v>6.6451612903225801</v>
          </cell>
          <cell r="AW16">
            <v>7.333333333333333</v>
          </cell>
        </row>
        <row r="17">
          <cell r="A17" t="str">
            <v>EliotCommunityHS/Wakefield/18 Lafay</v>
          </cell>
          <cell r="F17">
            <v>0.93333333333333335</v>
          </cell>
          <cell r="G17">
            <v>4.129032258064516</v>
          </cell>
          <cell r="H17">
            <v>3.6129032258064511</v>
          </cell>
          <cell r="I17">
            <v>4.2142857142857144</v>
          </cell>
          <cell r="J17">
            <v>4.2580645161290329</v>
          </cell>
          <cell r="K17">
            <v>4.0666666666666664</v>
          </cell>
          <cell r="L17">
            <v>3.8387096774193545</v>
          </cell>
          <cell r="M17">
            <v>4.166666666666667</v>
          </cell>
          <cell r="N17">
            <v>4.741935483870968</v>
          </cell>
          <cell r="O17">
            <v>4</v>
          </cell>
          <cell r="P17">
            <v>3.9333333333333336</v>
          </cell>
          <cell r="Q17">
            <v>4.064516129032258</v>
          </cell>
          <cell r="R17">
            <v>4.7</v>
          </cell>
          <cell r="S17">
            <v>3.967741935483871</v>
          </cell>
          <cell r="T17">
            <v>4.225806451612903</v>
          </cell>
          <cell r="U17">
            <v>4.9655172413793105</v>
          </cell>
          <cell r="V17">
            <v>3.8709677419354835</v>
          </cell>
          <cell r="W17">
            <v>4.833333333333333</v>
          </cell>
          <cell r="X17">
            <v>3.3548387096774195</v>
          </cell>
          <cell r="Y17">
            <v>4.4333333333333336</v>
          </cell>
          <cell r="Z17">
            <v>5.8064516129032251</v>
          </cell>
          <cell r="AA17">
            <v>4.032258064516129</v>
          </cell>
          <cell r="AB17">
            <v>2.9333333333333336</v>
          </cell>
          <cell r="AC17">
            <v>4.741935483870968</v>
          </cell>
          <cell r="AD17">
            <v>4.3666666666666671</v>
          </cell>
          <cell r="AE17">
            <v>4.290322580645161</v>
          </cell>
          <cell r="AF17">
            <v>4.225806451612903</v>
          </cell>
          <cell r="AG17">
            <v>3.5</v>
          </cell>
          <cell r="AH17">
            <v>4.5483870967741939</v>
          </cell>
          <cell r="AI17">
            <v>3.7666666666666666</v>
          </cell>
          <cell r="AJ17">
            <v>4.4838709677419359</v>
          </cell>
          <cell r="AK17">
            <v>3.9333333333333336</v>
          </cell>
          <cell r="AL17">
            <v>4.032258064516129</v>
          </cell>
          <cell r="AM17">
            <v>2.9032258064516125</v>
          </cell>
          <cell r="AN17">
            <v>3.6333333333333333</v>
          </cell>
          <cell r="AO17">
            <v>4.709677419354839</v>
          </cell>
          <cell r="AP17">
            <v>4.1666666666666661</v>
          </cell>
          <cell r="AQ17">
            <v>4.258064516129032</v>
          </cell>
          <cell r="AR17">
            <v>3.7096774193548385</v>
          </cell>
          <cell r="AS17">
            <v>4.2857142857142856</v>
          </cell>
          <cell r="AT17">
            <v>4.290322580645161</v>
          </cell>
          <cell r="AU17">
            <v>4.3</v>
          </cell>
          <cell r="AV17">
            <v>4.5161290322580641</v>
          </cell>
          <cell r="AW17">
            <v>4.5</v>
          </cell>
        </row>
        <row r="18">
          <cell r="A18" t="str">
            <v>Gandara / Greenfield / 107 Conway</v>
          </cell>
          <cell r="F18">
            <v>2.2333333333333334</v>
          </cell>
          <cell r="G18">
            <v>1.129032258064516</v>
          </cell>
          <cell r="H18">
            <v>0.5161290322580645</v>
          </cell>
          <cell r="I18">
            <v>1.75</v>
          </cell>
          <cell r="J18">
            <v>5.387096774193548</v>
          </cell>
          <cell r="K18">
            <v>6.8</v>
          </cell>
          <cell r="L18">
            <v>5.8709677419354831</v>
          </cell>
          <cell r="M18">
            <v>4.8666666666666671</v>
          </cell>
          <cell r="N18">
            <v>7.9032258064516112</v>
          </cell>
          <cell r="O18">
            <v>8.7741935483870961</v>
          </cell>
          <cell r="P18">
            <v>9.1333333333333329</v>
          </cell>
          <cell r="Q18">
            <v>9.2903225806451601</v>
          </cell>
          <cell r="R18">
            <v>10.633333333333335</v>
          </cell>
          <cell r="S18">
            <v>10.096774193548388</v>
          </cell>
          <cell r="T18">
            <v>9.1612903225806441</v>
          </cell>
          <cell r="U18">
            <v>9.4482758620689662</v>
          </cell>
          <cell r="V18">
            <v>10.935483870967742</v>
          </cell>
          <cell r="W18">
            <v>9.7666666666666657</v>
          </cell>
          <cell r="X18">
            <v>10.516129032258064</v>
          </cell>
          <cell r="Y18">
            <v>10.4</v>
          </cell>
          <cell r="Z18">
            <v>10.70967741935484</v>
          </cell>
          <cell r="AA18">
            <v>11.35483870967742</v>
          </cell>
          <cell r="AB18">
            <v>10.166666666666664</v>
          </cell>
          <cell r="AC18">
            <v>10.677419354838708</v>
          </cell>
          <cell r="AD18">
            <v>10.733333333333336</v>
          </cell>
          <cell r="AE18">
            <v>10.806451612903224</v>
          </cell>
          <cell r="AF18">
            <v>10.64516129032258</v>
          </cell>
          <cell r="AG18">
            <v>9.2142857142857153</v>
          </cell>
          <cell r="AH18">
            <v>9.193548387096774</v>
          </cell>
          <cell r="AI18">
            <v>10.733333333333333</v>
          </cell>
          <cell r="AJ18">
            <v>11.483870967741936</v>
          </cell>
          <cell r="AK18">
            <v>9.0333333333333332</v>
          </cell>
          <cell r="AL18">
            <v>8.7741935483870961</v>
          </cell>
          <cell r="AM18">
            <v>9.7096774193548399</v>
          </cell>
          <cell r="AN18">
            <v>9.6333333333333329</v>
          </cell>
          <cell r="AO18">
            <v>10.580645161290322</v>
          </cell>
          <cell r="AP18">
            <v>10.766666666666667</v>
          </cell>
          <cell r="AQ18">
            <v>10</v>
          </cell>
          <cell r="AR18">
            <v>9.32258064516129</v>
          </cell>
          <cell r="AS18">
            <v>10.535714285714285</v>
          </cell>
          <cell r="AT18">
            <v>11.387096774193548</v>
          </cell>
          <cell r="AU18">
            <v>13.666666666666668</v>
          </cell>
          <cell r="AV18">
            <v>11.709677419354838</v>
          </cell>
          <cell r="AW18">
            <v>13.8</v>
          </cell>
        </row>
        <row r="19">
          <cell r="A19" t="str">
            <v>Gandara / Holyoke / 27-29 Canby St</v>
          </cell>
          <cell r="F19">
            <v>2.8333333333333335</v>
          </cell>
          <cell r="G19">
            <v>2.774193548387097</v>
          </cell>
          <cell r="H19">
            <v>2.161290322580645</v>
          </cell>
          <cell r="I19">
            <v>3.3571428571428572</v>
          </cell>
          <cell r="J19">
            <v>6.9354838709677411</v>
          </cell>
          <cell r="K19">
            <v>11.433333333333332</v>
          </cell>
          <cell r="L19">
            <v>9.4193548387096744</v>
          </cell>
          <cell r="M19">
            <v>11.533333333333335</v>
          </cell>
          <cell r="N19">
            <v>10.838709677419354</v>
          </cell>
          <cell r="O19">
            <v>10.612903225806454</v>
          </cell>
          <cell r="P19">
            <v>10.733333333333336</v>
          </cell>
          <cell r="Q19">
            <v>11.064516129032256</v>
          </cell>
          <cell r="R19">
            <v>11.5</v>
          </cell>
          <cell r="S19">
            <v>11.806451612903224</v>
          </cell>
          <cell r="T19">
            <v>11.806451612903226</v>
          </cell>
          <cell r="U19">
            <v>11.724137931034482</v>
          </cell>
          <cell r="V19">
            <v>11.774193548387094</v>
          </cell>
          <cell r="W19">
            <v>11.7</v>
          </cell>
          <cell r="X19">
            <v>11.70967741935484</v>
          </cell>
          <cell r="Y19">
            <v>10.933333333333332</v>
          </cell>
          <cell r="Z19">
            <v>11.548387096774192</v>
          </cell>
          <cell r="AA19">
            <v>11.451612903225806</v>
          </cell>
          <cell r="AB19">
            <v>11.366666666666665</v>
          </cell>
          <cell r="AC19">
            <v>11.935483870967742</v>
          </cell>
          <cell r="AD19">
            <v>12.3</v>
          </cell>
          <cell r="AE19">
            <v>11.451612903225806</v>
          </cell>
          <cell r="AF19">
            <v>10.838709677419354</v>
          </cell>
          <cell r="AG19">
            <v>10.821428571428571</v>
          </cell>
          <cell r="AH19">
            <v>10.870967741935484</v>
          </cell>
          <cell r="AI19">
            <v>9.1</v>
          </cell>
          <cell r="AJ19">
            <v>10.838709677419354</v>
          </cell>
          <cell r="AK19">
            <v>10.3</v>
          </cell>
          <cell r="AL19">
            <v>11.41935483870968</v>
          </cell>
          <cell r="AM19">
            <v>11.03225806451613</v>
          </cell>
          <cell r="AN19">
            <v>10.666666666666666</v>
          </cell>
          <cell r="AO19">
            <v>11</v>
          </cell>
          <cell r="AP19">
            <v>11.4</v>
          </cell>
          <cell r="AQ19">
            <v>9.4838709677419359</v>
          </cell>
          <cell r="AR19">
            <v>10.774193548387096</v>
          </cell>
          <cell r="AS19">
            <v>10.607142857142858</v>
          </cell>
          <cell r="AT19">
            <v>12</v>
          </cell>
          <cell r="AU19">
            <v>13.5</v>
          </cell>
          <cell r="AV19">
            <v>13.129032258064516</v>
          </cell>
          <cell r="AW19">
            <v>13.166666666666666</v>
          </cell>
        </row>
        <row r="20">
          <cell r="A20" t="str">
            <v>Gandara / Springfield / 25 Moorland</v>
          </cell>
          <cell r="G20">
            <v>2</v>
          </cell>
          <cell r="H20">
            <v>7.6129032258064511</v>
          </cell>
          <cell r="I20">
            <v>7.4285714285714288</v>
          </cell>
          <cell r="J20">
            <v>8.870967741935484</v>
          </cell>
          <cell r="K20">
            <v>8.5</v>
          </cell>
          <cell r="L20">
            <v>6.0645161290322589</v>
          </cell>
          <cell r="M20">
            <v>6.9333333333333327</v>
          </cell>
          <cell r="N20">
            <v>6.258064516129032</v>
          </cell>
          <cell r="O20">
            <v>7.1612903225806441</v>
          </cell>
          <cell r="P20">
            <v>9.4666666666666668</v>
          </cell>
          <cell r="Q20">
            <v>8.1612903225806459</v>
          </cell>
          <cell r="R20">
            <v>7.8333333333333348</v>
          </cell>
          <cell r="S20">
            <v>8.0645161290322598</v>
          </cell>
          <cell r="T20">
            <v>8</v>
          </cell>
          <cell r="U20">
            <v>7.9655172413793114</v>
          </cell>
          <cell r="V20">
            <v>7.6451612903225792</v>
          </cell>
          <cell r="W20">
            <v>8.1333333333333329</v>
          </cell>
          <cell r="X20">
            <v>8.7741935483870961</v>
          </cell>
          <cell r="Y20">
            <v>8.2666666666666657</v>
          </cell>
          <cell r="Z20">
            <v>7.419354838709677</v>
          </cell>
          <cell r="AA20">
            <v>8.0322580645161281</v>
          </cell>
          <cell r="AB20">
            <v>8.5</v>
          </cell>
          <cell r="AC20">
            <v>9.8387096774193559</v>
          </cell>
          <cell r="AD20">
            <v>9.3666666666666671</v>
          </cell>
          <cell r="AE20">
            <v>8.0322580645161281</v>
          </cell>
          <cell r="AF20">
            <v>6.354838709677419</v>
          </cell>
          <cell r="AG20">
            <v>7.5714285714285703</v>
          </cell>
          <cell r="AH20">
            <v>7.032258064516129</v>
          </cell>
          <cell r="AI20">
            <v>8.2666666666666675</v>
          </cell>
          <cell r="AJ20">
            <v>8.3548387096774199</v>
          </cell>
          <cell r="AK20">
            <v>9.9333333333333336</v>
          </cell>
          <cell r="AL20">
            <v>8.9032258064516121</v>
          </cell>
          <cell r="AM20">
            <v>8.6451612903225801</v>
          </cell>
          <cell r="AN20">
            <v>8.4</v>
          </cell>
          <cell r="AO20">
            <v>8.5483870967741939</v>
          </cell>
          <cell r="AP20">
            <v>7.5333333333333332</v>
          </cell>
          <cell r="AQ20">
            <v>7.354838709677419</v>
          </cell>
          <cell r="AR20">
            <v>7.0967741935483861</v>
          </cell>
          <cell r="AS20">
            <v>6.3928571428571423</v>
          </cell>
          <cell r="AT20">
            <v>7.4838709677419359</v>
          </cell>
          <cell r="AU20">
            <v>8.3333333333333321</v>
          </cell>
          <cell r="AV20">
            <v>7.6774193548387091</v>
          </cell>
          <cell r="AW20">
            <v>7.3666666666666663</v>
          </cell>
        </row>
        <row r="21">
          <cell r="A21" t="str">
            <v>Gandara / Springfield / 353 MapleSt</v>
          </cell>
          <cell r="F21">
            <v>5.2</v>
          </cell>
          <cell r="G21">
            <v>8.935483870967742</v>
          </cell>
          <cell r="H21">
            <v>10.903225806451612</v>
          </cell>
          <cell r="I21">
            <v>9.3571428571428577</v>
          </cell>
          <cell r="J21">
            <v>7.4516129032258061</v>
          </cell>
          <cell r="K21">
            <v>10.9</v>
          </cell>
          <cell r="L21">
            <v>10.677419354838712</v>
          </cell>
          <cell r="M21">
            <v>13.3</v>
          </cell>
          <cell r="N21">
            <v>13.612903225806452</v>
          </cell>
          <cell r="O21">
            <v>14.03225806451613</v>
          </cell>
          <cell r="P21">
            <v>14.633333333333335</v>
          </cell>
          <cell r="Q21">
            <v>14.838709677419354</v>
          </cell>
          <cell r="R21">
            <v>14.666666666666666</v>
          </cell>
          <cell r="S21">
            <v>10.903225806451612</v>
          </cell>
          <cell r="T21">
            <v>12.774193548387094</v>
          </cell>
          <cell r="U21">
            <v>14.310344827586206</v>
          </cell>
          <cell r="V21">
            <v>14.548387096774192</v>
          </cell>
          <cell r="W21">
            <v>14.9</v>
          </cell>
          <cell r="X21">
            <v>14.935483870967742</v>
          </cell>
          <cell r="Y21">
            <v>14.933333333333334</v>
          </cell>
          <cell r="Z21">
            <v>14.96774193548387</v>
          </cell>
          <cell r="AA21">
            <v>14.322580645161288</v>
          </cell>
          <cell r="AB21">
            <v>14.566666666666668</v>
          </cell>
          <cell r="AC21">
            <v>14.258064516129032</v>
          </cell>
          <cell r="AD21">
            <v>13.933333333333334</v>
          </cell>
          <cell r="AE21">
            <v>14.64516129032258</v>
          </cell>
          <cell r="AF21">
            <v>14.193548387096776</v>
          </cell>
          <cell r="AG21">
            <v>14.321428571428571</v>
          </cell>
          <cell r="AH21">
            <v>14.483870967741934</v>
          </cell>
          <cell r="AI21">
            <v>14.766666666666667</v>
          </cell>
          <cell r="AJ21">
            <v>14.483870967741934</v>
          </cell>
          <cell r="AK21">
            <v>14.866666666666669</v>
          </cell>
          <cell r="AL21">
            <v>14.967741935483872</v>
          </cell>
          <cell r="AM21">
            <v>14.870967741935484</v>
          </cell>
          <cell r="AN21">
            <v>14.333333333333332</v>
          </cell>
          <cell r="AO21">
            <v>14.58064516129032</v>
          </cell>
          <cell r="AP21">
            <v>13.833333333333336</v>
          </cell>
          <cell r="AQ21">
            <v>13.2258064516129</v>
          </cell>
          <cell r="AR21">
            <v>12.903225806451612</v>
          </cell>
          <cell r="AS21">
            <v>14.428571428571429</v>
          </cell>
          <cell r="AT21">
            <v>16.290322580645164</v>
          </cell>
          <cell r="AU21">
            <v>17.733333333333338</v>
          </cell>
          <cell r="AV21">
            <v>16.838709677419356</v>
          </cell>
          <cell r="AW21">
            <v>17.5</v>
          </cell>
        </row>
        <row r="22">
          <cell r="A22" t="str">
            <v>GermaineLawrence/Arlington/18Clarem</v>
          </cell>
          <cell r="D22">
            <v>7.6333333333333337</v>
          </cell>
          <cell r="E22">
            <v>8.4193548387096779</v>
          </cell>
          <cell r="F22">
            <v>7.8666666666666671</v>
          </cell>
          <cell r="G22">
            <v>7.2903225806451619</v>
          </cell>
          <cell r="H22">
            <v>8.5483870967741922</v>
          </cell>
          <cell r="I22">
            <v>8.1071428571428577</v>
          </cell>
          <cell r="J22">
            <v>8.935483870967742</v>
          </cell>
          <cell r="K22">
            <v>9.0333333333333332</v>
          </cell>
          <cell r="L22">
            <v>11.354838709677422</v>
          </cell>
          <cell r="M22">
            <v>11.9</v>
          </cell>
          <cell r="N22">
            <v>12.096774193548386</v>
          </cell>
          <cell r="O22">
            <v>11.709677419354838</v>
          </cell>
          <cell r="P22">
            <v>7.6</v>
          </cell>
          <cell r="Q22">
            <v>11.67741935483871</v>
          </cell>
          <cell r="R22">
            <v>10.9</v>
          </cell>
          <cell r="S22">
            <v>11</v>
          </cell>
          <cell r="T22">
            <v>10.935483870967742</v>
          </cell>
          <cell r="U22">
            <v>11.862068965517238</v>
          </cell>
          <cell r="V22">
            <v>11.483870967741938</v>
          </cell>
          <cell r="W22">
            <v>12.2</v>
          </cell>
          <cell r="X22">
            <v>10.935483870967742</v>
          </cell>
          <cell r="Y22">
            <v>10.366666666666667</v>
          </cell>
          <cell r="Z22">
            <v>11.74193548387097</v>
          </cell>
          <cell r="AA22">
            <v>12.32258064516129</v>
          </cell>
          <cell r="AB22">
            <v>10.266666666666666</v>
          </cell>
          <cell r="AC22">
            <v>9.7419354838709697</v>
          </cell>
          <cell r="AD22">
            <v>10.866666666666667</v>
          </cell>
          <cell r="AE22">
            <v>9.2258064516129039</v>
          </cell>
          <cell r="AF22">
            <v>10.61290322580645</v>
          </cell>
          <cell r="AG22">
            <v>9.6785714285714288</v>
          </cell>
          <cell r="AH22">
            <v>11.903225806451614</v>
          </cell>
          <cell r="AI22">
            <v>12.233333333333333</v>
          </cell>
          <cell r="AJ22">
            <v>12.483870967741934</v>
          </cell>
          <cell r="AK22">
            <v>11.633333333333333</v>
          </cell>
          <cell r="AL22">
            <v>12.032258064516128</v>
          </cell>
          <cell r="AM22">
            <v>10.419354838709676</v>
          </cell>
          <cell r="AN22">
            <v>10.466666666666669</v>
          </cell>
          <cell r="AO22">
            <v>11.548387096774196</v>
          </cell>
          <cell r="AP22">
            <v>10.6</v>
          </cell>
          <cell r="AQ22">
            <v>11.64516129032258</v>
          </cell>
          <cell r="AR22">
            <v>11.35483870967742</v>
          </cell>
          <cell r="AS22">
            <v>12</v>
          </cell>
          <cell r="AT22">
            <v>11.483870967741936</v>
          </cell>
          <cell r="AU22">
            <v>11.4</v>
          </cell>
          <cell r="AV22">
            <v>12.161290322580644</v>
          </cell>
          <cell r="AW22">
            <v>11.7</v>
          </cell>
        </row>
        <row r="23">
          <cell r="A23" t="str">
            <v>Harbor Schools/ Merrimac /100W.Main</v>
          </cell>
          <cell r="C23">
            <v>0.35483870967741937</v>
          </cell>
          <cell r="D23">
            <v>5.3</v>
          </cell>
          <cell r="E23">
            <v>7.064516129032258</v>
          </cell>
          <cell r="F23">
            <v>7.5</v>
          </cell>
          <cell r="G23">
            <v>6.6451612903225801</v>
          </cell>
          <cell r="H23">
            <v>8.6451612903225801</v>
          </cell>
          <cell r="I23">
            <v>6.5714285714285721</v>
          </cell>
          <cell r="J23">
            <v>9.3225806451612883</v>
          </cell>
          <cell r="K23">
            <v>10.666666666666668</v>
          </cell>
          <cell r="L23">
            <v>11.258064516129032</v>
          </cell>
          <cell r="M23">
            <v>9.5666666666666664</v>
          </cell>
          <cell r="N23">
            <v>10.903225806451614</v>
          </cell>
          <cell r="O23">
            <v>10.451612903225804</v>
          </cell>
          <cell r="P23">
            <v>10.5</v>
          </cell>
          <cell r="Q23">
            <v>9.387096774193548</v>
          </cell>
          <cell r="R23">
            <v>10.766666666666666</v>
          </cell>
          <cell r="S23">
            <v>9.7741935483870961</v>
          </cell>
          <cell r="T23">
            <v>10.258064516129034</v>
          </cell>
          <cell r="U23">
            <v>10.827586206896553</v>
          </cell>
          <cell r="V23">
            <v>11.064516129032258</v>
          </cell>
          <cell r="W23">
            <v>11.066666666666666</v>
          </cell>
          <cell r="X23">
            <v>11.516129032258064</v>
          </cell>
          <cell r="Y23">
            <v>11.533333333333333</v>
          </cell>
          <cell r="Z23">
            <v>11.129032258064516</v>
          </cell>
          <cell r="AA23">
            <v>10.709677419354838</v>
          </cell>
          <cell r="AB23">
            <v>11.466666666666667</v>
          </cell>
          <cell r="AC23">
            <v>11.741935483870968</v>
          </cell>
          <cell r="AD23">
            <v>11.5</v>
          </cell>
          <cell r="AE23">
            <v>11.645161290322582</v>
          </cell>
          <cell r="AF23">
            <v>11.096774193548388</v>
          </cell>
          <cell r="AG23">
            <v>11.75</v>
          </cell>
          <cell r="AH23">
            <v>11.258064516129034</v>
          </cell>
          <cell r="AI23">
            <v>11.666666666666666</v>
          </cell>
          <cell r="AJ23">
            <v>11.580645161290322</v>
          </cell>
          <cell r="AK23">
            <v>11.3</v>
          </cell>
          <cell r="AL23">
            <v>11.903225806451614</v>
          </cell>
          <cell r="AM23">
            <v>11.516129032258066</v>
          </cell>
          <cell r="AN23">
            <v>11.566666666666666</v>
          </cell>
          <cell r="AO23">
            <v>10.225806451612904</v>
          </cell>
          <cell r="AP23">
            <v>10.6</v>
          </cell>
          <cell r="AQ23">
            <v>9.870967741935484</v>
          </cell>
          <cell r="AR23">
            <v>8.064516129032258</v>
          </cell>
          <cell r="AS23">
            <v>10.928571428571429</v>
          </cell>
          <cell r="AT23">
            <v>10.774193548387098</v>
          </cell>
          <cell r="AU23">
            <v>10.566666666666666</v>
          </cell>
          <cell r="AV23">
            <v>11</v>
          </cell>
          <cell r="AW23">
            <v>10.199999999999999</v>
          </cell>
        </row>
        <row r="24">
          <cell r="A24" t="str">
            <v>Health and Education Services</v>
          </cell>
          <cell r="AR24">
            <v>6.4516129032258063E-2</v>
          </cell>
        </row>
        <row r="25">
          <cell r="A25" t="str">
            <v>HES / Beverly / 6 Echo Ave.</v>
          </cell>
          <cell r="B25">
            <v>3.4838709677419351</v>
          </cell>
          <cell r="C25">
            <v>8.4516129032258061</v>
          </cell>
          <cell r="D25">
            <v>8.4666666666666668</v>
          </cell>
          <cell r="E25">
            <v>8.6451612903225801</v>
          </cell>
          <cell r="F25">
            <v>10.6</v>
          </cell>
          <cell r="G25">
            <v>10.129032258064516</v>
          </cell>
          <cell r="H25">
            <v>11.32258064516129</v>
          </cell>
          <cell r="I25">
            <v>9.5714285714285712</v>
          </cell>
          <cell r="J25">
            <v>10.258064516129034</v>
          </cell>
          <cell r="K25">
            <v>9.6333333333333329</v>
          </cell>
          <cell r="L25">
            <v>10.93548387096774</v>
          </cell>
          <cell r="M25">
            <v>9.3333333333333321</v>
          </cell>
          <cell r="N25">
            <v>10.516129032258066</v>
          </cell>
          <cell r="O25">
            <v>10.516129032258064</v>
          </cell>
          <cell r="P25">
            <v>7.6333333333333337</v>
          </cell>
          <cell r="Q25">
            <v>9.3548387096774182</v>
          </cell>
          <cell r="R25">
            <v>7.5</v>
          </cell>
          <cell r="S25">
            <v>9.387096774193548</v>
          </cell>
          <cell r="T25">
            <v>8.258064516129032</v>
          </cell>
          <cell r="U25">
            <v>8.8965517241379288</v>
          </cell>
          <cell r="V25">
            <v>6.5161290322580641</v>
          </cell>
          <cell r="W25">
            <v>8.5</v>
          </cell>
          <cell r="X25">
            <v>9.935483870967742</v>
          </cell>
          <cell r="Y25">
            <v>8.1666666666666679</v>
          </cell>
          <cell r="Z25">
            <v>9.1935483870967758</v>
          </cell>
          <cell r="AA25">
            <v>10.548387096774192</v>
          </cell>
          <cell r="AB25">
            <v>11.533333333333331</v>
          </cell>
          <cell r="AC25">
            <v>8.5806451612903221</v>
          </cell>
          <cell r="AD25">
            <v>10.433333333333334</v>
          </cell>
          <cell r="AE25">
            <v>9.3870967741935498</v>
          </cell>
          <cell r="AF25">
            <v>8.8064516129032242</v>
          </cell>
          <cell r="AG25">
            <v>10.392857142857144</v>
          </cell>
          <cell r="AH25">
            <v>9.2903225806451601</v>
          </cell>
          <cell r="AI25">
            <v>10.3</v>
          </cell>
          <cell r="AJ25">
            <v>10.06451612903226</v>
          </cell>
          <cell r="AK25">
            <v>8.1666666666666661</v>
          </cell>
          <cell r="AL25">
            <v>9.7096774193548381</v>
          </cell>
          <cell r="AM25">
            <v>0.5161290322580645</v>
          </cell>
        </row>
        <row r="26">
          <cell r="A26" t="str">
            <v>HES / Haverhill / 8-10 Howard St</v>
          </cell>
          <cell r="I26">
            <v>1.4285714285714284</v>
          </cell>
          <cell r="J26">
            <v>6.5161290322580649</v>
          </cell>
          <cell r="K26">
            <v>7.5333333333333332</v>
          </cell>
          <cell r="L26">
            <v>5.6774193548387082</v>
          </cell>
          <cell r="M26">
            <v>7.4</v>
          </cell>
          <cell r="N26">
            <v>6.967741935483871</v>
          </cell>
          <cell r="O26">
            <v>6.6451612903225801</v>
          </cell>
          <cell r="P26">
            <v>3.9</v>
          </cell>
          <cell r="Q26">
            <v>3.5483870967741935</v>
          </cell>
          <cell r="R26">
            <v>3.9</v>
          </cell>
          <cell r="S26">
            <v>5.064516129032258</v>
          </cell>
          <cell r="T26">
            <v>6.870967741935484</v>
          </cell>
          <cell r="U26">
            <v>5.5862068965517242</v>
          </cell>
          <cell r="V26">
            <v>6</v>
          </cell>
          <cell r="W26">
            <v>5.9666666666666659</v>
          </cell>
          <cell r="X26">
            <v>5.161290322580645</v>
          </cell>
          <cell r="Y26">
            <v>5.3333333333333339</v>
          </cell>
          <cell r="Z26">
            <v>4.967741935483871</v>
          </cell>
          <cell r="AA26">
            <v>4.7096774193548381</v>
          </cell>
          <cell r="AB26">
            <v>5.0999999999999996</v>
          </cell>
          <cell r="AC26">
            <v>5.774193548387097</v>
          </cell>
          <cell r="AD26">
            <v>2.2999999999999998</v>
          </cell>
        </row>
        <row r="27">
          <cell r="A27" t="str">
            <v>HES / Salem / 39 1/2 Mason St</v>
          </cell>
          <cell r="AL27">
            <v>0.80645161290322576</v>
          </cell>
          <cell r="AM27">
            <v>9.741935483870968</v>
          </cell>
          <cell r="AN27">
            <v>7.1333333333333329</v>
          </cell>
          <cell r="AO27">
            <v>7.7096774193548372</v>
          </cell>
          <cell r="AP27">
            <v>9.4</v>
          </cell>
          <cell r="AQ27">
            <v>8.870967741935484</v>
          </cell>
          <cell r="AR27">
            <v>8.5806451612903203</v>
          </cell>
          <cell r="AS27">
            <v>8.9285714285714306</v>
          </cell>
          <cell r="AT27">
            <v>7.2258064516129021</v>
          </cell>
          <cell r="AU27">
            <v>9.9333333333333318</v>
          </cell>
          <cell r="AV27">
            <v>8.4516129032258043</v>
          </cell>
          <cell r="AW27">
            <v>9.6666666666666643</v>
          </cell>
        </row>
        <row r="28">
          <cell r="A28" t="str">
            <v>ItalianHome/E. Freetown/9PinewoodCt</v>
          </cell>
          <cell r="C28">
            <v>0.12903225806451613</v>
          </cell>
          <cell r="D28">
            <v>2.9333333333333336</v>
          </cell>
          <cell r="E28">
            <v>2.5161290322580645</v>
          </cell>
          <cell r="F28">
            <v>3.8333333333333335</v>
          </cell>
          <cell r="G28">
            <v>6</v>
          </cell>
          <cell r="H28">
            <v>8.129032258064516</v>
          </cell>
          <cell r="I28">
            <v>7.0714285714285712</v>
          </cell>
          <cell r="J28">
            <v>7.4516129032258069</v>
          </cell>
          <cell r="K28">
            <v>5.5333333333333332</v>
          </cell>
          <cell r="L28">
            <v>4.064516129032258</v>
          </cell>
          <cell r="M28">
            <v>4.7</v>
          </cell>
          <cell r="N28">
            <v>4.387096774193548</v>
          </cell>
          <cell r="O28">
            <v>7.5483870967741922</v>
          </cell>
          <cell r="P28">
            <v>7.2333333333333334</v>
          </cell>
          <cell r="Q28">
            <v>5.5161290322580649</v>
          </cell>
          <cell r="R28">
            <v>4.5333333333333332</v>
          </cell>
          <cell r="S28">
            <v>3.4193548387096775</v>
          </cell>
          <cell r="T28">
            <v>4.741935483870968</v>
          </cell>
          <cell r="U28">
            <v>9.4137931034482758</v>
          </cell>
          <cell r="V28">
            <v>7.5806451612903212</v>
          </cell>
          <cell r="W28">
            <v>7.333333333333333</v>
          </cell>
          <cell r="X28">
            <v>7.354838709677419</v>
          </cell>
          <cell r="Y28">
            <v>6.833333333333333</v>
          </cell>
          <cell r="Z28">
            <v>6.935483870967742</v>
          </cell>
          <cell r="AA28">
            <v>7.161290322580645</v>
          </cell>
          <cell r="AB28">
            <v>6.333333333333333</v>
          </cell>
          <cell r="AC28">
            <v>7.806451612903226</v>
          </cell>
          <cell r="AD28">
            <v>7.7333333333333325</v>
          </cell>
          <cell r="AE28">
            <v>6.7096774193548381</v>
          </cell>
          <cell r="AF28">
            <v>6.258064516129032</v>
          </cell>
          <cell r="AG28">
            <v>7.3214285714285721</v>
          </cell>
          <cell r="AH28">
            <v>5.741935483870968</v>
          </cell>
          <cell r="AI28">
            <v>7</v>
          </cell>
          <cell r="AJ28">
            <v>5.032258064516129</v>
          </cell>
          <cell r="AK28">
            <v>6.166666666666667</v>
          </cell>
          <cell r="AL28">
            <v>7.225806451612903</v>
          </cell>
          <cell r="AM28">
            <v>5.32258064516129</v>
          </cell>
          <cell r="AN28">
            <v>3.9</v>
          </cell>
          <cell r="AO28">
            <v>5.1290322580645169</v>
          </cell>
          <cell r="AP28">
            <v>6.7333333333333334</v>
          </cell>
          <cell r="AQ28">
            <v>5.67741935483871</v>
          </cell>
          <cell r="AR28">
            <v>5.774193548387097</v>
          </cell>
          <cell r="AS28">
            <v>8.3571428571428577</v>
          </cell>
          <cell r="AT28">
            <v>5.967741935483871</v>
          </cell>
          <cell r="AU28">
            <v>7.4333333333333336</v>
          </cell>
          <cell r="AV28">
            <v>7.064516129032258</v>
          </cell>
          <cell r="AW28">
            <v>8.1666666666666661</v>
          </cell>
        </row>
        <row r="29">
          <cell r="A29" t="str">
            <v>ItalianHome/JamPl/1125CentreSt</v>
          </cell>
          <cell r="B29">
            <v>3.2258064516129031E-2</v>
          </cell>
          <cell r="C29">
            <v>1.4516129032258065</v>
          </cell>
          <cell r="D29">
            <v>2</v>
          </cell>
          <cell r="E29">
            <v>1</v>
          </cell>
          <cell r="F29">
            <v>1.4333333333333331</v>
          </cell>
          <cell r="G29">
            <v>0.64516129032258063</v>
          </cell>
          <cell r="H29">
            <v>0.77419354838709675</v>
          </cell>
          <cell r="I29">
            <v>1.5</v>
          </cell>
          <cell r="J29">
            <v>1.6129032258064515</v>
          </cell>
          <cell r="K29">
            <v>1.7666666666666666</v>
          </cell>
          <cell r="L29">
            <v>0.45161290322580644</v>
          </cell>
          <cell r="M29">
            <v>0.93333333333333335</v>
          </cell>
          <cell r="N29">
            <v>1.903225806451613</v>
          </cell>
          <cell r="O29">
            <v>1.3870967741935485</v>
          </cell>
          <cell r="P29">
            <v>1.8666666666666667</v>
          </cell>
          <cell r="Q29">
            <v>1.2903225806451613</v>
          </cell>
          <cell r="R29">
            <v>1.1666666666666667</v>
          </cell>
          <cell r="S29">
            <v>1.9032258064516128</v>
          </cell>
          <cell r="T29">
            <v>1.1935483870967742</v>
          </cell>
          <cell r="U29">
            <v>1.6206896551724137</v>
          </cell>
          <cell r="V29">
            <v>1.064516129032258</v>
          </cell>
          <cell r="W29">
            <v>2</v>
          </cell>
          <cell r="X29">
            <v>1.903225806451613</v>
          </cell>
          <cell r="Y29">
            <v>1.8</v>
          </cell>
          <cell r="Z29">
            <v>1.2580645161290323</v>
          </cell>
          <cell r="AA29">
            <v>1.6451612903225805</v>
          </cell>
          <cell r="AB29">
            <v>0.6</v>
          </cell>
          <cell r="AC29">
            <v>1.1935483870967742</v>
          </cell>
          <cell r="AD29">
            <v>2</v>
          </cell>
          <cell r="AE29">
            <v>1.6451612903225805</v>
          </cell>
          <cell r="AF29">
            <v>2</v>
          </cell>
          <cell r="AG29">
            <v>2</v>
          </cell>
          <cell r="AH29">
            <v>1.3870967741935483</v>
          </cell>
          <cell r="AI29">
            <v>1.1000000000000001</v>
          </cell>
          <cell r="AJ29">
            <v>1.5806451612903225</v>
          </cell>
          <cell r="AK29">
            <v>1.6</v>
          </cell>
          <cell r="AL29">
            <v>1.2903225806451613</v>
          </cell>
          <cell r="AM29">
            <v>0.77419354838709675</v>
          </cell>
          <cell r="AN29">
            <v>2</v>
          </cell>
          <cell r="AO29">
            <v>1.2903225806451615</v>
          </cell>
          <cell r="AP29">
            <v>1.8666666666666667</v>
          </cell>
          <cell r="AQ29">
            <v>6.4516129032258063E-2</v>
          </cell>
        </row>
        <row r="30">
          <cell r="A30" t="str">
            <v>Key / Fall River / 62 County St</v>
          </cell>
          <cell r="B30">
            <v>5.4838709677419342</v>
          </cell>
          <cell r="C30">
            <v>6.0322580645161299</v>
          </cell>
          <cell r="D30">
            <v>5.7</v>
          </cell>
          <cell r="E30">
            <v>5.5483870967741939</v>
          </cell>
          <cell r="F30">
            <v>9.2333333333333343</v>
          </cell>
          <cell r="G30">
            <v>11.774193548387096</v>
          </cell>
          <cell r="H30">
            <v>10.451612903225806</v>
          </cell>
          <cell r="I30">
            <v>10.785714285714285</v>
          </cell>
          <cell r="J30">
            <v>10.322580645161294</v>
          </cell>
          <cell r="K30">
            <v>12.8</v>
          </cell>
          <cell r="L30">
            <v>12.419354838709678</v>
          </cell>
          <cell r="M30">
            <v>12.066666666666668</v>
          </cell>
          <cell r="N30">
            <v>12.806451612903226</v>
          </cell>
          <cell r="O30">
            <v>14.451612903225808</v>
          </cell>
          <cell r="P30">
            <v>14.533333333333335</v>
          </cell>
          <cell r="Q30">
            <v>14.387096774193548</v>
          </cell>
          <cell r="R30">
            <v>14.6</v>
          </cell>
          <cell r="S30">
            <v>14.741935483870966</v>
          </cell>
          <cell r="T30">
            <v>14.967741935483872</v>
          </cell>
          <cell r="U30">
            <v>14.827586206896553</v>
          </cell>
          <cell r="V30">
            <v>14.838709677419356</v>
          </cell>
          <cell r="W30">
            <v>14.8</v>
          </cell>
          <cell r="X30">
            <v>15</v>
          </cell>
          <cell r="Y30">
            <v>14.533333333333335</v>
          </cell>
          <cell r="Z30">
            <v>14.870967741935484</v>
          </cell>
          <cell r="AA30">
            <v>14.70967741935484</v>
          </cell>
          <cell r="AB30">
            <v>14.2</v>
          </cell>
          <cell r="AC30">
            <v>13</v>
          </cell>
          <cell r="AD30">
            <v>14.3</v>
          </cell>
          <cell r="AE30">
            <v>13.516129032258064</v>
          </cell>
          <cell r="AF30">
            <v>13.645161290322582</v>
          </cell>
          <cell r="AG30">
            <v>11.428571428571431</v>
          </cell>
          <cell r="AH30">
            <v>12.064516129032258</v>
          </cell>
          <cell r="AI30">
            <v>14.266666666666667</v>
          </cell>
          <cell r="AJ30">
            <v>13.06451612903226</v>
          </cell>
          <cell r="AK30">
            <v>14.4</v>
          </cell>
          <cell r="AL30">
            <v>14.645161290322584</v>
          </cell>
          <cell r="AM30">
            <v>13.064516129032258</v>
          </cell>
          <cell r="AN30">
            <v>12.3</v>
          </cell>
          <cell r="AO30">
            <v>14.258064516129034</v>
          </cell>
          <cell r="AP30">
            <v>14.233333333333333</v>
          </cell>
          <cell r="AQ30">
            <v>12.35483870967742</v>
          </cell>
          <cell r="AR30">
            <v>12.774193548387094</v>
          </cell>
          <cell r="AS30">
            <v>14.035714285714286</v>
          </cell>
          <cell r="AT30">
            <v>14.225806451612904</v>
          </cell>
          <cell r="AU30">
            <v>14.533333333333331</v>
          </cell>
          <cell r="AV30">
            <v>14.451612903225808</v>
          </cell>
          <cell r="AW30">
            <v>14.7</v>
          </cell>
        </row>
        <row r="31">
          <cell r="A31" t="str">
            <v>Key / Methuen / 175 Lowell St</v>
          </cell>
          <cell r="B31">
            <v>11.35483870967742</v>
          </cell>
          <cell r="C31">
            <v>11.064516129032258</v>
          </cell>
          <cell r="D31">
            <v>9.9333333333333336</v>
          </cell>
          <cell r="E31">
            <v>9.4838709677419359</v>
          </cell>
          <cell r="F31">
            <v>9.8666666666666671</v>
          </cell>
          <cell r="G31">
            <v>10.548387096774194</v>
          </cell>
          <cell r="H31">
            <v>10.58064516129032</v>
          </cell>
          <cell r="I31">
            <v>9.4285714285714288</v>
          </cell>
          <cell r="J31">
            <v>10</v>
          </cell>
          <cell r="K31">
            <v>11.5</v>
          </cell>
          <cell r="L31">
            <v>10.741935483870966</v>
          </cell>
          <cell r="M31">
            <v>9.9666666666666668</v>
          </cell>
          <cell r="N31">
            <v>10.61290322580645</v>
          </cell>
          <cell r="O31">
            <v>10.548387096774196</v>
          </cell>
          <cell r="P31">
            <v>9.1</v>
          </cell>
          <cell r="Q31">
            <v>9.5161290322580641</v>
          </cell>
          <cell r="R31">
            <v>10.7</v>
          </cell>
          <cell r="S31">
            <v>9.064516129032258</v>
          </cell>
          <cell r="T31">
            <v>5</v>
          </cell>
          <cell r="U31">
            <v>5.6206896551724128</v>
          </cell>
          <cell r="V31">
            <v>4.6774193548387091</v>
          </cell>
          <cell r="W31">
            <v>4.8333333333333339</v>
          </cell>
          <cell r="X31">
            <v>4.4193548387096779</v>
          </cell>
          <cell r="Y31">
            <v>5.166666666666667</v>
          </cell>
          <cell r="Z31">
            <v>3.870967741935484</v>
          </cell>
          <cell r="AA31">
            <v>3.8387096774193545</v>
          </cell>
          <cell r="AB31">
            <v>1.8333333333333333</v>
          </cell>
          <cell r="AC31">
            <v>4.7741935483870961</v>
          </cell>
          <cell r="AD31">
            <v>5.1333333333333329</v>
          </cell>
          <cell r="AE31">
            <v>5.354838709677419</v>
          </cell>
          <cell r="AF31">
            <v>3.3870967741935489</v>
          </cell>
          <cell r="AG31">
            <v>5.75</v>
          </cell>
          <cell r="AH31">
            <v>4.67741935483871</v>
          </cell>
          <cell r="AI31">
            <v>4.5</v>
          </cell>
          <cell r="AJ31">
            <v>5.6129032258064511</v>
          </cell>
          <cell r="AK31">
            <v>5.3</v>
          </cell>
          <cell r="AL31">
            <v>4.8064516129032251</v>
          </cell>
          <cell r="AM31">
            <v>5.838709677419355</v>
          </cell>
          <cell r="AN31">
            <v>4.4000000000000004</v>
          </cell>
          <cell r="AO31">
            <v>5.354838709677419</v>
          </cell>
          <cell r="AP31">
            <v>5.0999999999999996</v>
          </cell>
          <cell r="AQ31">
            <v>4.7096774193548381</v>
          </cell>
          <cell r="AR31">
            <v>4.903225806451613</v>
          </cell>
          <cell r="AS31">
            <v>3.964285714285714</v>
          </cell>
          <cell r="AT31">
            <v>4.838709677419355</v>
          </cell>
          <cell r="AU31">
            <v>5.8666666666666663</v>
          </cell>
          <cell r="AV31">
            <v>5.903225806451613</v>
          </cell>
          <cell r="AW31">
            <v>5.3</v>
          </cell>
        </row>
        <row r="32">
          <cell r="A32" t="str">
            <v>Key / Methuen / 19 Mystic St</v>
          </cell>
          <cell r="S32">
            <v>0.80645161290322576</v>
          </cell>
          <cell r="T32">
            <v>5.5161290322580649</v>
          </cell>
          <cell r="U32">
            <v>5.5862068965517242</v>
          </cell>
          <cell r="V32">
            <v>5.5483870967741939</v>
          </cell>
          <cell r="W32">
            <v>5.7666666666666666</v>
          </cell>
          <cell r="X32">
            <v>4.9677419354838701</v>
          </cell>
          <cell r="Y32">
            <v>6.3</v>
          </cell>
          <cell r="Z32">
            <v>4.258064516129032</v>
          </cell>
          <cell r="AA32">
            <v>5.612903225806452</v>
          </cell>
          <cell r="AB32">
            <v>5.8</v>
          </cell>
          <cell r="AC32">
            <v>6</v>
          </cell>
          <cell r="AD32">
            <v>4.5333333333333341</v>
          </cell>
          <cell r="AE32">
            <v>5.1290322580645169</v>
          </cell>
          <cell r="AF32">
            <v>5.129032258064516</v>
          </cell>
          <cell r="AG32">
            <v>5</v>
          </cell>
          <cell r="AH32">
            <v>4.4838709677419351</v>
          </cell>
          <cell r="AI32">
            <v>4.0666666666666664</v>
          </cell>
          <cell r="AJ32">
            <v>5.4838709677419351</v>
          </cell>
          <cell r="AK32">
            <v>4.5333333333333332</v>
          </cell>
          <cell r="AL32">
            <v>3.6451612903225805</v>
          </cell>
          <cell r="AM32">
            <v>5.6451612903225801</v>
          </cell>
          <cell r="AN32">
            <v>5.333333333333333</v>
          </cell>
          <cell r="AO32">
            <v>4</v>
          </cell>
          <cell r="AP32">
            <v>4.6333333333333329</v>
          </cell>
          <cell r="AQ32">
            <v>5.4838709677419351</v>
          </cell>
          <cell r="AR32">
            <v>4.1612903225806441</v>
          </cell>
          <cell r="AS32">
            <v>4.9285714285714279</v>
          </cell>
          <cell r="AT32">
            <v>4.4838709677419351</v>
          </cell>
          <cell r="AU32">
            <v>5.3666666666666671</v>
          </cell>
          <cell r="AV32">
            <v>5.6774193548387091</v>
          </cell>
          <cell r="AW32">
            <v>5.8666666666666663</v>
          </cell>
        </row>
        <row r="33">
          <cell r="A33" t="str">
            <v>Key / Pittsfield / 369 West St</v>
          </cell>
          <cell r="B33">
            <v>9.387096774193548</v>
          </cell>
          <cell r="C33">
            <v>10.838709677419354</v>
          </cell>
          <cell r="D33">
            <v>9.8666666666666671</v>
          </cell>
          <cell r="E33">
            <v>11</v>
          </cell>
          <cell r="F33">
            <v>10.3</v>
          </cell>
          <cell r="G33">
            <v>10.096774193548388</v>
          </cell>
          <cell r="H33">
            <v>11.387096774193544</v>
          </cell>
          <cell r="I33">
            <v>11.428571428571429</v>
          </cell>
          <cell r="J33">
            <v>11.451612903225806</v>
          </cell>
          <cell r="K33">
            <v>10.1</v>
          </cell>
          <cell r="L33">
            <v>11.096774193548388</v>
          </cell>
          <cell r="M33">
            <v>9.5333333333333314</v>
          </cell>
          <cell r="N33">
            <v>11.580645161290322</v>
          </cell>
          <cell r="O33">
            <v>11.354838709677416</v>
          </cell>
          <cell r="P33">
            <v>11.5</v>
          </cell>
          <cell r="Q33">
            <v>11.677419354838708</v>
          </cell>
          <cell r="R33">
            <v>11.266666666666667</v>
          </cell>
          <cell r="S33">
            <v>11.741935483870966</v>
          </cell>
          <cell r="T33">
            <v>11.838709677419354</v>
          </cell>
          <cell r="U33">
            <v>11.931034482758621</v>
          </cell>
          <cell r="V33">
            <v>12.032258064516128</v>
          </cell>
          <cell r="W33">
            <v>12.033333333333333</v>
          </cell>
          <cell r="X33">
            <v>12</v>
          </cell>
          <cell r="Y33">
            <v>11.966666666666667</v>
          </cell>
          <cell r="Z33">
            <v>11.67741935483871</v>
          </cell>
          <cell r="AA33">
            <v>11.322580645161288</v>
          </cell>
          <cell r="AB33">
            <v>11.466666666666667</v>
          </cell>
          <cell r="AC33">
            <v>11.35483870967742</v>
          </cell>
          <cell r="AD33">
            <v>10.766666666666666</v>
          </cell>
          <cell r="AE33">
            <v>11.032258064516128</v>
          </cell>
          <cell r="AF33">
            <v>11.354838709677418</v>
          </cell>
          <cell r="AG33">
            <v>11.5</v>
          </cell>
          <cell r="AH33">
            <v>11.70967741935484</v>
          </cell>
          <cell r="AI33">
            <v>11.766666666666666</v>
          </cell>
          <cell r="AJ33">
            <v>11.741935483870966</v>
          </cell>
          <cell r="AK33">
            <v>11.866666666666667</v>
          </cell>
          <cell r="AL33">
            <v>10.806451612903228</v>
          </cell>
          <cell r="AM33">
            <v>11.193548387096776</v>
          </cell>
          <cell r="AN33">
            <v>11.333333333333332</v>
          </cell>
          <cell r="AO33">
            <v>11.580645161290322</v>
          </cell>
          <cell r="AP33">
            <v>11.466666666666665</v>
          </cell>
          <cell r="AQ33">
            <v>11.67741935483871</v>
          </cell>
          <cell r="AR33">
            <v>11.161290322580644</v>
          </cell>
          <cell r="AS33">
            <v>11.607142857142856</v>
          </cell>
          <cell r="AT33">
            <v>12.838709677419358</v>
          </cell>
          <cell r="AU33">
            <v>13.266666666666666</v>
          </cell>
          <cell r="AV33">
            <v>12.516129032258066</v>
          </cell>
          <cell r="AW33">
            <v>12.8</v>
          </cell>
        </row>
        <row r="34">
          <cell r="A34" t="str">
            <v>Key / Worcester / 2 Norton St</v>
          </cell>
          <cell r="B34">
            <v>7.9354838709677429</v>
          </cell>
          <cell r="C34">
            <v>8.129032258064516</v>
          </cell>
          <cell r="D34">
            <v>7.0666666666666664</v>
          </cell>
          <cell r="E34">
            <v>7.7741935483870979</v>
          </cell>
          <cell r="F34">
            <v>7</v>
          </cell>
          <cell r="G34">
            <v>8.2903225806451619</v>
          </cell>
          <cell r="H34">
            <v>8.9032258064516121</v>
          </cell>
          <cell r="I34">
            <v>8.4642857142857153</v>
          </cell>
          <cell r="J34">
            <v>8.6774193548387117</v>
          </cell>
          <cell r="K34">
            <v>9.1333333333333329</v>
          </cell>
          <cell r="L34">
            <v>9.935483870967742</v>
          </cell>
          <cell r="M34">
            <v>9.3000000000000007</v>
          </cell>
          <cell r="N34">
            <v>6.4838709677419342</v>
          </cell>
          <cell r="O34">
            <v>8.3225806451612883</v>
          </cell>
          <cell r="P34">
            <v>9.5666666666666664</v>
          </cell>
          <cell r="Q34">
            <v>9.1935483870967758</v>
          </cell>
          <cell r="R34">
            <v>9.9333333333333336</v>
          </cell>
          <cell r="S34">
            <v>9.4838709677419377</v>
          </cell>
          <cell r="T34">
            <v>9.4838709677419359</v>
          </cell>
          <cell r="U34">
            <v>9.9655172413793096</v>
          </cell>
          <cell r="V34">
            <v>9.9032258064516139</v>
          </cell>
          <cell r="W34">
            <v>9.5</v>
          </cell>
          <cell r="X34">
            <v>9.806451612903226</v>
          </cell>
          <cell r="Y34">
            <v>9.6333333333333329</v>
          </cell>
          <cell r="Z34">
            <v>9.387096774193548</v>
          </cell>
          <cell r="AA34">
            <v>9.5483870967741939</v>
          </cell>
          <cell r="AB34">
            <v>9.4</v>
          </cell>
          <cell r="AC34">
            <v>7.870967741935484</v>
          </cell>
          <cell r="AD34">
            <v>6.6</v>
          </cell>
          <cell r="AE34">
            <v>8.0322580645161299</v>
          </cell>
          <cell r="AF34">
            <v>7.5483870967741939</v>
          </cell>
          <cell r="AG34">
            <v>7.6785714285714288</v>
          </cell>
          <cell r="AH34">
            <v>7.258064516129032</v>
          </cell>
          <cell r="AI34">
            <v>9.3333333333333321</v>
          </cell>
          <cell r="AJ34">
            <v>9.6129032258064502</v>
          </cell>
          <cell r="AK34">
            <v>9.1666666666666679</v>
          </cell>
          <cell r="AL34">
            <v>9.2258064516129039</v>
          </cell>
          <cell r="AM34">
            <v>7.8709677419354831</v>
          </cell>
          <cell r="AN34">
            <v>7.833333333333333</v>
          </cell>
          <cell r="AO34">
            <v>9.67741935483871</v>
          </cell>
          <cell r="AP34">
            <v>9.3333333333333339</v>
          </cell>
          <cell r="AQ34">
            <v>7.7741935483870961</v>
          </cell>
          <cell r="AR34">
            <v>8.3548387096774199</v>
          </cell>
          <cell r="AS34">
            <v>9.6428571428571423</v>
          </cell>
          <cell r="AT34">
            <v>7.67741935483871</v>
          </cell>
          <cell r="AU34">
            <v>9.3666666666666654</v>
          </cell>
          <cell r="AV34">
            <v>9.870967741935484</v>
          </cell>
          <cell r="AW34">
            <v>9.9333333333333353</v>
          </cell>
        </row>
        <row r="35">
          <cell r="A35" t="str">
            <v>LUK / Fitchburg / 101 South St</v>
          </cell>
          <cell r="B35">
            <v>5.5161290322580641</v>
          </cell>
          <cell r="C35">
            <v>6.161290322580645</v>
          </cell>
          <cell r="D35">
            <v>5.666666666666667</v>
          </cell>
          <cell r="E35">
            <v>5.7419354838709671</v>
          </cell>
          <cell r="F35">
            <v>6.5333333333333332</v>
          </cell>
          <cell r="G35">
            <v>6.0322580645161299</v>
          </cell>
          <cell r="H35">
            <v>5.4193548387096779</v>
          </cell>
          <cell r="I35">
            <v>5.1785714285714288</v>
          </cell>
          <cell r="J35">
            <v>5.2580645161290329</v>
          </cell>
          <cell r="K35">
            <v>5.5</v>
          </cell>
          <cell r="L35">
            <v>3.967741935483871</v>
          </cell>
          <cell r="M35">
            <v>5.4666666666666668</v>
          </cell>
          <cell r="N35">
            <v>6.5483870967741939</v>
          </cell>
          <cell r="O35">
            <v>7.290322580645161</v>
          </cell>
          <cell r="P35">
            <v>7.0666666666666664</v>
          </cell>
          <cell r="Q35">
            <v>6.4838709677419351</v>
          </cell>
          <cell r="R35">
            <v>6.0333333333333332</v>
          </cell>
          <cell r="S35">
            <v>6.967741935483871</v>
          </cell>
          <cell r="T35">
            <v>6.258064516129032</v>
          </cell>
          <cell r="U35">
            <v>7</v>
          </cell>
          <cell r="V35">
            <v>6.741935483870968</v>
          </cell>
          <cell r="W35">
            <v>6.7666666666666666</v>
          </cell>
          <cell r="X35">
            <v>6.032258064516129</v>
          </cell>
          <cell r="Y35">
            <v>6.1666666666666661</v>
          </cell>
          <cell r="Z35">
            <v>6.741935483870968</v>
          </cell>
          <cell r="AA35">
            <v>6.7741935483870961</v>
          </cell>
          <cell r="AB35">
            <v>6.7333333333333343</v>
          </cell>
          <cell r="AC35">
            <v>7.096774193548387</v>
          </cell>
          <cell r="AD35">
            <v>5.7333333333333334</v>
          </cell>
          <cell r="AE35">
            <v>6.225806451612903</v>
          </cell>
          <cell r="AF35">
            <v>6.387096774193548</v>
          </cell>
          <cell r="AG35">
            <v>7</v>
          </cell>
          <cell r="AH35">
            <v>5.838709677419355</v>
          </cell>
          <cell r="AI35">
            <v>5.166666666666667</v>
          </cell>
          <cell r="AJ35">
            <v>6.3870967741935472</v>
          </cell>
          <cell r="AK35">
            <v>4.7666666666666666</v>
          </cell>
          <cell r="AL35">
            <v>4.354838709677419</v>
          </cell>
          <cell r="AM35">
            <v>5.935483870967742</v>
          </cell>
          <cell r="AN35">
            <v>5.1333333333333337</v>
          </cell>
          <cell r="AO35">
            <v>5.161290322580645</v>
          </cell>
          <cell r="AP35">
            <v>5.833333333333333</v>
          </cell>
          <cell r="AQ35">
            <v>6.419354838709677</v>
          </cell>
          <cell r="AR35">
            <v>6.2903225806451619</v>
          </cell>
          <cell r="AS35">
            <v>3.25</v>
          </cell>
          <cell r="AT35">
            <v>4.193548387096774</v>
          </cell>
          <cell r="AU35">
            <v>5.3666666666666663</v>
          </cell>
          <cell r="AV35">
            <v>6.354838709677419</v>
          </cell>
          <cell r="AW35">
            <v>6.6666666666666679</v>
          </cell>
        </row>
        <row r="36">
          <cell r="A36" t="str">
            <v>LUK / Fitchburg / 102 Day Street</v>
          </cell>
          <cell r="B36">
            <v>2.032258064516129</v>
          </cell>
          <cell r="C36">
            <v>2.32258064516129</v>
          </cell>
          <cell r="D36">
            <v>3.1333333333333337</v>
          </cell>
          <cell r="E36">
            <v>2.6451612903225801</v>
          </cell>
          <cell r="F36">
            <v>4</v>
          </cell>
          <cell r="G36">
            <v>3.4838709677419355</v>
          </cell>
          <cell r="H36">
            <v>3.774193548387097</v>
          </cell>
          <cell r="I36">
            <v>3.25</v>
          </cell>
          <cell r="J36">
            <v>3.806451612903226</v>
          </cell>
          <cell r="K36">
            <v>3.6666666666666665</v>
          </cell>
          <cell r="L36">
            <v>4.4193548387096779</v>
          </cell>
          <cell r="M36">
            <v>3.666666666666667</v>
          </cell>
          <cell r="N36">
            <v>3.5483870967741935</v>
          </cell>
          <cell r="O36">
            <v>3.7096774193548385</v>
          </cell>
          <cell r="P36">
            <v>3.4666666666666668</v>
          </cell>
          <cell r="Q36">
            <v>4.064516129032258</v>
          </cell>
          <cell r="R36">
            <v>4.8</v>
          </cell>
          <cell r="S36">
            <v>4.6451612903225801</v>
          </cell>
          <cell r="T36">
            <v>4.9677419354838701</v>
          </cell>
          <cell r="U36">
            <v>4.4137931034482758</v>
          </cell>
          <cell r="V36">
            <v>1.2903225806451613</v>
          </cell>
          <cell r="W36">
            <v>2.1666666666666665</v>
          </cell>
          <cell r="X36">
            <v>4.193548387096774</v>
          </cell>
          <cell r="Y36">
            <v>5.6333333333333329</v>
          </cell>
          <cell r="Z36">
            <v>6.0967741935483861</v>
          </cell>
          <cell r="AA36">
            <v>6.709677419354839</v>
          </cell>
          <cell r="AB36">
            <v>6.2</v>
          </cell>
          <cell r="AC36">
            <v>8.2903225806451601</v>
          </cell>
          <cell r="AD36">
            <v>8.6</v>
          </cell>
          <cell r="AE36">
            <v>7.967741935483871</v>
          </cell>
          <cell r="AF36">
            <v>6.935483870967742</v>
          </cell>
          <cell r="AG36">
            <v>7.5714285714285721</v>
          </cell>
          <cell r="AH36">
            <v>8.129032258064516</v>
          </cell>
          <cell r="AI36">
            <v>7.6333333333333337</v>
          </cell>
          <cell r="AJ36">
            <v>6.580645161290323</v>
          </cell>
          <cell r="AK36">
            <v>6.4</v>
          </cell>
          <cell r="AL36">
            <v>6.4516129032258069</v>
          </cell>
          <cell r="AM36">
            <v>3.774193548387097</v>
          </cell>
          <cell r="AN36">
            <v>1</v>
          </cell>
          <cell r="AO36">
            <v>1</v>
          </cell>
          <cell r="AP36">
            <v>0.5</v>
          </cell>
        </row>
        <row r="37">
          <cell r="A37" t="str">
            <v>LUK / Fitchburg / 27 Myrtle Ave</v>
          </cell>
          <cell r="B37">
            <v>5.2880645161290323</v>
          </cell>
          <cell r="C37">
            <v>6.7741935483870961</v>
          </cell>
          <cell r="D37">
            <v>7.4333333333333336</v>
          </cell>
          <cell r="E37">
            <v>7.354838709677419</v>
          </cell>
          <cell r="F37">
            <v>8</v>
          </cell>
          <cell r="G37">
            <v>8.0967741935483861</v>
          </cell>
          <cell r="H37">
            <v>8.5483870967741939</v>
          </cell>
          <cell r="I37">
            <v>6.8214285714285712</v>
          </cell>
          <cell r="J37">
            <v>7.612903225806452</v>
          </cell>
          <cell r="K37">
            <v>8.9666666666666686</v>
          </cell>
          <cell r="L37">
            <v>8.9677419354838701</v>
          </cell>
          <cell r="M37">
            <v>8.6999999999999993</v>
          </cell>
          <cell r="N37">
            <v>9.2903225806451619</v>
          </cell>
          <cell r="O37">
            <v>9.0967741935483861</v>
          </cell>
          <cell r="P37">
            <v>9.4</v>
          </cell>
          <cell r="Q37">
            <v>8.741935483870968</v>
          </cell>
          <cell r="R37">
            <v>8.6999999999999993</v>
          </cell>
          <cell r="S37">
            <v>9.0322580645161299</v>
          </cell>
          <cell r="T37">
            <v>8.9032258064516121</v>
          </cell>
          <cell r="U37">
            <v>8.6896551724137936</v>
          </cell>
          <cell r="V37">
            <v>9.0322580645161299</v>
          </cell>
          <cell r="W37">
            <v>8.8666666666666654</v>
          </cell>
          <cell r="X37">
            <v>8.7096774193548381</v>
          </cell>
          <cell r="Y37">
            <v>7.4666666666666668</v>
          </cell>
          <cell r="Z37">
            <v>6.258064516129032</v>
          </cell>
          <cell r="AA37">
            <v>6.096774193548387</v>
          </cell>
          <cell r="AB37">
            <v>4.7333333333333334</v>
          </cell>
          <cell r="AC37">
            <v>4.225806451612903</v>
          </cell>
          <cell r="AD37">
            <v>4.0666666666666664</v>
          </cell>
          <cell r="AE37">
            <v>5.064516129032258</v>
          </cell>
          <cell r="AF37">
            <v>6.290322580645161</v>
          </cell>
          <cell r="AG37">
            <v>5.7142857142857144</v>
          </cell>
          <cell r="AH37">
            <v>5.225806451612903</v>
          </cell>
          <cell r="AI37">
            <v>5.7</v>
          </cell>
          <cell r="AJ37">
            <v>7.096774193548387</v>
          </cell>
          <cell r="AK37">
            <v>6.8666666666666663</v>
          </cell>
          <cell r="AL37">
            <v>5.4838709677419359</v>
          </cell>
          <cell r="AM37">
            <v>6.6129032258064511</v>
          </cell>
          <cell r="AN37">
            <v>6.4666666666666668</v>
          </cell>
          <cell r="AO37">
            <v>6.193548387096774</v>
          </cell>
          <cell r="AP37">
            <v>3.7666666666666662</v>
          </cell>
          <cell r="AQ37">
            <v>4.193548387096774</v>
          </cell>
          <cell r="AR37">
            <v>5.806451612903226</v>
          </cell>
          <cell r="AS37">
            <v>6.75</v>
          </cell>
          <cell r="AT37">
            <v>5.2903225806451601</v>
          </cell>
          <cell r="AU37">
            <v>3.833333333333333</v>
          </cell>
          <cell r="AV37">
            <v>3.6451612903225805</v>
          </cell>
          <cell r="AW37">
            <v>4.833333333333333</v>
          </cell>
        </row>
        <row r="38">
          <cell r="A38" t="str">
            <v>LUK / Fitchburg / 846 Westminster</v>
          </cell>
          <cell r="AM38">
            <v>0.5161290322580645</v>
          </cell>
          <cell r="AN38">
            <v>4.8666666666666671</v>
          </cell>
          <cell r="AO38">
            <v>5.774193548387097</v>
          </cell>
          <cell r="AP38">
            <v>5.5</v>
          </cell>
          <cell r="AQ38">
            <v>5.419354838709677</v>
          </cell>
          <cell r="AR38">
            <v>5.064516129032258</v>
          </cell>
          <cell r="AS38">
            <v>6.3214285714285721</v>
          </cell>
          <cell r="AT38">
            <v>7.741935483870968</v>
          </cell>
          <cell r="AU38">
            <v>8.3666666666666654</v>
          </cell>
          <cell r="AV38">
            <v>8.0322580645161281</v>
          </cell>
          <cell r="AW38">
            <v>6.9</v>
          </cell>
        </row>
        <row r="39">
          <cell r="A39" t="str">
            <v>NFI / Arlington /23 Maple St</v>
          </cell>
          <cell r="D39">
            <v>4.2666666666666666</v>
          </cell>
          <cell r="E39">
            <v>5.096774193548387</v>
          </cell>
          <cell r="F39">
            <v>5.6</v>
          </cell>
          <cell r="G39">
            <v>5.5483870967741931</v>
          </cell>
          <cell r="H39">
            <v>5.419354838709677</v>
          </cell>
          <cell r="I39">
            <v>5.1071428571428577</v>
          </cell>
          <cell r="J39">
            <v>5.32258064516129</v>
          </cell>
          <cell r="K39">
            <v>5.7</v>
          </cell>
          <cell r="L39">
            <v>5.7096774193548381</v>
          </cell>
          <cell r="M39">
            <v>5.5666666666666664</v>
          </cell>
          <cell r="N39">
            <v>5.387096774193548</v>
          </cell>
          <cell r="O39">
            <v>5.6774193548387091</v>
          </cell>
          <cell r="P39">
            <v>3.8</v>
          </cell>
          <cell r="Q39">
            <v>3.193548387096774</v>
          </cell>
          <cell r="R39">
            <v>5.2666666666666675</v>
          </cell>
          <cell r="S39">
            <v>4.8709677419354831</v>
          </cell>
          <cell r="T39">
            <v>5.5483870967741939</v>
          </cell>
          <cell r="U39">
            <v>5.8965517241379306</v>
          </cell>
          <cell r="V39">
            <v>5.32258064516129</v>
          </cell>
          <cell r="W39">
            <v>5.3</v>
          </cell>
          <cell r="X39">
            <v>5.6451612903225801</v>
          </cell>
          <cell r="Y39">
            <v>5.2333333333333343</v>
          </cell>
          <cell r="Z39">
            <v>5.354838709677419</v>
          </cell>
          <cell r="AA39">
            <v>3.5161290322580645</v>
          </cell>
          <cell r="AB39">
            <v>2.3333333333333339</v>
          </cell>
          <cell r="AC39">
            <v>5.387096774193548</v>
          </cell>
          <cell r="AD39">
            <v>5.5333333333333332</v>
          </cell>
          <cell r="AE39">
            <v>4.9032258064516121</v>
          </cell>
          <cell r="AF39">
            <v>4.903225806451613</v>
          </cell>
          <cell r="AG39">
            <v>4.1785714285714279</v>
          </cell>
          <cell r="AH39">
            <v>5.645161290322581</v>
          </cell>
          <cell r="AI39">
            <v>5.2666666666666666</v>
          </cell>
          <cell r="AJ39">
            <v>5.7419354838709671</v>
          </cell>
          <cell r="AK39">
            <v>5.3</v>
          </cell>
          <cell r="AL39">
            <v>5.935483870967742</v>
          </cell>
          <cell r="AM39">
            <v>4.8709677419354849</v>
          </cell>
          <cell r="AN39">
            <v>4.6333333333333337</v>
          </cell>
          <cell r="AO39">
            <v>4.9032258064516121</v>
          </cell>
          <cell r="AP39">
            <v>5.6</v>
          </cell>
          <cell r="AQ39">
            <v>5.193548387096774</v>
          </cell>
          <cell r="AR39">
            <v>5.3225806451612909</v>
          </cell>
          <cell r="AS39">
            <v>5.3928571428571432</v>
          </cell>
          <cell r="AT39">
            <v>5.4193548387096762</v>
          </cell>
          <cell r="AU39">
            <v>5.7333333333333325</v>
          </cell>
          <cell r="AV39">
            <v>5.419354838709677</v>
          </cell>
          <cell r="AW39">
            <v>5.3666666666666671</v>
          </cell>
        </row>
        <row r="40">
          <cell r="A40" t="str">
            <v>Old Colony Y/Brockton/917R Montello</v>
          </cell>
          <cell r="B40">
            <v>8.32258064516129</v>
          </cell>
          <cell r="C40">
            <v>9.193548387096774</v>
          </cell>
          <cell r="D40">
            <v>10.166666666666666</v>
          </cell>
          <cell r="E40">
            <v>10.419354838709678</v>
          </cell>
          <cell r="F40">
            <v>11.8</v>
          </cell>
          <cell r="G40">
            <v>11.032258064516128</v>
          </cell>
          <cell r="H40">
            <v>11.193548387096774</v>
          </cell>
          <cell r="I40">
            <v>11.142857142857141</v>
          </cell>
          <cell r="J40">
            <v>12.290322580645164</v>
          </cell>
          <cell r="K40">
            <v>12.433333333333334</v>
          </cell>
          <cell r="L40">
            <v>11.548387096774194</v>
          </cell>
          <cell r="M40">
            <v>15.133333333333335</v>
          </cell>
          <cell r="N40">
            <v>12.387096774193546</v>
          </cell>
          <cell r="O40">
            <v>10.677419354838708</v>
          </cell>
          <cell r="P40">
            <v>10.933333333333335</v>
          </cell>
          <cell r="Q40">
            <v>11.161290322580644</v>
          </cell>
          <cell r="R40">
            <v>11.6</v>
          </cell>
          <cell r="S40">
            <v>11.645161290322582</v>
          </cell>
          <cell r="T40">
            <v>11.129032258064514</v>
          </cell>
          <cell r="U40">
            <v>9.5517241379310338</v>
          </cell>
          <cell r="V40">
            <v>10.29032258064516</v>
          </cell>
          <cell r="W40">
            <v>11.566666666666668</v>
          </cell>
          <cell r="X40">
            <v>11.516129032258066</v>
          </cell>
          <cell r="Y40">
            <v>10.666666666666668</v>
          </cell>
          <cell r="Z40">
            <v>11.741935483870968</v>
          </cell>
          <cell r="AA40">
            <v>11.06451612903226</v>
          </cell>
          <cell r="AB40">
            <v>11.733333333333334</v>
          </cell>
          <cell r="AC40">
            <v>11.806451612903226</v>
          </cell>
          <cell r="AD40">
            <v>11.066666666666665</v>
          </cell>
          <cell r="AE40">
            <v>11.67741935483871</v>
          </cell>
          <cell r="AF40">
            <v>11.354838709677422</v>
          </cell>
          <cell r="AG40">
            <v>10.214285714285714</v>
          </cell>
          <cell r="AH40">
            <v>10.774193548387098</v>
          </cell>
          <cell r="AI40">
            <v>10.4</v>
          </cell>
          <cell r="AJ40">
            <v>10.935483870967742</v>
          </cell>
          <cell r="AK40">
            <v>11.233333333333333</v>
          </cell>
          <cell r="AL40">
            <v>10.64516129032258</v>
          </cell>
          <cell r="AM40">
            <v>9.2258064516129057</v>
          </cell>
          <cell r="AN40">
            <v>11.166666666666666</v>
          </cell>
          <cell r="AO40">
            <v>9.1612903225806441</v>
          </cell>
          <cell r="AP40">
            <v>7.3333333333333339</v>
          </cell>
          <cell r="AQ40">
            <v>8.3548387096774199</v>
          </cell>
          <cell r="AR40">
            <v>10.935483870967742</v>
          </cell>
          <cell r="AS40">
            <v>11.535714285714288</v>
          </cell>
          <cell r="AT40">
            <v>11.032258064516128</v>
          </cell>
          <cell r="AU40">
            <v>9.5</v>
          </cell>
          <cell r="AV40">
            <v>11.258064516129032</v>
          </cell>
          <cell r="AW40">
            <v>9.6999999999999993</v>
          </cell>
        </row>
        <row r="41">
          <cell r="A41" t="str">
            <v>Old Colony Y/Fall River/199 N. Main</v>
          </cell>
          <cell r="F41">
            <v>13.4</v>
          </cell>
          <cell r="G41">
            <v>11.419354838709678</v>
          </cell>
          <cell r="H41">
            <v>12.29032258064516</v>
          </cell>
          <cell r="I41">
            <v>13.785714285714286</v>
          </cell>
          <cell r="J41">
            <v>13.516129032258066</v>
          </cell>
          <cell r="K41">
            <v>13.9</v>
          </cell>
          <cell r="L41">
            <v>13.225806451612904</v>
          </cell>
          <cell r="M41">
            <v>14.033333333333333</v>
          </cell>
          <cell r="N41">
            <v>13.064516129032256</v>
          </cell>
          <cell r="O41">
            <v>12.161290322580644</v>
          </cell>
          <cell r="P41">
            <v>13.533333333333331</v>
          </cell>
          <cell r="Q41">
            <v>13.7741935483871</v>
          </cell>
          <cell r="R41">
            <v>12.833333333333334</v>
          </cell>
          <cell r="S41">
            <v>12.741935483870968</v>
          </cell>
          <cell r="T41">
            <v>13.129032258064514</v>
          </cell>
          <cell r="U41">
            <v>13.482758620689657</v>
          </cell>
          <cell r="V41">
            <v>13.483870967741936</v>
          </cell>
          <cell r="W41">
            <v>13.9</v>
          </cell>
          <cell r="X41">
            <v>11.548387096774194</v>
          </cell>
          <cell r="Y41">
            <v>5.9</v>
          </cell>
          <cell r="Z41">
            <v>8.5483870967741922</v>
          </cell>
          <cell r="AA41">
            <v>1.5806451612903225</v>
          </cell>
        </row>
        <row r="42">
          <cell r="A42" t="str">
            <v>Old Colony Y/NewBedford/106 bullard</v>
          </cell>
          <cell r="X42">
            <v>1.967741935483871</v>
          </cell>
          <cell r="Y42">
            <v>7.8</v>
          </cell>
          <cell r="Z42">
            <v>4.419354838709677</v>
          </cell>
          <cell r="AA42">
            <v>8.7741935483870979</v>
          </cell>
          <cell r="AB42">
            <v>12.6</v>
          </cell>
          <cell r="AC42">
            <v>12.193548387096776</v>
          </cell>
          <cell r="AD42">
            <v>12.6</v>
          </cell>
          <cell r="AE42">
            <v>10.74193548387097</v>
          </cell>
          <cell r="AF42">
            <v>12.612903225806452</v>
          </cell>
          <cell r="AG42">
            <v>12.642857142857144</v>
          </cell>
          <cell r="AH42">
            <v>12.580645161290324</v>
          </cell>
          <cell r="AI42">
            <v>13.366666666666667</v>
          </cell>
          <cell r="AJ42">
            <v>13.677419354838708</v>
          </cell>
          <cell r="AK42">
            <v>14.866666666666665</v>
          </cell>
          <cell r="AL42">
            <v>13.354838709677418</v>
          </cell>
          <cell r="AM42">
            <v>13.322580645161292</v>
          </cell>
          <cell r="AN42">
            <v>13.3</v>
          </cell>
          <cell r="AO42">
            <v>13.290322580645158</v>
          </cell>
          <cell r="AP42">
            <v>12.066666666666668</v>
          </cell>
          <cell r="AQ42">
            <v>11.161290322580646</v>
          </cell>
          <cell r="AR42">
            <v>12.741935483870968</v>
          </cell>
          <cell r="AS42">
            <v>12.892857142857144</v>
          </cell>
          <cell r="AT42">
            <v>13.06451612903226</v>
          </cell>
          <cell r="AU42">
            <v>13.533333333333331</v>
          </cell>
          <cell r="AV42">
            <v>13.451612903225808</v>
          </cell>
          <cell r="AW42">
            <v>11.5</v>
          </cell>
        </row>
        <row r="43">
          <cell r="A43" t="str">
            <v>RFK / Lancaster / 220 Old Common</v>
          </cell>
          <cell r="C43">
            <v>5.064516129032258</v>
          </cell>
          <cell r="D43">
            <v>10</v>
          </cell>
          <cell r="E43">
            <v>9.9677419354838719</v>
          </cell>
          <cell r="F43">
            <v>9.4</v>
          </cell>
          <cell r="G43">
            <v>9.258064516129032</v>
          </cell>
          <cell r="H43">
            <v>9.9032258064516157</v>
          </cell>
          <cell r="I43">
            <v>11.785714285714286</v>
          </cell>
          <cell r="J43">
            <v>10.193548387096774</v>
          </cell>
          <cell r="K43">
            <v>11.433333333333334</v>
          </cell>
          <cell r="L43">
            <v>13.516129032258064</v>
          </cell>
          <cell r="M43">
            <v>13.633333333333335</v>
          </cell>
          <cell r="N43">
            <v>13.870967741935484</v>
          </cell>
          <cell r="O43">
            <v>12.516129032258064</v>
          </cell>
          <cell r="P43">
            <v>11.6</v>
          </cell>
          <cell r="Q43">
            <v>12.064516129032258</v>
          </cell>
          <cell r="R43">
            <v>13.1</v>
          </cell>
          <cell r="S43">
            <v>14.806451612903226</v>
          </cell>
          <cell r="T43">
            <v>14.096774193548388</v>
          </cell>
          <cell r="U43">
            <v>14.413793103448274</v>
          </cell>
          <cell r="V43">
            <v>14.129032258064518</v>
          </cell>
          <cell r="W43">
            <v>14.466666666666667</v>
          </cell>
          <cell r="X43">
            <v>14.70967741935484</v>
          </cell>
          <cell r="Y43">
            <v>14.666666666666668</v>
          </cell>
          <cell r="Z43">
            <v>14.67741935483871</v>
          </cell>
          <cell r="AA43">
            <v>13.935483870967742</v>
          </cell>
          <cell r="AB43">
            <v>13.633333333333333</v>
          </cell>
          <cell r="AC43">
            <v>13.387096774193548</v>
          </cell>
          <cell r="AD43">
            <v>11.433333333333334</v>
          </cell>
          <cell r="AE43">
            <v>10.32258064516129</v>
          </cell>
          <cell r="AF43">
            <v>13.516129032258064</v>
          </cell>
          <cell r="AG43">
            <v>12.714285714285714</v>
          </cell>
          <cell r="AH43">
            <v>10.645161290322582</v>
          </cell>
          <cell r="AI43">
            <v>12.3</v>
          </cell>
          <cell r="AJ43">
            <v>13.064516129032256</v>
          </cell>
          <cell r="AK43">
            <v>14</v>
          </cell>
          <cell r="AL43">
            <v>13.580645161290322</v>
          </cell>
          <cell r="AM43">
            <v>12.483870967741936</v>
          </cell>
          <cell r="AN43">
            <v>10.433333333333335</v>
          </cell>
          <cell r="AO43">
            <v>12.419354838709678</v>
          </cell>
          <cell r="AP43">
            <v>11.3</v>
          </cell>
          <cell r="AQ43">
            <v>10.774193548387096</v>
          </cell>
          <cell r="AR43">
            <v>10.774193548387096</v>
          </cell>
          <cell r="AS43">
            <v>11.107142857142858</v>
          </cell>
          <cell r="AT43">
            <v>12.741935483870968</v>
          </cell>
          <cell r="AU43">
            <v>14.166666666666666</v>
          </cell>
          <cell r="AV43">
            <v>13.129032258064518</v>
          </cell>
          <cell r="AW43">
            <v>13.2</v>
          </cell>
        </row>
        <row r="44">
          <cell r="A44" t="str">
            <v>RFK / S.Yarmouth / 137 Run Pond</v>
          </cell>
          <cell r="B44">
            <v>9.612903225806452</v>
          </cell>
          <cell r="C44">
            <v>11.612903225806452</v>
          </cell>
          <cell r="D44">
            <v>10.466666666666667</v>
          </cell>
          <cell r="E44">
            <v>10.451612903225804</v>
          </cell>
          <cell r="F44">
            <v>11.533333333333335</v>
          </cell>
          <cell r="G44">
            <v>11.322580645161288</v>
          </cell>
          <cell r="H44">
            <v>9.1935483870967758</v>
          </cell>
          <cell r="I44">
            <v>10.392857142857142</v>
          </cell>
          <cell r="J44">
            <v>11.774193548387098</v>
          </cell>
          <cell r="K44">
            <v>11.566666666666666</v>
          </cell>
          <cell r="L44">
            <v>11.387096774193548</v>
          </cell>
          <cell r="M44">
            <v>11.833333333333332</v>
          </cell>
          <cell r="N44">
            <v>9.387096774193548</v>
          </cell>
          <cell r="O44">
            <v>9.5483870967741939</v>
          </cell>
          <cell r="P44">
            <v>10.266666666666666</v>
          </cell>
          <cell r="Q44">
            <v>10.29032258064516</v>
          </cell>
          <cell r="R44">
            <v>11.666666666666666</v>
          </cell>
          <cell r="S44">
            <v>10.967741935483874</v>
          </cell>
          <cell r="T44">
            <v>11.516129032258064</v>
          </cell>
          <cell r="U44">
            <v>11.310344827586206</v>
          </cell>
          <cell r="V44">
            <v>10.419354838709678</v>
          </cell>
          <cell r="W44">
            <v>9.8333333333333321</v>
          </cell>
          <cell r="X44">
            <v>11.806451612903226</v>
          </cell>
          <cell r="Y44">
            <v>11.833333333333332</v>
          </cell>
          <cell r="Z44">
            <v>11.774193548387096</v>
          </cell>
          <cell r="AA44">
            <v>11.032258064516128</v>
          </cell>
          <cell r="AB44">
            <v>11.7</v>
          </cell>
          <cell r="AC44">
            <v>11.580645161290322</v>
          </cell>
          <cell r="AD44">
            <v>11.666666666666666</v>
          </cell>
          <cell r="AE44">
            <v>11.67741935483871</v>
          </cell>
          <cell r="AF44">
            <v>11.258064516129034</v>
          </cell>
          <cell r="AG44">
            <v>11.25</v>
          </cell>
          <cell r="AH44">
            <v>11.806451612903228</v>
          </cell>
          <cell r="AI44">
            <v>11.366666666666669</v>
          </cell>
          <cell r="AJ44">
            <v>11.161290322580646</v>
          </cell>
          <cell r="AK44">
            <v>11.066666666666668</v>
          </cell>
          <cell r="AL44">
            <v>11</v>
          </cell>
          <cell r="AM44">
            <v>12</v>
          </cell>
          <cell r="AN44">
            <v>11.266666666666667</v>
          </cell>
          <cell r="AO44">
            <v>11.806451612903226</v>
          </cell>
          <cell r="AP44">
            <v>11.966666666666667</v>
          </cell>
          <cell r="AQ44">
            <v>11.161290322580644</v>
          </cell>
          <cell r="AR44">
            <v>11.161290322580644</v>
          </cell>
          <cell r="AS44">
            <v>11.357142857142858</v>
          </cell>
          <cell r="AT44">
            <v>11.838709677419354</v>
          </cell>
          <cell r="AU44">
            <v>11.733333333333333</v>
          </cell>
          <cell r="AV44">
            <v>11.096774193548386</v>
          </cell>
          <cell r="AW44">
            <v>10.366666666666667</v>
          </cell>
        </row>
        <row r="45">
          <cell r="A45" t="str">
            <v>SPIN / Lynn / 50 Newhall Street</v>
          </cell>
          <cell r="D45">
            <v>4.5</v>
          </cell>
          <cell r="E45">
            <v>10.064516129032256</v>
          </cell>
          <cell r="F45">
            <v>10.5</v>
          </cell>
          <cell r="G45">
            <v>8.2258064516129039</v>
          </cell>
          <cell r="H45">
            <v>5.354838709677419</v>
          </cell>
          <cell r="I45">
            <v>1.3214285714285712</v>
          </cell>
          <cell r="J45">
            <v>8</v>
          </cell>
          <cell r="K45">
            <v>10.433333333333332</v>
          </cell>
          <cell r="L45">
            <v>7.8709677419354822</v>
          </cell>
          <cell r="M45">
            <v>8.2333333333333343</v>
          </cell>
          <cell r="N45">
            <v>10.064516129032258</v>
          </cell>
          <cell r="O45">
            <v>8.129032258064516</v>
          </cell>
          <cell r="P45">
            <v>6.333333333333333</v>
          </cell>
          <cell r="Q45">
            <v>9.2258064516129021</v>
          </cell>
          <cell r="R45">
            <v>9</v>
          </cell>
          <cell r="S45">
            <v>8</v>
          </cell>
          <cell r="T45">
            <v>8.9677419354838737</v>
          </cell>
          <cell r="U45">
            <v>6.5862068965517251</v>
          </cell>
          <cell r="V45">
            <v>9.193548387096774</v>
          </cell>
          <cell r="W45">
            <v>9.5666666666666647</v>
          </cell>
          <cell r="X45">
            <v>9.0322580645161263</v>
          </cell>
          <cell r="Y45">
            <v>10.5</v>
          </cell>
          <cell r="Z45">
            <v>11.225806451612904</v>
          </cell>
          <cell r="AA45">
            <v>9.1935483870967758</v>
          </cell>
          <cell r="AB45">
            <v>8.0333333333333332</v>
          </cell>
          <cell r="AC45">
            <v>8.9677419354838701</v>
          </cell>
          <cell r="AD45">
            <v>9.8000000000000007</v>
          </cell>
          <cell r="AE45">
            <v>9.67741935483871</v>
          </cell>
          <cell r="AF45">
            <v>9.4516129032258043</v>
          </cell>
          <cell r="AG45">
            <v>7.4285714285714297</v>
          </cell>
          <cell r="AH45">
            <v>9.612903225806452</v>
          </cell>
          <cell r="AI45">
            <v>9.6</v>
          </cell>
          <cell r="AJ45">
            <v>8.5806451612903221</v>
          </cell>
          <cell r="AK45">
            <v>11.433333333333334</v>
          </cell>
          <cell r="AL45">
            <v>8.5161290322580641</v>
          </cell>
          <cell r="AM45">
            <v>8.5806451612903238</v>
          </cell>
          <cell r="AN45">
            <v>5.9666666666666668</v>
          </cell>
          <cell r="AO45">
            <v>7.5161290322580632</v>
          </cell>
          <cell r="AP45">
            <v>11.06666666666667</v>
          </cell>
          <cell r="AQ45">
            <v>9.7096774193548381</v>
          </cell>
          <cell r="AR45">
            <v>8.5483870967741939</v>
          </cell>
          <cell r="AS45">
            <v>9.2857142857142865</v>
          </cell>
          <cell r="AT45">
            <v>8.3548387096774182</v>
          </cell>
          <cell r="AU45">
            <v>10.5</v>
          </cell>
          <cell r="AV45">
            <v>9.2258064516129039</v>
          </cell>
          <cell r="AW45">
            <v>10.1</v>
          </cell>
        </row>
        <row r="46">
          <cell r="A46" t="str">
            <v>St Vincent's/FallRiver/2425Highland</v>
          </cell>
          <cell r="D46">
            <v>1.4333333333333331</v>
          </cell>
          <cell r="E46">
            <v>4.5483870967741939</v>
          </cell>
          <cell r="F46">
            <v>8.9333333333333336</v>
          </cell>
          <cell r="G46">
            <v>7.7741935483870961</v>
          </cell>
          <cell r="H46">
            <v>6.225806451612903</v>
          </cell>
          <cell r="I46">
            <v>6.4285714285714288</v>
          </cell>
          <cell r="J46">
            <v>6.935483870967742</v>
          </cell>
          <cell r="K46">
            <v>7.8</v>
          </cell>
          <cell r="L46">
            <v>7.193548387096774</v>
          </cell>
          <cell r="M46">
            <v>6.8333333333333339</v>
          </cell>
          <cell r="N46">
            <v>7.258064516129032</v>
          </cell>
          <cell r="O46">
            <v>7.935483870967742</v>
          </cell>
          <cell r="P46">
            <v>7.8</v>
          </cell>
          <cell r="Q46">
            <v>9</v>
          </cell>
          <cell r="R46">
            <v>8.9333333333333336</v>
          </cell>
          <cell r="S46">
            <v>7.064516129032258</v>
          </cell>
          <cell r="T46">
            <v>6.7419354838709671</v>
          </cell>
          <cell r="U46">
            <v>8.206896551724137</v>
          </cell>
          <cell r="V46">
            <v>8.935483870967742</v>
          </cell>
          <cell r="W46">
            <v>8.6333333333333329</v>
          </cell>
          <cell r="X46">
            <v>6.7741935483870961</v>
          </cell>
          <cell r="Y46">
            <v>6.9333333333333336</v>
          </cell>
          <cell r="Z46">
            <v>8.4838709677419359</v>
          </cell>
          <cell r="AA46">
            <v>8.2903225806451619</v>
          </cell>
          <cell r="AB46">
            <v>6.666666666666667</v>
          </cell>
          <cell r="AC46">
            <v>6.5161290322580641</v>
          </cell>
          <cell r="AD46">
            <v>8.1333333333333329</v>
          </cell>
          <cell r="AE46">
            <v>9.0645161290322598</v>
          </cell>
          <cell r="AF46">
            <v>7.4838709677419351</v>
          </cell>
          <cell r="AG46">
            <v>8.1071428571428577</v>
          </cell>
          <cell r="AH46">
            <v>8.935483870967742</v>
          </cell>
          <cell r="AI46">
            <v>8.9666666666666668</v>
          </cell>
          <cell r="AJ46">
            <v>8.5806451612903203</v>
          </cell>
          <cell r="AK46">
            <v>8.9</v>
          </cell>
          <cell r="AL46">
            <v>8.612903225806452</v>
          </cell>
          <cell r="AM46">
            <v>7.67741935483871</v>
          </cell>
          <cell r="AN46">
            <v>5.2</v>
          </cell>
          <cell r="AO46">
            <v>3.645161290322581</v>
          </cell>
          <cell r="AP46">
            <v>7.333333333333333</v>
          </cell>
          <cell r="AQ46">
            <v>8.3548387096774182</v>
          </cell>
          <cell r="AR46">
            <v>8.8709677419354822</v>
          </cell>
          <cell r="AS46">
            <v>6.5</v>
          </cell>
          <cell r="AT46">
            <v>7.1935483870967731</v>
          </cell>
          <cell r="AU46">
            <v>7.1333333333333337</v>
          </cell>
          <cell r="AV46">
            <v>8.935483870967742</v>
          </cell>
          <cell r="AW46">
            <v>8.9333333333333336</v>
          </cell>
        </row>
        <row r="47">
          <cell r="A47" t="str">
            <v>TeamCoord / Bradford / 4 S. Kimball</v>
          </cell>
          <cell r="D47">
            <v>1.9333333333333331</v>
          </cell>
          <cell r="E47">
            <v>5.6129032258064511</v>
          </cell>
          <cell r="F47">
            <v>8.9</v>
          </cell>
          <cell r="G47">
            <v>8.387096774193548</v>
          </cell>
          <cell r="H47">
            <v>8.4516129032258078</v>
          </cell>
          <cell r="I47">
            <v>8.8928571428571441</v>
          </cell>
          <cell r="J47">
            <v>9.4193548387096762</v>
          </cell>
          <cell r="K47">
            <v>9.1666666666666661</v>
          </cell>
          <cell r="L47">
            <v>9.4838709677419342</v>
          </cell>
          <cell r="M47">
            <v>8.9666666666666668</v>
          </cell>
          <cell r="N47">
            <v>5.8064516129032251</v>
          </cell>
          <cell r="O47">
            <v>5.064516129032258</v>
          </cell>
          <cell r="P47">
            <v>4.1333333333333329</v>
          </cell>
          <cell r="Q47">
            <v>5.419354838709677</v>
          </cell>
          <cell r="R47">
            <v>5.5</v>
          </cell>
          <cell r="S47">
            <v>4.7096774193548381</v>
          </cell>
          <cell r="T47">
            <v>5.354838709677419</v>
          </cell>
          <cell r="U47">
            <v>5.4482758620689653</v>
          </cell>
          <cell r="V47">
            <v>3.67741935483871</v>
          </cell>
          <cell r="W47">
            <v>3.9333333333333327</v>
          </cell>
          <cell r="X47">
            <v>4.064516129032258</v>
          </cell>
          <cell r="Y47">
            <v>3.4</v>
          </cell>
          <cell r="Z47">
            <v>5.32258064516129</v>
          </cell>
          <cell r="AA47">
            <v>4.258064516129032</v>
          </cell>
          <cell r="AB47">
            <v>3.1</v>
          </cell>
          <cell r="AC47">
            <v>5.096774193548387</v>
          </cell>
          <cell r="AD47">
            <v>5.0333333333333332</v>
          </cell>
          <cell r="AE47">
            <v>4.064516129032258</v>
          </cell>
          <cell r="AF47">
            <v>5.5161290322580641</v>
          </cell>
          <cell r="AG47">
            <v>4.6071428571428577</v>
          </cell>
          <cell r="AH47">
            <v>2.193548387096774</v>
          </cell>
          <cell r="AI47">
            <v>3.7</v>
          </cell>
          <cell r="AJ47">
            <v>5.7419354838709671</v>
          </cell>
          <cell r="AK47">
            <v>5.3</v>
          </cell>
          <cell r="AL47">
            <v>3.8064516129032255</v>
          </cell>
          <cell r="AM47">
            <v>3.193548387096774</v>
          </cell>
          <cell r="AN47">
            <v>3.7666666666666666</v>
          </cell>
          <cell r="AO47">
            <v>4.32258064516129</v>
          </cell>
          <cell r="AP47">
            <v>2.6666666666666674</v>
          </cell>
          <cell r="AQ47">
            <v>3.354838709677419</v>
          </cell>
          <cell r="AR47">
            <v>4</v>
          </cell>
          <cell r="AS47">
            <v>4</v>
          </cell>
          <cell r="AT47">
            <v>4.4838709677419359</v>
          </cell>
          <cell r="AU47">
            <v>5.2333333333333325</v>
          </cell>
          <cell r="AV47">
            <v>5.741935483870968</v>
          </cell>
          <cell r="AW47">
            <v>4.5666666666666664</v>
          </cell>
        </row>
        <row r="48">
          <cell r="A48" t="str">
            <v>TeamCoord / Haverhill / 20NewcombSt</v>
          </cell>
          <cell r="D48">
            <v>3.3333333333333335</v>
          </cell>
          <cell r="E48">
            <v>4.258064516129032</v>
          </cell>
          <cell r="F48">
            <v>1.3</v>
          </cell>
          <cell r="K48">
            <v>6.6666666666666666E-2</v>
          </cell>
          <cell r="L48">
            <v>1.161290322580645</v>
          </cell>
          <cell r="M48">
            <v>1.9666666666666668</v>
          </cell>
          <cell r="N48">
            <v>5.4838709677419359</v>
          </cell>
          <cell r="O48">
            <v>1.2580645161290323</v>
          </cell>
          <cell r="P48">
            <v>3.333333333333333</v>
          </cell>
          <cell r="Q48">
            <v>3.903225806451613</v>
          </cell>
          <cell r="R48">
            <v>5.2</v>
          </cell>
          <cell r="S48">
            <v>5.064516129032258</v>
          </cell>
          <cell r="T48">
            <v>5.064516129032258</v>
          </cell>
          <cell r="U48">
            <v>5.931034482758621</v>
          </cell>
          <cell r="V48">
            <v>4.6774193548387091</v>
          </cell>
          <cell r="W48">
            <v>5.5</v>
          </cell>
          <cell r="X48">
            <v>5.3870967741935489</v>
          </cell>
          <cell r="Y48">
            <v>4.7</v>
          </cell>
          <cell r="Z48">
            <v>3.838709677419355</v>
          </cell>
          <cell r="AA48">
            <v>3.8064516129032251</v>
          </cell>
          <cell r="AB48">
            <v>5.9</v>
          </cell>
          <cell r="AC48">
            <v>5.838709677419355</v>
          </cell>
          <cell r="AD48">
            <v>4.2333333333333334</v>
          </cell>
          <cell r="AE48">
            <v>5.290322580645161</v>
          </cell>
          <cell r="AF48">
            <v>5.4838709677419351</v>
          </cell>
          <cell r="AG48">
            <v>2.3928571428571428</v>
          </cell>
          <cell r="AH48">
            <v>2.645161290322581</v>
          </cell>
          <cell r="AI48">
            <v>3.9666666666666663</v>
          </cell>
          <cell r="AJ48">
            <v>3.4838709677419355</v>
          </cell>
          <cell r="AK48">
            <v>1.3666666666666667</v>
          </cell>
          <cell r="AL48">
            <v>2.7419354838709671</v>
          </cell>
          <cell r="AM48">
            <v>4.8709677419354831</v>
          </cell>
          <cell r="AN48">
            <v>3.6333333333333333</v>
          </cell>
          <cell r="AO48">
            <v>5.129032258064516</v>
          </cell>
          <cell r="AP48">
            <v>4.5333333333333332</v>
          </cell>
          <cell r="AQ48">
            <v>4.032258064516129</v>
          </cell>
          <cell r="AR48">
            <v>5.32258064516129</v>
          </cell>
          <cell r="AS48">
            <v>5.2142857142857144</v>
          </cell>
          <cell r="AT48">
            <v>3.967741935483871</v>
          </cell>
          <cell r="AU48">
            <v>2.2999999999999998</v>
          </cell>
          <cell r="AV48">
            <v>5.032258064516129</v>
          </cell>
          <cell r="AW48">
            <v>3.4</v>
          </cell>
        </row>
        <row r="49">
          <cell r="A49" t="str">
            <v>TeamCoord/Wilmington/82HighSt</v>
          </cell>
          <cell r="D49">
            <v>1.8333333333333335</v>
          </cell>
          <cell r="E49">
            <v>4.741935483870968</v>
          </cell>
          <cell r="F49">
            <v>2.9333333333333336</v>
          </cell>
          <cell r="G49">
            <v>4.064516129032258</v>
          </cell>
          <cell r="H49">
            <v>3.5483870967741931</v>
          </cell>
          <cell r="I49">
            <v>3.6428571428571428</v>
          </cell>
          <cell r="J49">
            <v>3.4516129032258069</v>
          </cell>
          <cell r="K49">
            <v>4.8666666666666663</v>
          </cell>
          <cell r="L49">
            <v>4.6129032258064511</v>
          </cell>
          <cell r="M49">
            <v>5.0333333333333332</v>
          </cell>
          <cell r="N49">
            <v>4.838709677419355</v>
          </cell>
          <cell r="O49">
            <v>4.806451612903226</v>
          </cell>
          <cell r="P49">
            <v>3.7</v>
          </cell>
          <cell r="Q49">
            <v>3.806451612903226</v>
          </cell>
          <cell r="R49">
            <v>3.1333333333333333</v>
          </cell>
          <cell r="S49">
            <v>4.096774193548387</v>
          </cell>
          <cell r="T49">
            <v>4.935483870967742</v>
          </cell>
          <cell r="U49">
            <v>4.7931034482758621</v>
          </cell>
          <cell r="V49">
            <v>4.4838709677419351</v>
          </cell>
          <cell r="W49">
            <v>3.3333333333333335</v>
          </cell>
          <cell r="X49">
            <v>3.32258064516129</v>
          </cell>
          <cell r="Y49">
            <v>4.666666666666667</v>
          </cell>
          <cell r="Z49">
            <v>4.4516129032258061</v>
          </cell>
          <cell r="AA49">
            <v>4.4193548387096779</v>
          </cell>
          <cell r="AB49">
            <v>2.833333333333333</v>
          </cell>
          <cell r="AC49">
            <v>4.096774193548387</v>
          </cell>
          <cell r="AD49">
            <v>4.8666666666666663</v>
          </cell>
          <cell r="AE49">
            <v>4.354838709677419</v>
          </cell>
          <cell r="AF49">
            <v>2.967741935483871</v>
          </cell>
          <cell r="AG49">
            <v>4.5714285714285712</v>
          </cell>
          <cell r="AH49">
            <v>3.967741935483871</v>
          </cell>
          <cell r="AI49">
            <v>3.9666666666666672</v>
          </cell>
          <cell r="AJ49">
            <v>4.612903225806452</v>
          </cell>
          <cell r="AK49">
            <v>4.7333333333333334</v>
          </cell>
          <cell r="AL49">
            <v>4.3870967741935472</v>
          </cell>
          <cell r="AM49">
            <v>4.290322580645161</v>
          </cell>
          <cell r="AN49">
            <v>4.8333333333333339</v>
          </cell>
          <cell r="AO49">
            <v>4.870967741935484</v>
          </cell>
          <cell r="AP49">
            <v>4.5666666666666664</v>
          </cell>
          <cell r="AQ49">
            <v>4.838709677419355</v>
          </cell>
          <cell r="AR49">
            <v>4.4838709677419351</v>
          </cell>
          <cell r="AS49">
            <v>4.9642857142857144</v>
          </cell>
          <cell r="AT49">
            <v>4.709677419354839</v>
          </cell>
          <cell r="AU49">
            <v>4.833333333333333</v>
          </cell>
          <cell r="AV49">
            <v>4.8064516129032251</v>
          </cell>
          <cell r="AW49">
            <v>4.3</v>
          </cell>
        </row>
        <row r="50">
          <cell r="A50" t="str">
            <v>TheHome for LW/Walpole/399Lincoln</v>
          </cell>
          <cell r="C50">
            <v>1.6774193548387095</v>
          </cell>
          <cell r="D50">
            <v>2.7333333333333329</v>
          </cell>
          <cell r="E50">
            <v>5.129032258064516</v>
          </cell>
          <cell r="F50">
            <v>4.0999999999999996</v>
          </cell>
          <cell r="G50">
            <v>3.6774193548387095</v>
          </cell>
          <cell r="H50">
            <v>3.9354838709677415</v>
          </cell>
          <cell r="I50">
            <v>4.7857142857142856</v>
          </cell>
          <cell r="J50">
            <v>2.612903225806452</v>
          </cell>
          <cell r="K50">
            <v>5.6333333333333329</v>
          </cell>
          <cell r="L50">
            <v>5.580645161290323</v>
          </cell>
          <cell r="M50">
            <v>6.0333333333333332</v>
          </cell>
          <cell r="N50">
            <v>2.8064516129032255</v>
          </cell>
          <cell r="O50">
            <v>5.193548387096774</v>
          </cell>
          <cell r="P50">
            <v>5.3</v>
          </cell>
          <cell r="Q50">
            <v>5.064516129032258</v>
          </cell>
          <cell r="R50">
            <v>6.9666666666666668</v>
          </cell>
          <cell r="S50">
            <v>5.5161290322580649</v>
          </cell>
          <cell r="T50">
            <v>6</v>
          </cell>
          <cell r="U50">
            <v>7.5172413793103452</v>
          </cell>
          <cell r="V50">
            <v>6.6451612903225801</v>
          </cell>
          <cell r="W50">
            <v>7.2666666666666675</v>
          </cell>
          <cell r="X50">
            <v>6.7096774193548381</v>
          </cell>
          <cell r="Y50">
            <v>7.1333333333333329</v>
          </cell>
          <cell r="Z50">
            <v>6.32258064516129</v>
          </cell>
          <cell r="AA50">
            <v>7.32258064516129</v>
          </cell>
          <cell r="AB50">
            <v>6.8666666666666654</v>
          </cell>
          <cell r="AC50">
            <v>6.387096774193548</v>
          </cell>
          <cell r="AD50">
            <v>7</v>
          </cell>
          <cell r="AE50">
            <v>6.2903225806451601</v>
          </cell>
          <cell r="AF50">
            <v>6.258064516129032</v>
          </cell>
          <cell r="AG50">
            <v>7.4285714285714288</v>
          </cell>
          <cell r="AH50">
            <v>7.806451612903226</v>
          </cell>
          <cell r="AI50">
            <v>7.2</v>
          </cell>
          <cell r="AJ50">
            <v>7.580645161290323</v>
          </cell>
          <cell r="AK50">
            <v>6.9</v>
          </cell>
          <cell r="AL50">
            <v>6.5806451612903221</v>
          </cell>
          <cell r="AM50">
            <v>6.1612903225806459</v>
          </cell>
          <cell r="AN50">
            <v>4.3333333333333321</v>
          </cell>
          <cell r="AO50">
            <v>6.5483870967741939</v>
          </cell>
          <cell r="AP50">
            <v>6.4666666666666668</v>
          </cell>
          <cell r="AQ50">
            <v>6.064516129032258</v>
          </cell>
          <cell r="AR50">
            <v>6.1290322580645151</v>
          </cell>
          <cell r="AS50">
            <v>6.7857142857142847</v>
          </cell>
          <cell r="AT50">
            <v>7.032258064516129</v>
          </cell>
          <cell r="AU50">
            <v>6.9</v>
          </cell>
          <cell r="AV50">
            <v>5.354838709677419</v>
          </cell>
          <cell r="AW50">
            <v>6.2333333333333334</v>
          </cell>
        </row>
        <row r="51">
          <cell r="A51" t="str">
            <v>Wayside/Framingham/1FredrickAbbotWy</v>
          </cell>
          <cell r="AI51">
            <v>1.5</v>
          </cell>
          <cell r="AJ51">
            <v>20.064516129032256</v>
          </cell>
          <cell r="AK51">
            <v>18.066666666666666</v>
          </cell>
          <cell r="AL51">
            <v>20.451612903225808</v>
          </cell>
          <cell r="AM51">
            <v>20.161290322580641</v>
          </cell>
          <cell r="AN51">
            <v>19.633333333333329</v>
          </cell>
          <cell r="AO51">
            <v>18.806451612903231</v>
          </cell>
          <cell r="AP51">
            <v>19.533333333333328</v>
          </cell>
          <cell r="AQ51">
            <v>19.419354838709683</v>
          </cell>
          <cell r="AR51">
            <v>17.419354838709676</v>
          </cell>
          <cell r="AS51">
            <v>19.178571428571431</v>
          </cell>
          <cell r="AT51">
            <v>20</v>
          </cell>
          <cell r="AU51">
            <v>19.866666666666667</v>
          </cell>
          <cell r="AV51">
            <v>19.870967741935484</v>
          </cell>
          <cell r="AW51">
            <v>20.5</v>
          </cell>
        </row>
        <row r="52">
          <cell r="A52" t="str">
            <v>Wayside/Framingham/85Edgell Rd</v>
          </cell>
          <cell r="E52">
            <v>2.258064516129032</v>
          </cell>
          <cell r="F52">
            <v>3.3333333333333335</v>
          </cell>
          <cell r="G52">
            <v>3.6774193548387095</v>
          </cell>
          <cell r="H52">
            <v>3.7741935483870965</v>
          </cell>
          <cell r="I52">
            <v>2.25</v>
          </cell>
          <cell r="J52">
            <v>3.774193548387097</v>
          </cell>
          <cell r="K52">
            <v>3.8333333333333335</v>
          </cell>
          <cell r="L52">
            <v>3.5161290322580645</v>
          </cell>
          <cell r="M52">
            <v>3.5333333333333337</v>
          </cell>
          <cell r="N52">
            <v>3.838709677419355</v>
          </cell>
          <cell r="O52">
            <v>4.0322580645161299</v>
          </cell>
          <cell r="P52">
            <v>3.9666666666666668</v>
          </cell>
          <cell r="Q52">
            <v>3.935483870967742</v>
          </cell>
          <cell r="R52">
            <v>3.7</v>
          </cell>
          <cell r="S52">
            <v>3.838709677419355</v>
          </cell>
          <cell r="T52">
            <v>3.967741935483871</v>
          </cell>
          <cell r="U52">
            <v>3.9655172413793105</v>
          </cell>
          <cell r="V52">
            <v>4</v>
          </cell>
          <cell r="W52">
            <v>4</v>
          </cell>
          <cell r="X52">
            <v>3.5161290322580645</v>
          </cell>
          <cell r="Y52">
            <v>4.6666666666666661</v>
          </cell>
          <cell r="Z52">
            <v>4.290322580645161</v>
          </cell>
          <cell r="AA52">
            <v>3.8387096774193541</v>
          </cell>
          <cell r="AB52">
            <v>4</v>
          </cell>
          <cell r="AC52">
            <v>2.7096774193548385</v>
          </cell>
          <cell r="AD52">
            <v>3.5666666666666664</v>
          </cell>
          <cell r="AE52">
            <v>3.4516129032258065</v>
          </cell>
          <cell r="AF52">
            <v>2.967741935483871</v>
          </cell>
          <cell r="AG52">
            <v>3.8928571428571428</v>
          </cell>
          <cell r="AH52">
            <v>3.935483870967742</v>
          </cell>
          <cell r="AI52">
            <v>3.6</v>
          </cell>
        </row>
        <row r="53">
          <cell r="A53" t="str">
            <v>Wayside/Framingham/98DennisonAve</v>
          </cell>
          <cell r="E53">
            <v>8.612903225806452</v>
          </cell>
          <cell r="F53">
            <v>6.9333333333333336</v>
          </cell>
          <cell r="G53">
            <v>5.612903225806452</v>
          </cell>
          <cell r="H53">
            <v>5.645161290322581</v>
          </cell>
          <cell r="I53">
            <v>8</v>
          </cell>
          <cell r="J53">
            <v>8.6129032258064537</v>
          </cell>
          <cell r="K53">
            <v>7.4333333333333345</v>
          </cell>
          <cell r="L53">
            <v>8.0967741935483879</v>
          </cell>
          <cell r="M53">
            <v>8.3333333333333339</v>
          </cell>
          <cell r="N53">
            <v>7.419354838709677</v>
          </cell>
          <cell r="O53">
            <v>7.935483870967742</v>
          </cell>
          <cell r="P53">
            <v>5.8666666666666663</v>
          </cell>
          <cell r="Q53">
            <v>7.161290322580645</v>
          </cell>
          <cell r="R53">
            <v>7.6666666666666661</v>
          </cell>
          <cell r="S53">
            <v>7.838709677419355</v>
          </cell>
          <cell r="T53">
            <v>8.3225806451612918</v>
          </cell>
          <cell r="U53">
            <v>8.3793103448275854</v>
          </cell>
          <cell r="V53">
            <v>7.354838709677419</v>
          </cell>
          <cell r="W53">
            <v>8.2333333333333343</v>
          </cell>
          <cell r="X53">
            <v>6.9677419354838701</v>
          </cell>
          <cell r="Y53">
            <v>8</v>
          </cell>
          <cell r="Z53">
            <v>8.193548387096774</v>
          </cell>
          <cell r="AA53">
            <v>7.193548387096774</v>
          </cell>
          <cell r="AB53">
            <v>7.6</v>
          </cell>
          <cell r="AC53">
            <v>7.0322580645161281</v>
          </cell>
          <cell r="AD53">
            <v>8.4</v>
          </cell>
          <cell r="AE53">
            <v>7.129032258064516</v>
          </cell>
          <cell r="AF53">
            <v>6.6129032258064511</v>
          </cell>
          <cell r="AG53">
            <v>8.25</v>
          </cell>
          <cell r="AH53">
            <v>8.1612903225806441</v>
          </cell>
          <cell r="AI53">
            <v>7.7</v>
          </cell>
        </row>
        <row r="54">
          <cell r="A54" t="str">
            <v>Wayside/Waltham/558WaverleyOaksRd</v>
          </cell>
          <cell r="E54">
            <v>5.354838709677419</v>
          </cell>
          <cell r="F54">
            <v>5.4333333333333336</v>
          </cell>
          <cell r="G54">
            <v>6.0967741935483861</v>
          </cell>
          <cell r="H54">
            <v>7.6774193548387082</v>
          </cell>
          <cell r="I54">
            <v>6.9285714285714288</v>
          </cell>
          <cell r="J54">
            <v>8.3548387096774182</v>
          </cell>
          <cell r="K54">
            <v>8.2333333333333325</v>
          </cell>
          <cell r="L54">
            <v>7.3870967741935489</v>
          </cell>
          <cell r="M54">
            <v>7.833333333333333</v>
          </cell>
          <cell r="N54">
            <v>7.161290322580645</v>
          </cell>
          <cell r="O54">
            <v>6.6451612903225801</v>
          </cell>
          <cell r="P54">
            <v>6.0333333333333332</v>
          </cell>
          <cell r="Q54">
            <v>7.8064516129032251</v>
          </cell>
          <cell r="R54">
            <v>6.5</v>
          </cell>
          <cell r="S54">
            <v>6.6774193548387109</v>
          </cell>
          <cell r="T54">
            <v>7.4838709677419359</v>
          </cell>
          <cell r="U54">
            <v>7.5862068965517251</v>
          </cell>
          <cell r="V54">
            <v>6.4838709677419351</v>
          </cell>
          <cell r="W54">
            <v>7.5333333333333332</v>
          </cell>
          <cell r="X54">
            <v>7.4838709677419359</v>
          </cell>
          <cell r="Y54">
            <v>6.7666666666666657</v>
          </cell>
          <cell r="Z54">
            <v>7.612903225806452</v>
          </cell>
          <cell r="AA54">
            <v>8.1290322580645178</v>
          </cell>
          <cell r="AB54">
            <v>8.8333333333333321</v>
          </cell>
          <cell r="AC54">
            <v>7.4516129032258069</v>
          </cell>
          <cell r="AD54">
            <v>5.5666666666666664</v>
          </cell>
          <cell r="AE54">
            <v>7</v>
          </cell>
          <cell r="AF54">
            <v>7.5483870967741922</v>
          </cell>
          <cell r="AG54">
            <v>7.1785714285714279</v>
          </cell>
          <cell r="AH54">
            <v>8.0322580645161281</v>
          </cell>
          <cell r="AI54">
            <v>5.6333333333333346</v>
          </cell>
        </row>
        <row r="55">
          <cell r="A55" t="str">
            <v>YOU / Boylston / 1 Elmwood Place</v>
          </cell>
          <cell r="B55">
            <v>7.9354838709677411</v>
          </cell>
          <cell r="C55">
            <v>8.4838709677419359</v>
          </cell>
          <cell r="D55">
            <v>8.8666666666666654</v>
          </cell>
          <cell r="E55">
            <v>8.4193548387096779</v>
          </cell>
          <cell r="F55">
            <v>7.5333333333333332</v>
          </cell>
          <cell r="G55">
            <v>7</v>
          </cell>
          <cell r="H55">
            <v>7.806451612903226</v>
          </cell>
          <cell r="I55">
            <v>7.75</v>
          </cell>
          <cell r="J55">
            <v>7</v>
          </cell>
          <cell r="K55">
            <v>8.3000000000000007</v>
          </cell>
          <cell r="L55">
            <v>8.3548387096774182</v>
          </cell>
          <cell r="M55">
            <v>8.8333333333333339</v>
          </cell>
          <cell r="N55">
            <v>8.935483870967742</v>
          </cell>
          <cell r="O55">
            <v>8.7096774193548381</v>
          </cell>
          <cell r="P55">
            <v>8.033333333333335</v>
          </cell>
          <cell r="Q55">
            <v>9</v>
          </cell>
          <cell r="R55">
            <v>8.1</v>
          </cell>
          <cell r="S55">
            <v>8.9677419354838719</v>
          </cell>
          <cell r="T55">
            <v>7.838709677419355</v>
          </cell>
          <cell r="U55">
            <v>9</v>
          </cell>
          <cell r="V55">
            <v>8.806451612903226</v>
          </cell>
          <cell r="W55">
            <v>8.9333333333333336</v>
          </cell>
          <cell r="X55">
            <v>9</v>
          </cell>
          <cell r="Y55">
            <v>7.9333333333333336</v>
          </cell>
          <cell r="Z55">
            <v>7.9032258064516121</v>
          </cell>
          <cell r="AA55">
            <v>6.8709677419354831</v>
          </cell>
          <cell r="AB55">
            <v>7.9333333333333336</v>
          </cell>
          <cell r="AC55">
            <v>7.4838709677419351</v>
          </cell>
          <cell r="AD55">
            <v>7.3666666666666663</v>
          </cell>
          <cell r="AE55">
            <v>7.6451612903225801</v>
          </cell>
          <cell r="AF55">
            <v>7.612903225806452</v>
          </cell>
          <cell r="AG55">
            <v>7.9285714285714288</v>
          </cell>
          <cell r="AH55">
            <v>7.67741935483871</v>
          </cell>
          <cell r="AI55">
            <v>8.1</v>
          </cell>
          <cell r="AJ55">
            <v>8.387096774193548</v>
          </cell>
          <cell r="AK55">
            <v>8.466666666666665</v>
          </cell>
          <cell r="AL55">
            <v>7.8387096774193541</v>
          </cell>
          <cell r="AM55">
            <v>8.1290322580645178</v>
          </cell>
          <cell r="AN55">
            <v>7.8666666666666671</v>
          </cell>
          <cell r="AO55">
            <v>8.4516129032258078</v>
          </cell>
          <cell r="AP55">
            <v>7.3666666666666654</v>
          </cell>
          <cell r="AQ55">
            <v>6.9677419354838701</v>
          </cell>
          <cell r="AR55">
            <v>6.967741935483871</v>
          </cell>
          <cell r="AS55">
            <v>8.5357142857142847</v>
          </cell>
          <cell r="AT55">
            <v>8.0967741935483861</v>
          </cell>
          <cell r="AU55">
            <v>7.2333333333333334</v>
          </cell>
          <cell r="AV55">
            <v>8.4516129032258078</v>
          </cell>
          <cell r="AW55">
            <v>7.3333333333333321</v>
          </cell>
        </row>
        <row r="56">
          <cell r="A56" t="str">
            <v>YOU / Worcester / 37 Boylston</v>
          </cell>
          <cell r="B56">
            <v>4.645161290322581</v>
          </cell>
          <cell r="C56">
            <v>5.5161290322580649</v>
          </cell>
          <cell r="D56">
            <v>5.9</v>
          </cell>
          <cell r="E56">
            <v>5.935483870967742</v>
          </cell>
          <cell r="F56">
            <v>5.7</v>
          </cell>
          <cell r="G56">
            <v>5.419354838709677</v>
          </cell>
          <cell r="H56">
            <v>6.387096774193548</v>
          </cell>
          <cell r="I56">
            <v>6.3214285714285712</v>
          </cell>
          <cell r="J56">
            <v>7.806451612903226</v>
          </cell>
          <cell r="K56">
            <v>6.5333333333333341</v>
          </cell>
          <cell r="L56">
            <v>6</v>
          </cell>
          <cell r="M56">
            <v>5.5333333333333332</v>
          </cell>
          <cell r="N56">
            <v>5.5483870967741939</v>
          </cell>
          <cell r="O56">
            <v>5.741935483870968</v>
          </cell>
          <cell r="P56">
            <v>5.7666666666666666</v>
          </cell>
          <cell r="Q56">
            <v>6</v>
          </cell>
          <cell r="R56">
            <v>6</v>
          </cell>
          <cell r="S56">
            <v>5.645161290322581</v>
          </cell>
          <cell r="T56">
            <v>5.5161290322580641</v>
          </cell>
          <cell r="U56">
            <v>5.6551724137931032</v>
          </cell>
          <cell r="V56">
            <v>5.419354838709677</v>
          </cell>
          <cell r="W56">
            <v>5.9666666666666668</v>
          </cell>
          <cell r="X56">
            <v>5.967741935483871</v>
          </cell>
          <cell r="Y56">
            <v>5.8333333333333339</v>
          </cell>
          <cell r="Z56">
            <v>5.5806451612903221</v>
          </cell>
          <cell r="AA56">
            <v>6.774193548387097</v>
          </cell>
          <cell r="AB56">
            <v>6.9666666666666668</v>
          </cell>
          <cell r="AC56">
            <v>5.387096774193548</v>
          </cell>
          <cell r="AD56">
            <v>5.5</v>
          </cell>
          <cell r="AE56">
            <v>5.32258064516129</v>
          </cell>
          <cell r="AF56">
            <v>7</v>
          </cell>
          <cell r="AG56">
            <v>6.7857142857142856</v>
          </cell>
          <cell r="AH56">
            <v>6.4516129032258069</v>
          </cell>
          <cell r="AI56">
            <v>5.166666666666667</v>
          </cell>
          <cell r="AJ56">
            <v>5.064516129032258</v>
          </cell>
          <cell r="AK56">
            <v>5.8</v>
          </cell>
          <cell r="AL56">
            <v>5.67741935483871</v>
          </cell>
          <cell r="AM56">
            <v>5.838709677419355</v>
          </cell>
          <cell r="AN56">
            <v>4.9333333333333336</v>
          </cell>
          <cell r="AO56">
            <v>5.67741935483871</v>
          </cell>
          <cell r="AP56">
            <v>5.7</v>
          </cell>
          <cell r="AQ56">
            <v>5.032258064516129</v>
          </cell>
          <cell r="AR56">
            <v>4.967741935483871</v>
          </cell>
          <cell r="AS56">
            <v>4.8571428571428577</v>
          </cell>
          <cell r="AT56">
            <v>4.935483870967742</v>
          </cell>
          <cell r="AU56">
            <v>4.0999999999999996</v>
          </cell>
          <cell r="AV56">
            <v>4.870967741935484</v>
          </cell>
          <cell r="AW56">
            <v>4.0333333333333332</v>
          </cell>
        </row>
        <row r="263">
          <cell r="C263" t="str">
            <v>Bay State CS / Plymouth / 475 State 1</v>
          </cell>
          <cell r="D263" t="str">
            <v>Brockton Area Office</v>
          </cell>
          <cell r="AA263">
            <v>6.4516129032258063E-2</v>
          </cell>
          <cell r="AB263">
            <v>1</v>
          </cell>
          <cell r="AC263">
            <v>6.4516129032258063E-2</v>
          </cell>
          <cell r="AG263">
            <v>0.46666666666666667</v>
          </cell>
          <cell r="AH263">
            <v>3.2258064516129031E-2</v>
          </cell>
          <cell r="AJ263">
            <v>0.6428571428571429</v>
          </cell>
          <cell r="AK263">
            <v>1.3870967741935485</v>
          </cell>
          <cell r="AL263">
            <v>0.43333333333333335</v>
          </cell>
          <cell r="AM263">
            <v>1.032258064516129</v>
          </cell>
          <cell r="AN263">
            <v>1.1000000000000001</v>
          </cell>
          <cell r="AO263">
            <v>1</v>
          </cell>
          <cell r="AP263">
            <v>0.41935483870967744</v>
          </cell>
          <cell r="AS263">
            <v>0.36666666666666664</v>
          </cell>
          <cell r="AU263">
            <v>0.77419354838709675</v>
          </cell>
          <cell r="AV263">
            <v>1</v>
          </cell>
          <cell r="AW263">
            <v>1</v>
          </cell>
          <cell r="AX263">
            <v>0.73333333333333328</v>
          </cell>
          <cell r="AY263">
            <v>1</v>
          </cell>
          <cell r="AZ263">
            <v>1</v>
          </cell>
        </row>
        <row r="264">
          <cell r="C264" t="str">
            <v>Bay State CS / Plymouth / 475 State 2</v>
          </cell>
          <cell r="D264" t="str">
            <v>Cape Cod Area Office</v>
          </cell>
          <cell r="AT264">
            <v>9.6774193548387094E-2</v>
          </cell>
          <cell r="AW264">
            <v>1.3870967741935485</v>
          </cell>
          <cell r="AX264">
            <v>1.0333333333333334</v>
          </cell>
          <cell r="AY264">
            <v>1</v>
          </cell>
          <cell r="AZ264">
            <v>0.13333333333333333</v>
          </cell>
        </row>
        <row r="265">
          <cell r="C265" t="str">
            <v>Bay State CS / Plymouth / 475 State 3</v>
          </cell>
          <cell r="D265" t="str">
            <v>Coastal Area Office</v>
          </cell>
          <cell r="Q265">
            <v>0.12903225806451613</v>
          </cell>
          <cell r="W265">
            <v>0.67741935483870963</v>
          </cell>
          <cell r="X265">
            <v>0.41379310344827591</v>
          </cell>
          <cell r="AD265">
            <v>6.4516129032258063E-2</v>
          </cell>
        </row>
        <row r="266">
          <cell r="C266" t="str">
            <v>Bay State CS / Plymouth / 475 State 4</v>
          </cell>
          <cell r="D266" t="str">
            <v>Fall River Area Office</v>
          </cell>
          <cell r="S266">
            <v>0.2</v>
          </cell>
          <cell r="T266">
            <v>0.35483870967741937</v>
          </cell>
          <cell r="AA266">
            <v>9.6774193548387094E-2</v>
          </cell>
          <cell r="AB266">
            <v>3.3333333333333333E-2</v>
          </cell>
          <cell r="AD266">
            <v>0.32258064516129031</v>
          </cell>
          <cell r="AX266">
            <v>0.43333333333333335</v>
          </cell>
          <cell r="AZ266">
            <v>0.2</v>
          </cell>
        </row>
        <row r="267">
          <cell r="C267" t="str">
            <v>Bay State CS / Plymouth / 475 State 5</v>
          </cell>
          <cell r="D267" t="str">
            <v>New Bedford Area Office</v>
          </cell>
          <cell r="AK267">
            <v>6.4516129032258063E-2</v>
          </cell>
          <cell r="AL267">
            <v>0.43333333333333329</v>
          </cell>
          <cell r="AN267">
            <v>0.16666666666666666</v>
          </cell>
          <cell r="AO267">
            <v>9.6774193548387094E-2</v>
          </cell>
          <cell r="AR267">
            <v>0.16129032258064516</v>
          </cell>
          <cell r="AT267">
            <v>0.967741935483871</v>
          </cell>
          <cell r="AU267">
            <v>1.2903225806451613</v>
          </cell>
          <cell r="AV267">
            <v>1.7857142857142856</v>
          </cell>
          <cell r="AX267">
            <v>6.6666666666666666E-2</v>
          </cell>
          <cell r="AY267">
            <v>0.74193548387096775</v>
          </cell>
          <cell r="AZ267">
            <v>1.0666666666666667</v>
          </cell>
        </row>
        <row r="268">
          <cell r="C268" t="str">
            <v>Bay State CS / Plymouth / 475 State 6</v>
          </cell>
          <cell r="D268" t="str">
            <v>Plymouth Area Office</v>
          </cell>
          <cell r="O268">
            <v>9.6774193548387094E-2</v>
          </cell>
          <cell r="P268">
            <v>5.7</v>
          </cell>
          <cell r="Q268">
            <v>8.5806451612903221</v>
          </cell>
          <cell r="R268">
            <v>8</v>
          </cell>
          <cell r="S268">
            <v>4.8333333333333321</v>
          </cell>
          <cell r="T268">
            <v>9.9354838709677402</v>
          </cell>
          <cell r="U268">
            <v>11.366666666666667</v>
          </cell>
          <cell r="V268">
            <v>10.61290322580645</v>
          </cell>
          <cell r="W268">
            <v>10.225806451612904</v>
          </cell>
          <cell r="X268">
            <v>8.4482758620689662</v>
          </cell>
          <cell r="Y268">
            <v>10.870967741935482</v>
          </cell>
          <cell r="Z268">
            <v>12.066666666666666</v>
          </cell>
          <cell r="AA268">
            <v>10</v>
          </cell>
          <cell r="AB268">
            <v>10.3</v>
          </cell>
          <cell r="AC268">
            <v>10.387096774193548</v>
          </cell>
          <cell r="AD268">
            <v>10.129032258064516</v>
          </cell>
          <cell r="AE268">
            <v>10.933333333333334</v>
          </cell>
          <cell r="AF268">
            <v>9.9677419354838701</v>
          </cell>
          <cell r="AG268">
            <v>9.0666666666666664</v>
          </cell>
          <cell r="AH268">
            <v>11.258064516129032</v>
          </cell>
          <cell r="AI268">
            <v>10.870967741935484</v>
          </cell>
          <cell r="AJ268">
            <v>7.7857142857142865</v>
          </cell>
          <cell r="AK268">
            <v>8.0322580645161281</v>
          </cell>
          <cell r="AL268">
            <v>9.9</v>
          </cell>
          <cell r="AM268">
            <v>7.806451612903226</v>
          </cell>
          <cell r="AN268">
            <v>8.2333333333333325</v>
          </cell>
          <cell r="AO268">
            <v>5.870967741935484</v>
          </cell>
          <cell r="AP268">
            <v>9.0645161290322598</v>
          </cell>
          <cell r="AQ268">
            <v>9.6999999999999993</v>
          </cell>
          <cell r="AR268">
            <v>9.935483870967742</v>
          </cell>
          <cell r="AS268">
            <v>8.4666666666666668</v>
          </cell>
          <cell r="AT268">
            <v>7.8387096774193541</v>
          </cell>
          <cell r="AU268">
            <v>6.8387096774193541</v>
          </cell>
          <cell r="AV268">
            <v>6.5357142857142856</v>
          </cell>
          <cell r="AW268">
            <v>4.161290322580645</v>
          </cell>
          <cell r="AX268">
            <v>4.8666666666666663</v>
          </cell>
          <cell r="AY268">
            <v>8.7096774193548381</v>
          </cell>
          <cell r="AZ268">
            <v>9.1</v>
          </cell>
        </row>
        <row r="269">
          <cell r="C269" t="str">
            <v>Bay State CS / Plymouth / 475 State 7</v>
          </cell>
          <cell r="D269" t="str">
            <v>Solutions for Living (PAS SE)</v>
          </cell>
          <cell r="AF269">
            <v>0.93548387096774188</v>
          </cell>
          <cell r="AG269">
            <v>0.5</v>
          </cell>
          <cell r="AN269">
            <v>0.23333333333333334</v>
          </cell>
          <cell r="AO269">
            <v>0.16129032258064516</v>
          </cell>
          <cell r="AX269">
            <v>0.2</v>
          </cell>
        </row>
        <row r="270">
          <cell r="C270" t="str">
            <v>Bay State CS / Plymouth / 475 State 8</v>
          </cell>
          <cell r="D270" t="str">
            <v>Taunton/Attleboro Area Office</v>
          </cell>
          <cell r="T270">
            <v>0.16129032258064516</v>
          </cell>
          <cell r="AA270">
            <v>9.6774193548387094E-2</v>
          </cell>
        </row>
        <row r="271">
          <cell r="C271" t="str">
            <v>Bay State CS / S.Weymouth/ 911 Main 1</v>
          </cell>
          <cell r="D271" t="str">
            <v>Arlington Area Office</v>
          </cell>
          <cell r="G271">
            <v>6.6666666666666666E-2</v>
          </cell>
          <cell r="H271">
            <v>9.6774193548387094E-2</v>
          </cell>
          <cell r="T271">
            <v>6.4516129032258063E-2</v>
          </cell>
          <cell r="U271">
            <v>0.96666666666666667</v>
          </cell>
          <cell r="V271">
            <v>0.32258064516129031</v>
          </cell>
          <cell r="X271">
            <v>3.4482758620689655E-2</v>
          </cell>
          <cell r="Y271">
            <v>6.4516129032258063E-2</v>
          </cell>
          <cell r="AB271">
            <v>3.3333333333333333E-2</v>
          </cell>
          <cell r="AP271">
            <v>0.12903225806451613</v>
          </cell>
        </row>
        <row r="272">
          <cell r="C272" t="str">
            <v>Bay State CS / S.Weymouth/ 911 Main 2</v>
          </cell>
          <cell r="D272" t="str">
            <v>Brockton Area Office</v>
          </cell>
          <cell r="AM272">
            <v>6.4516129032258063E-2</v>
          </cell>
          <cell r="AO272">
            <v>0.80645161290322576</v>
          </cell>
          <cell r="AP272">
            <v>0.70967741935483875</v>
          </cell>
          <cell r="AQ272">
            <v>0.9</v>
          </cell>
          <cell r="AU272">
            <v>3.2258064516129031E-2</v>
          </cell>
          <cell r="AV272">
            <v>0.42857142857142855</v>
          </cell>
          <cell r="AX272">
            <v>0.53333333333333333</v>
          </cell>
          <cell r="AY272">
            <v>0.41935483870967744</v>
          </cell>
        </row>
        <row r="273">
          <cell r="C273" t="str">
            <v>Bay State CS / S.Weymouth/ 911 Main 3</v>
          </cell>
          <cell r="D273" t="str">
            <v>Cambridge Area Office</v>
          </cell>
          <cell r="H273">
            <v>0.19354838709677419</v>
          </cell>
          <cell r="AY273">
            <v>0.67741935483870963</v>
          </cell>
          <cell r="AZ273">
            <v>0.3</v>
          </cell>
        </row>
        <row r="274">
          <cell r="C274" t="str">
            <v>Bay State CS / S.Weymouth/ 911 Main 4</v>
          </cell>
          <cell r="D274" t="str">
            <v>Cape Cod Area Office</v>
          </cell>
          <cell r="U274">
            <v>3.3333333333333333E-2</v>
          </cell>
        </row>
        <row r="275">
          <cell r="C275" t="str">
            <v>Bay State CS / S.Weymouth/ 911 Main 5</v>
          </cell>
          <cell r="D275" t="str">
            <v>Coastal Area Office</v>
          </cell>
          <cell r="G275">
            <v>5.7333333333333334</v>
          </cell>
          <cell r="H275">
            <v>5.7419354838709671</v>
          </cell>
          <cell r="I275">
            <v>8.2666666666666675</v>
          </cell>
          <cell r="J275">
            <v>7.6774193548387091</v>
          </cell>
          <cell r="K275">
            <v>7</v>
          </cell>
          <cell r="L275">
            <v>5.5</v>
          </cell>
          <cell r="M275">
            <v>7.4516129032258061</v>
          </cell>
          <cell r="N275">
            <v>8.6333333333333329</v>
          </cell>
          <cell r="O275">
            <v>7.67741935483871</v>
          </cell>
          <cell r="P275">
            <v>8.3333333333333321</v>
          </cell>
          <cell r="Q275">
            <v>7.9677419354838692</v>
          </cell>
          <cell r="R275">
            <v>8.258064516129032</v>
          </cell>
          <cell r="S275">
            <v>7.6</v>
          </cell>
          <cell r="T275">
            <v>7.9677419354838701</v>
          </cell>
          <cell r="U275">
            <v>7.8</v>
          </cell>
          <cell r="V275">
            <v>8.2903225806451601</v>
          </cell>
          <cell r="W275">
            <v>7.7741935483870961</v>
          </cell>
          <cell r="X275">
            <v>7.2758620689655169</v>
          </cell>
          <cell r="Y275">
            <v>7</v>
          </cell>
          <cell r="Z275">
            <v>7.6333333333333346</v>
          </cell>
          <cell r="AA275">
            <v>7.4516129032258052</v>
          </cell>
          <cell r="AB275">
            <v>7.6</v>
          </cell>
          <cell r="AC275">
            <v>7.612903225806452</v>
          </cell>
          <cell r="AD275">
            <v>5.064516129032258</v>
          </cell>
          <cell r="AE275">
            <v>5.6333333333333329</v>
          </cell>
          <cell r="AF275">
            <v>7.064516129032258</v>
          </cell>
          <cell r="AG275">
            <v>8.6999999999999993</v>
          </cell>
          <cell r="AH275">
            <v>7.935483870967742</v>
          </cell>
          <cell r="AI275">
            <v>7.6774193548387082</v>
          </cell>
          <cell r="AJ275">
            <v>6.5714285714285703</v>
          </cell>
          <cell r="AK275">
            <v>8</v>
          </cell>
          <cell r="AL275">
            <v>8.7333333333333325</v>
          </cell>
          <cell r="AM275">
            <v>5.225806451612903</v>
          </cell>
          <cell r="AN275">
            <v>8</v>
          </cell>
          <cell r="AO275">
            <v>5.4193548387096779</v>
          </cell>
          <cell r="AP275">
            <v>4.0645161290322571</v>
          </cell>
          <cell r="AQ275">
            <v>7.7</v>
          </cell>
          <cell r="AR275">
            <v>6.3548387096774182</v>
          </cell>
          <cell r="AS275">
            <v>6.3666666666666671</v>
          </cell>
          <cell r="AT275">
            <v>6.5483870967741939</v>
          </cell>
          <cell r="AU275">
            <v>5.1935483870967731</v>
          </cell>
          <cell r="AV275">
            <v>7.2857142857142865</v>
          </cell>
          <cell r="AW275">
            <v>7.5161290322580641</v>
          </cell>
          <cell r="AX275">
            <v>6.4</v>
          </cell>
          <cell r="AY275">
            <v>4.161290322580645</v>
          </cell>
          <cell r="AZ275">
            <v>7.4666666666666668</v>
          </cell>
        </row>
        <row r="276">
          <cell r="C276" t="str">
            <v>Bay State CS / S.Weymouth/ 911 Main 6</v>
          </cell>
          <cell r="D276" t="str">
            <v>Communities For People (Adop)</v>
          </cell>
          <cell r="AC276">
            <v>1</v>
          </cell>
          <cell r="AD276">
            <v>0.41935483870967744</v>
          </cell>
        </row>
        <row r="277">
          <cell r="C277" t="str">
            <v>Bay State CS / S.Weymouth/ 911 Main 7</v>
          </cell>
          <cell r="D277" t="str">
            <v>Dimock St. Area Office</v>
          </cell>
          <cell r="L277">
            <v>0.17857142857142855</v>
          </cell>
          <cell r="T277">
            <v>6.4516129032258063E-2</v>
          </cell>
        </row>
        <row r="278">
          <cell r="C278" t="str">
            <v>Bay State CS / S.Weymouth/ 911 Main 8</v>
          </cell>
          <cell r="D278" t="str">
            <v>Framingham Area Office</v>
          </cell>
          <cell r="G278">
            <v>0.16666666666666666</v>
          </cell>
          <cell r="AK278">
            <v>3.2258064516129031E-2</v>
          </cell>
          <cell r="AM278">
            <v>0.38709677419354838</v>
          </cell>
          <cell r="AN278">
            <v>6.6666666666666666E-2</v>
          </cell>
          <cell r="AP278">
            <v>0.25806451612903225</v>
          </cell>
          <cell r="AS278">
            <v>1.4666666666666668</v>
          </cell>
          <cell r="AT278">
            <v>0.32258064516129031</v>
          </cell>
        </row>
        <row r="279">
          <cell r="C279" t="str">
            <v>Bay State CS / S.Weymouth/ 911 Main 9</v>
          </cell>
          <cell r="D279" t="str">
            <v>Harbor Area Office</v>
          </cell>
          <cell r="AI279">
            <v>0.12903225806451613</v>
          </cell>
          <cell r="AO279">
            <v>9.6774193548387094E-2</v>
          </cell>
        </row>
        <row r="280">
          <cell r="C280" t="str">
            <v>Bay State CS / S.Weymouth/ 911 Main 10</v>
          </cell>
          <cell r="D280" t="str">
            <v>Hyde Park Area Office</v>
          </cell>
          <cell r="AL280">
            <v>0.13333333333333333</v>
          </cell>
        </row>
        <row r="281">
          <cell r="C281" t="str">
            <v>Bay State CS / S.Weymouth/ 911 Main 11</v>
          </cell>
          <cell r="D281" t="str">
            <v>Lynn Area Office</v>
          </cell>
          <cell r="AF281">
            <v>0.70967741935483875</v>
          </cell>
        </row>
        <row r="282">
          <cell r="C282" t="str">
            <v>Bay State CS / S.Weymouth/ 911 Main 12</v>
          </cell>
          <cell r="D282" t="str">
            <v>Malden Area Office</v>
          </cell>
          <cell r="H282">
            <v>3.2258064516129031E-2</v>
          </cell>
          <cell r="AK282">
            <v>6.4516129032258063E-2</v>
          </cell>
          <cell r="AM282">
            <v>9.6774193548387094E-2</v>
          </cell>
        </row>
        <row r="283">
          <cell r="C283" t="str">
            <v>Bay State CS / S.Weymouth/ 911 Main 13</v>
          </cell>
          <cell r="D283" t="str">
            <v>Plymouth Area Office</v>
          </cell>
          <cell r="K283">
            <v>0.45161290322580644</v>
          </cell>
          <cell r="L283">
            <v>1</v>
          </cell>
          <cell r="M283">
            <v>0.35483870967741937</v>
          </cell>
          <cell r="W283">
            <v>0.67741935483870963</v>
          </cell>
        </row>
        <row r="284">
          <cell r="C284" t="str">
            <v>Bay State CS / S.Weymouth/ 911 Main 14</v>
          </cell>
          <cell r="D284" t="str">
            <v>Worcester East Area Office</v>
          </cell>
          <cell r="AM284">
            <v>0.29032258064516131</v>
          </cell>
        </row>
        <row r="285">
          <cell r="C285" t="str">
            <v>Brandon/Natick/27Winter St 1</v>
          </cell>
          <cell r="D285" t="str">
            <v>Arlington Area Office</v>
          </cell>
          <cell r="G285">
            <v>0.43333333333333335</v>
          </cell>
          <cell r="H285">
            <v>0.64516129032258063</v>
          </cell>
          <cell r="I285">
            <v>0.6</v>
          </cell>
          <cell r="J285">
            <v>1</v>
          </cell>
          <cell r="K285">
            <v>1</v>
          </cell>
          <cell r="L285">
            <v>1.3214285714285714</v>
          </cell>
          <cell r="M285">
            <v>0.54838709677419351</v>
          </cell>
          <cell r="N285">
            <v>0.13333333333333333</v>
          </cell>
          <cell r="O285">
            <v>1</v>
          </cell>
          <cell r="P285">
            <v>1</v>
          </cell>
          <cell r="Q285">
            <v>1</v>
          </cell>
          <cell r="R285">
            <v>0.967741935483871</v>
          </cell>
          <cell r="S285">
            <v>1</v>
          </cell>
          <cell r="T285">
            <v>0.93548387096774188</v>
          </cell>
          <cell r="U285">
            <v>0.96666666666666667</v>
          </cell>
          <cell r="V285">
            <v>0.90322580645161288</v>
          </cell>
          <cell r="W285">
            <v>1</v>
          </cell>
          <cell r="X285">
            <v>1</v>
          </cell>
          <cell r="Y285">
            <v>0.22580645161290322</v>
          </cell>
          <cell r="Z285">
            <v>1.3</v>
          </cell>
          <cell r="AA285">
            <v>1.2258064516129032</v>
          </cell>
          <cell r="AB285">
            <v>0.93333333333333335</v>
          </cell>
          <cell r="AC285">
            <v>1</v>
          </cell>
          <cell r="AD285">
            <v>1</v>
          </cell>
          <cell r="AE285">
            <v>1</v>
          </cell>
          <cell r="AF285">
            <v>1.3225806451612903</v>
          </cell>
          <cell r="AG285">
            <v>1.9666666666666668</v>
          </cell>
          <cell r="AH285">
            <v>1.5806451612903225</v>
          </cell>
          <cell r="AI285">
            <v>0.87096774193548387</v>
          </cell>
          <cell r="AJ285">
            <v>1</v>
          </cell>
          <cell r="AK285">
            <v>0.83870967741935487</v>
          </cell>
          <cell r="AL285">
            <v>0.43333333333333335</v>
          </cell>
          <cell r="AM285">
            <v>0.77419354838709675</v>
          </cell>
          <cell r="AN285">
            <v>1.1000000000000001</v>
          </cell>
          <cell r="AO285">
            <v>1</v>
          </cell>
          <cell r="AP285">
            <v>1</v>
          </cell>
          <cell r="AQ285">
            <v>1</v>
          </cell>
          <cell r="AR285">
            <v>1</v>
          </cell>
          <cell r="AS285">
            <v>1.2</v>
          </cell>
          <cell r="AT285">
            <v>1.096774193548387</v>
          </cell>
          <cell r="AU285">
            <v>0.87096774193548387</v>
          </cell>
          <cell r="AV285">
            <v>0.7142857142857143</v>
          </cell>
          <cell r="AW285">
            <v>2.064516129032258</v>
          </cell>
          <cell r="AX285">
            <v>2</v>
          </cell>
          <cell r="AY285">
            <v>0.54838709677419351</v>
          </cell>
          <cell r="AZ285">
            <v>1</v>
          </cell>
        </row>
        <row r="286">
          <cell r="C286" t="str">
            <v>Brandon/Natick/27Winter St 2</v>
          </cell>
          <cell r="D286" t="str">
            <v>Cambridge Area Office</v>
          </cell>
          <cell r="G286">
            <v>0.6333333333333333</v>
          </cell>
          <cell r="H286">
            <v>1.096774193548387</v>
          </cell>
          <cell r="I286">
            <v>0.7</v>
          </cell>
          <cell r="J286">
            <v>1</v>
          </cell>
          <cell r="K286">
            <v>0.77419354838709675</v>
          </cell>
          <cell r="L286">
            <v>1</v>
          </cell>
          <cell r="M286">
            <v>0.96774193548387089</v>
          </cell>
          <cell r="N286">
            <v>1.1000000000000001</v>
          </cell>
          <cell r="O286">
            <v>0.80645161290322576</v>
          </cell>
          <cell r="P286">
            <v>1</v>
          </cell>
          <cell r="Q286">
            <v>1</v>
          </cell>
          <cell r="R286">
            <v>0.5161290322580645</v>
          </cell>
          <cell r="S286">
            <v>0.13333333333333333</v>
          </cell>
          <cell r="T286">
            <v>0.87096774193548387</v>
          </cell>
          <cell r="U286">
            <v>1</v>
          </cell>
          <cell r="V286">
            <v>1</v>
          </cell>
          <cell r="W286">
            <v>1</v>
          </cell>
          <cell r="X286">
            <v>0.7931034482758621</v>
          </cell>
          <cell r="Y286">
            <v>1</v>
          </cell>
          <cell r="Z286">
            <v>0.73333333333333328</v>
          </cell>
          <cell r="AB286">
            <v>0.6333333333333333</v>
          </cell>
          <cell r="AC286">
            <v>1</v>
          </cell>
          <cell r="AD286">
            <v>0.61290322580645162</v>
          </cell>
          <cell r="AF286">
            <v>0.74193548387096775</v>
          </cell>
          <cell r="AG286">
            <v>0.8666666666666667</v>
          </cell>
          <cell r="AH286">
            <v>1</v>
          </cell>
          <cell r="AI286">
            <v>0.80645161290322576</v>
          </cell>
          <cell r="AJ286">
            <v>0.89285714285714279</v>
          </cell>
          <cell r="AK286">
            <v>0.4838709677419355</v>
          </cell>
          <cell r="AL286">
            <v>0.93333333333333335</v>
          </cell>
          <cell r="AM286">
            <v>1</v>
          </cell>
          <cell r="AN286">
            <v>0.43333333333333335</v>
          </cell>
          <cell r="AO286">
            <v>0.90322580645161288</v>
          </cell>
          <cell r="AP286">
            <v>0.61290322580645162</v>
          </cell>
          <cell r="AQ286">
            <v>0.8</v>
          </cell>
          <cell r="AR286">
            <v>1</v>
          </cell>
          <cell r="AS286">
            <v>1</v>
          </cell>
          <cell r="AT286">
            <v>1</v>
          </cell>
          <cell r="AU286">
            <v>1</v>
          </cell>
          <cell r="AV286">
            <v>0.8214285714285714</v>
          </cell>
          <cell r="AW286">
            <v>0.74193548387096775</v>
          </cell>
          <cell r="AX286">
            <v>1</v>
          </cell>
          <cell r="AY286">
            <v>0.967741935483871</v>
          </cell>
          <cell r="AZ286">
            <v>1</v>
          </cell>
        </row>
        <row r="287">
          <cell r="C287" t="str">
            <v>Brandon/Natick/27Winter St 3</v>
          </cell>
          <cell r="D287" t="str">
            <v>Coastal Area Office</v>
          </cell>
          <cell r="AA287">
            <v>0.58064516129032262</v>
          </cell>
          <cell r="AB287">
            <v>1</v>
          </cell>
          <cell r="AC287">
            <v>0.967741935483871</v>
          </cell>
          <cell r="AL287">
            <v>0.46666666666666667</v>
          </cell>
          <cell r="AM287">
            <v>1</v>
          </cell>
          <cell r="AN287">
            <v>1</v>
          </cell>
          <cell r="AO287">
            <v>0.19354838709677419</v>
          </cell>
        </row>
        <row r="288">
          <cell r="C288" t="str">
            <v>Brandon/Natick/27Winter St 4</v>
          </cell>
          <cell r="D288" t="str">
            <v>Dimock St. Area Office</v>
          </cell>
          <cell r="K288">
            <v>0.77419354838709675</v>
          </cell>
          <cell r="L288">
            <v>0.75</v>
          </cell>
          <cell r="M288">
            <v>0.77419354838709675</v>
          </cell>
          <cell r="N288">
            <v>0.3</v>
          </cell>
          <cell r="V288">
            <v>0.4838709677419355</v>
          </cell>
          <cell r="W288">
            <v>1</v>
          </cell>
          <cell r="X288">
            <v>0.24137931034482757</v>
          </cell>
          <cell r="Y288">
            <v>1.129032258064516</v>
          </cell>
          <cell r="Z288">
            <v>1.2666666666666666</v>
          </cell>
          <cell r="AA288">
            <v>0.25806451612903225</v>
          </cell>
          <cell r="AH288">
            <v>0.41935483870967738</v>
          </cell>
          <cell r="AI288">
            <v>1</v>
          </cell>
          <cell r="AJ288">
            <v>3.5714285714285712E-2</v>
          </cell>
          <cell r="AK288">
            <v>0.29032258064516125</v>
          </cell>
          <cell r="AL288">
            <v>1</v>
          </cell>
          <cell r="AM288">
            <v>0.96774193548387089</v>
          </cell>
          <cell r="AN288">
            <v>0.66666666666666663</v>
          </cell>
          <cell r="AO288">
            <v>9.6774193548387094E-2</v>
          </cell>
          <cell r="AP288">
            <v>0.64516129032258063</v>
          </cell>
          <cell r="AS288">
            <v>0.6333333333333333</v>
          </cell>
          <cell r="AT288">
            <v>0.77419354838709675</v>
          </cell>
          <cell r="AV288">
            <v>0.21428571428571427</v>
          </cell>
          <cell r="AW288">
            <v>0.54838709677419351</v>
          </cell>
          <cell r="AZ288">
            <v>0.26666666666666666</v>
          </cell>
        </row>
        <row r="289">
          <cell r="C289" t="str">
            <v>Brandon/Natick/27Winter St 5</v>
          </cell>
          <cell r="D289" t="str">
            <v>Framingham Area Office</v>
          </cell>
          <cell r="G289">
            <v>0.83333333333333337</v>
          </cell>
          <cell r="H289">
            <v>1.032258064516129</v>
          </cell>
          <cell r="I289">
            <v>0.96666666666666667</v>
          </cell>
          <cell r="J289">
            <v>1.5806451612903225</v>
          </cell>
          <cell r="K289">
            <v>0.64516129032258074</v>
          </cell>
          <cell r="L289">
            <v>0.9642857142857143</v>
          </cell>
          <cell r="M289">
            <v>0.87096774193548399</v>
          </cell>
          <cell r="N289">
            <v>1.4333333333333333</v>
          </cell>
          <cell r="O289">
            <v>2</v>
          </cell>
          <cell r="P289">
            <v>2</v>
          </cell>
          <cell r="Q289">
            <v>1.2258064516129032</v>
          </cell>
          <cell r="R289">
            <v>0.70967741935483875</v>
          </cell>
          <cell r="S289">
            <v>1</v>
          </cell>
          <cell r="T289">
            <v>0.93548387096774188</v>
          </cell>
          <cell r="U289">
            <v>1.5666666666666667</v>
          </cell>
          <cell r="V289">
            <v>1.7741935483870965</v>
          </cell>
          <cell r="W289">
            <v>1.7741935483870968</v>
          </cell>
          <cell r="X289">
            <v>2</v>
          </cell>
          <cell r="Y289">
            <v>2.6129032258064515</v>
          </cell>
          <cell r="Z289">
            <v>1.5333333333333334</v>
          </cell>
          <cell r="AA289">
            <v>1.032258064516129</v>
          </cell>
          <cell r="AB289">
            <v>1</v>
          </cell>
          <cell r="AC289">
            <v>1.032258064516129</v>
          </cell>
          <cell r="AD289">
            <v>2.129032258064516</v>
          </cell>
          <cell r="AE289">
            <v>2</v>
          </cell>
          <cell r="AF289">
            <v>1.1935483870967742</v>
          </cell>
          <cell r="AG289">
            <v>1</v>
          </cell>
          <cell r="AH289">
            <v>1</v>
          </cell>
          <cell r="AI289">
            <v>1.5483870967741935</v>
          </cell>
          <cell r="AJ289">
            <v>1.8928571428571428</v>
          </cell>
          <cell r="AK289">
            <v>0.80645161290322587</v>
          </cell>
          <cell r="AL289">
            <v>1.2333333333333334</v>
          </cell>
          <cell r="AM289">
            <v>1</v>
          </cell>
          <cell r="AN289">
            <v>1</v>
          </cell>
          <cell r="AO289">
            <v>0.67741935483870974</v>
          </cell>
          <cell r="AP289">
            <v>1.935483870967742</v>
          </cell>
          <cell r="AQ289">
            <v>1.0666666666666667</v>
          </cell>
          <cell r="AR289">
            <v>1.5483870967741935</v>
          </cell>
          <cell r="AS289">
            <v>0.83333333333333326</v>
          </cell>
          <cell r="AT289">
            <v>0.58064516129032262</v>
          </cell>
          <cell r="AU289">
            <v>1</v>
          </cell>
          <cell r="AV289">
            <v>0.82142857142857129</v>
          </cell>
          <cell r="AW289">
            <v>1</v>
          </cell>
          <cell r="AX289">
            <v>1</v>
          </cell>
          <cell r="AY289">
            <v>1.709677419354839</v>
          </cell>
          <cell r="AZ289">
            <v>1.9</v>
          </cell>
        </row>
        <row r="290">
          <cell r="C290" t="str">
            <v>Brandon/Natick/27Winter St 6</v>
          </cell>
          <cell r="D290" t="str">
            <v>Harbor Area Office</v>
          </cell>
          <cell r="H290">
            <v>3.2258064516129031E-2</v>
          </cell>
          <cell r="I290">
            <v>1</v>
          </cell>
          <cell r="J290">
            <v>1.3548387096774193</v>
          </cell>
          <cell r="K290">
            <v>0.54838709677419351</v>
          </cell>
          <cell r="L290">
            <v>0.25</v>
          </cell>
          <cell r="M290">
            <v>1</v>
          </cell>
          <cell r="N290">
            <v>0.16666666666666666</v>
          </cell>
          <cell r="O290">
            <v>0.67741935483870974</v>
          </cell>
          <cell r="P290">
            <v>1.1000000000000001</v>
          </cell>
          <cell r="Q290">
            <v>0.80645161290322576</v>
          </cell>
          <cell r="R290">
            <v>0.35483870967741937</v>
          </cell>
          <cell r="S290">
            <v>1</v>
          </cell>
          <cell r="T290">
            <v>0.29032258064516125</v>
          </cell>
          <cell r="U290">
            <v>0.66666666666666663</v>
          </cell>
          <cell r="W290">
            <v>0.74193548387096775</v>
          </cell>
          <cell r="X290">
            <v>1.6206896551724137</v>
          </cell>
          <cell r="Y290">
            <v>0.87096774193548387</v>
          </cell>
          <cell r="AE290">
            <v>0.23333333333333334</v>
          </cell>
          <cell r="AF290">
            <v>1</v>
          </cell>
          <cell r="AG290">
            <v>0.2</v>
          </cell>
          <cell r="AH290">
            <v>6.4516129032258063E-2</v>
          </cell>
          <cell r="AI290">
            <v>1</v>
          </cell>
          <cell r="AJ290">
            <v>0.17857142857142855</v>
          </cell>
          <cell r="AK290">
            <v>0.41935483870967744</v>
          </cell>
          <cell r="AL290">
            <v>1</v>
          </cell>
          <cell r="AM290">
            <v>0.22580645161290322</v>
          </cell>
          <cell r="AN290">
            <v>0.53333333333333333</v>
          </cell>
          <cell r="AO290">
            <v>0.90322580645161288</v>
          </cell>
          <cell r="AP290">
            <v>0.35483870967741937</v>
          </cell>
          <cell r="AQ290">
            <v>1</v>
          </cell>
          <cell r="AR290">
            <v>1</v>
          </cell>
          <cell r="AS290">
            <v>3.3333333333333333E-2</v>
          </cell>
          <cell r="AX290">
            <v>0.66666666666666663</v>
          </cell>
        </row>
        <row r="291">
          <cell r="C291" t="str">
            <v>Brandon/Natick/27Winter St 7</v>
          </cell>
          <cell r="D291" t="str">
            <v>Hyde Park Area Office</v>
          </cell>
          <cell r="G291">
            <v>0.46666666666666667</v>
          </cell>
          <cell r="H291">
            <v>0.967741935483871</v>
          </cell>
          <cell r="K291">
            <v>0.45161290322580644</v>
          </cell>
          <cell r="L291">
            <v>1</v>
          </cell>
          <cell r="M291">
            <v>0.35483870967741937</v>
          </cell>
          <cell r="N291">
            <v>0.7</v>
          </cell>
          <cell r="O291">
            <v>0.77419354838709675</v>
          </cell>
          <cell r="Q291">
            <v>0.22580645161290322</v>
          </cell>
          <cell r="R291">
            <v>1</v>
          </cell>
          <cell r="S291">
            <v>0.23333333333333334</v>
          </cell>
          <cell r="T291">
            <v>0.967741935483871</v>
          </cell>
          <cell r="U291">
            <v>1</v>
          </cell>
          <cell r="V291">
            <v>0.5161290322580645</v>
          </cell>
          <cell r="AA291">
            <v>0.64516129032258063</v>
          </cell>
          <cell r="AB291">
            <v>0.83333333333333337</v>
          </cell>
          <cell r="AC291">
            <v>0.74193548387096775</v>
          </cell>
          <cell r="AD291">
            <v>1.3225806451612903</v>
          </cell>
          <cell r="AE291">
            <v>0.76666666666666672</v>
          </cell>
          <cell r="AG291">
            <v>1.6333333333333333</v>
          </cell>
          <cell r="AH291">
            <v>1.2258064516129032</v>
          </cell>
          <cell r="AJ291">
            <v>0.8214285714285714</v>
          </cell>
          <cell r="AK291">
            <v>0.74193548387096775</v>
          </cell>
          <cell r="AN291">
            <v>6.6666666666666666E-2</v>
          </cell>
          <cell r="AO291">
            <v>1</v>
          </cell>
          <cell r="AP291">
            <v>0.38709677419354838</v>
          </cell>
          <cell r="AT291">
            <v>0.16129032258064516</v>
          </cell>
          <cell r="AU291">
            <v>2</v>
          </cell>
          <cell r="AV291">
            <v>0.75</v>
          </cell>
          <cell r="AW291">
            <v>0.45161290322580644</v>
          </cell>
          <cell r="AX291">
            <v>1.0666666666666667</v>
          </cell>
          <cell r="AY291">
            <v>1.064516129032258</v>
          </cell>
          <cell r="AZ291">
            <v>0.6</v>
          </cell>
        </row>
        <row r="292">
          <cell r="C292" t="str">
            <v>Brandon/Natick/27Winter St 8</v>
          </cell>
          <cell r="D292" t="str">
            <v>Malden Area Office</v>
          </cell>
          <cell r="G292">
            <v>0.3</v>
          </cell>
          <cell r="H292">
            <v>0.83870967741935487</v>
          </cell>
          <cell r="M292">
            <v>0.64516129032258063</v>
          </cell>
          <cell r="N292">
            <v>0.6</v>
          </cell>
          <cell r="Q292">
            <v>0.5161290322580645</v>
          </cell>
          <cell r="R292">
            <v>0.90322580645161299</v>
          </cell>
          <cell r="S292">
            <v>1</v>
          </cell>
          <cell r="T292">
            <v>6.4516129032258063E-2</v>
          </cell>
          <cell r="W292">
            <v>0.16129032258064516</v>
          </cell>
          <cell r="X292">
            <v>0.10344827586206896</v>
          </cell>
          <cell r="AK292">
            <v>0.93548387096774188</v>
          </cell>
          <cell r="AL292">
            <v>0.6</v>
          </cell>
          <cell r="AM292">
            <v>0.19354838709677419</v>
          </cell>
          <cell r="AQ292">
            <v>0.96666666666666667</v>
          </cell>
          <cell r="AR292">
            <v>0.45161290322580644</v>
          </cell>
          <cell r="AS292">
            <v>0.83333333333333337</v>
          </cell>
          <cell r="AT292">
            <v>1</v>
          </cell>
          <cell r="AU292">
            <v>0.80645161290322576</v>
          </cell>
          <cell r="AV292">
            <v>1.0714285714285714</v>
          </cell>
          <cell r="AW292">
            <v>6.4516129032258063E-2</v>
          </cell>
        </row>
        <row r="293">
          <cell r="C293" t="str">
            <v>Brandon/Natick/27Winter St 9</v>
          </cell>
          <cell r="D293" t="str">
            <v>Park St. Area Office</v>
          </cell>
          <cell r="G293">
            <v>0.6333333333333333</v>
          </cell>
          <cell r="H293">
            <v>1</v>
          </cell>
          <cell r="I293">
            <v>0.76666666666666672</v>
          </cell>
          <cell r="J293">
            <v>0.64516129032258063</v>
          </cell>
          <cell r="K293">
            <v>0.93548387096774188</v>
          </cell>
          <cell r="O293">
            <v>0.22580645161290322</v>
          </cell>
          <cell r="P293">
            <v>0.83333333333333326</v>
          </cell>
          <cell r="Q293">
            <v>1</v>
          </cell>
          <cell r="R293">
            <v>0.64516129032258063</v>
          </cell>
          <cell r="S293">
            <v>0.43333333333333335</v>
          </cell>
          <cell r="T293">
            <v>1</v>
          </cell>
          <cell r="U293">
            <v>0.6</v>
          </cell>
          <cell r="V293">
            <v>1</v>
          </cell>
          <cell r="W293">
            <v>0.19354838709677419</v>
          </cell>
          <cell r="Z293">
            <v>0.8</v>
          </cell>
          <cell r="AA293">
            <v>1</v>
          </cell>
          <cell r="AB293">
            <v>1.1333333333333333</v>
          </cell>
          <cell r="AC293">
            <v>1.1935483870967742</v>
          </cell>
          <cell r="AD293">
            <v>0.45161290322580644</v>
          </cell>
          <cell r="AE293">
            <v>1</v>
          </cell>
          <cell r="AF293">
            <v>0.41935483870967744</v>
          </cell>
          <cell r="AH293">
            <v>6.4516129032258063E-2</v>
          </cell>
          <cell r="AJ293">
            <v>0.9285714285714286</v>
          </cell>
          <cell r="AK293">
            <v>0.58064516129032262</v>
          </cell>
          <cell r="AM293">
            <v>0.58064516129032262</v>
          </cell>
          <cell r="AN293">
            <v>0.93333333333333335</v>
          </cell>
          <cell r="AP293">
            <v>0.45161290322580644</v>
          </cell>
          <cell r="AQ293">
            <v>0.93333333333333335</v>
          </cell>
          <cell r="AR293">
            <v>1</v>
          </cell>
          <cell r="AS293">
            <v>0.96666666666666656</v>
          </cell>
          <cell r="AT293">
            <v>3.2258064516129031E-2</v>
          </cell>
          <cell r="AV293">
            <v>0.39285714285714285</v>
          </cell>
          <cell r="AW293">
            <v>1</v>
          </cell>
          <cell r="AX293">
            <v>0.16666666666666666</v>
          </cell>
          <cell r="AY293">
            <v>0.87096774193548387</v>
          </cell>
          <cell r="AZ293">
            <v>0.66666666666666663</v>
          </cell>
        </row>
        <row r="294">
          <cell r="C294" t="str">
            <v>Brandon/Natick/27Winter St 10</v>
          </cell>
          <cell r="D294" t="str">
            <v>Solutions for Living (PAS Bos)</v>
          </cell>
          <cell r="AZ294">
            <v>0.3</v>
          </cell>
        </row>
        <row r="295">
          <cell r="C295" t="str">
            <v>Caritas St Mary's /Dorch /90Cushing 1</v>
          </cell>
          <cell r="D295" t="str">
            <v>Cape Cod Area Office</v>
          </cell>
          <cell r="P295">
            <v>0.66666666666666663</v>
          </cell>
        </row>
        <row r="296">
          <cell r="C296" t="str">
            <v>Caritas St Mary's /Dorch /90Cushing 2</v>
          </cell>
          <cell r="D296" t="str">
            <v>Coastal Area Office</v>
          </cell>
          <cell r="E296">
            <v>6.4516129032258063E-2</v>
          </cell>
          <cell r="W296">
            <v>6.4516129032258063E-2</v>
          </cell>
          <cell r="X296">
            <v>0.27586206896551724</v>
          </cell>
          <cell r="AQ296">
            <v>3.3333333333333333E-2</v>
          </cell>
        </row>
        <row r="297">
          <cell r="C297" t="str">
            <v>Caritas St Mary's /Dorch /90Cushing 3</v>
          </cell>
          <cell r="D297" t="str">
            <v>Dimock St. Area Office</v>
          </cell>
          <cell r="E297">
            <v>5.741935483870968</v>
          </cell>
          <cell r="F297">
            <v>4.032258064516129</v>
          </cell>
          <cell r="G297">
            <v>4.3333333333333339</v>
          </cell>
          <cell r="H297">
            <v>2.935483870967742</v>
          </cell>
          <cell r="I297">
            <v>5.0666666666666664</v>
          </cell>
          <cell r="J297">
            <v>2.4516129032258065</v>
          </cell>
          <cell r="K297">
            <v>1.3548387096774193</v>
          </cell>
          <cell r="L297">
            <v>2</v>
          </cell>
          <cell r="M297">
            <v>0.70967741935483875</v>
          </cell>
          <cell r="N297">
            <v>0.96666666666666667</v>
          </cell>
          <cell r="O297">
            <v>1</v>
          </cell>
          <cell r="P297">
            <v>0.36666666666666664</v>
          </cell>
          <cell r="Q297">
            <v>1.064516129032258</v>
          </cell>
          <cell r="R297">
            <v>1.8387096774193548</v>
          </cell>
          <cell r="S297">
            <v>0.8666666666666667</v>
          </cell>
          <cell r="T297">
            <v>0.67741935483870974</v>
          </cell>
          <cell r="U297">
            <v>2</v>
          </cell>
          <cell r="V297">
            <v>1.3548387096774195</v>
          </cell>
          <cell r="X297">
            <v>0.86206896551724133</v>
          </cell>
          <cell r="Y297">
            <v>0.80645161290322576</v>
          </cell>
          <cell r="Z297">
            <v>0.23333333333333334</v>
          </cell>
          <cell r="AA297">
            <v>1.6451612903225805</v>
          </cell>
          <cell r="AB297">
            <v>1.6333333333333333</v>
          </cell>
          <cell r="AC297">
            <v>0.74193548387096775</v>
          </cell>
          <cell r="AD297">
            <v>1</v>
          </cell>
          <cell r="AE297">
            <v>0.8666666666666667</v>
          </cell>
          <cell r="AF297">
            <v>1.4838709677419355</v>
          </cell>
          <cell r="AG297">
            <v>1.8</v>
          </cell>
          <cell r="AH297">
            <v>2</v>
          </cell>
          <cell r="AI297">
            <v>4.3548387096774199</v>
          </cell>
          <cell r="AJ297">
            <v>1.9642857142857144</v>
          </cell>
          <cell r="AK297">
            <v>2.129032258064516</v>
          </cell>
          <cell r="AL297">
            <v>2.1666666666666665</v>
          </cell>
          <cell r="AM297">
            <v>1.6129032258064515</v>
          </cell>
          <cell r="AN297">
            <v>2.4666666666666668</v>
          </cell>
          <cell r="AO297">
            <v>2.4193548387096775</v>
          </cell>
          <cell r="AP297">
            <v>3.193548387096774</v>
          </cell>
          <cell r="AQ297">
            <v>2.7333333333333334</v>
          </cell>
          <cell r="AR297">
            <v>0.77419354838709675</v>
          </cell>
          <cell r="AS297">
            <v>0.73333333333333328</v>
          </cell>
          <cell r="AT297">
            <v>0.54838709677419351</v>
          </cell>
          <cell r="AU297">
            <v>3.0322580645161294</v>
          </cell>
          <cell r="AV297">
            <v>2.3214285714285716</v>
          </cell>
          <cell r="AW297">
            <v>0.77419354838709675</v>
          </cell>
          <cell r="AX297">
            <v>1.8</v>
          </cell>
          <cell r="AY297">
            <v>1.6129032258064513</v>
          </cell>
          <cell r="AZ297">
            <v>1.7666666666666668</v>
          </cell>
        </row>
        <row r="298">
          <cell r="C298" t="str">
            <v>Caritas St Mary's /Dorch /90Cushing 4</v>
          </cell>
          <cell r="D298" t="str">
            <v>Harbor Area Office</v>
          </cell>
          <cell r="E298">
            <v>1.193548387096774</v>
          </cell>
          <cell r="F298">
            <v>3.4193548387096775</v>
          </cell>
          <cell r="G298">
            <v>4.0999999999999996</v>
          </cell>
          <cell r="H298">
            <v>5.0645161290322589</v>
          </cell>
          <cell r="I298">
            <v>2.2000000000000002</v>
          </cell>
          <cell r="J298">
            <v>2.741935483870968</v>
          </cell>
          <cell r="K298">
            <v>3.8064516129032251</v>
          </cell>
          <cell r="L298">
            <v>5</v>
          </cell>
          <cell r="M298">
            <v>5.9354838709677402</v>
          </cell>
          <cell r="N298">
            <v>7.8</v>
          </cell>
          <cell r="O298">
            <v>3.5806451612903216</v>
          </cell>
          <cell r="P298">
            <v>5</v>
          </cell>
          <cell r="Q298">
            <v>2.903225806451613</v>
          </cell>
          <cell r="R298">
            <v>4.709677419354839</v>
          </cell>
          <cell r="S298">
            <v>6.2</v>
          </cell>
          <cell r="T298">
            <v>3.9032258064516125</v>
          </cell>
          <cell r="U298">
            <v>2.6333333333333333</v>
          </cell>
          <cell r="V298">
            <v>3.064516129032258</v>
          </cell>
          <cell r="W298">
            <v>4.290322580645161</v>
          </cell>
          <cell r="X298">
            <v>3.2068965517241379</v>
          </cell>
          <cell r="Y298">
            <v>4.806451612903226</v>
          </cell>
          <cell r="Z298">
            <v>3.5666666666666673</v>
          </cell>
          <cell r="AA298">
            <v>4.032258064516129</v>
          </cell>
          <cell r="AB298">
            <v>5.4</v>
          </cell>
          <cell r="AC298">
            <v>1.1935483870967742</v>
          </cell>
          <cell r="AD298">
            <v>0.32258064516129031</v>
          </cell>
          <cell r="AE298">
            <v>6.6666666666666666E-2</v>
          </cell>
          <cell r="AF298">
            <v>2.645161290322581</v>
          </cell>
          <cell r="AG298">
            <v>2.0666666666666664</v>
          </cell>
          <cell r="AH298">
            <v>9.6774193548387094E-2</v>
          </cell>
          <cell r="AI298">
            <v>1.935483870967742</v>
          </cell>
          <cell r="AJ298">
            <v>3.75</v>
          </cell>
          <cell r="AK298">
            <v>3.419354838709677</v>
          </cell>
          <cell r="AL298">
            <v>3.333333333333333</v>
          </cell>
          <cell r="AM298">
            <v>4.064516129032258</v>
          </cell>
          <cell r="AN298">
            <v>3.2666666666666671</v>
          </cell>
          <cell r="AO298">
            <v>4.612903225806452</v>
          </cell>
          <cell r="AP298">
            <v>2.161290322580645</v>
          </cell>
          <cell r="AQ298">
            <v>2</v>
          </cell>
          <cell r="AR298">
            <v>5.774193548387097</v>
          </cell>
          <cell r="AS298">
            <v>4.5999999999999996</v>
          </cell>
          <cell r="AT298">
            <v>1.3548387096774193</v>
          </cell>
          <cell r="AU298">
            <v>0.77419354838709675</v>
          </cell>
          <cell r="AV298">
            <v>1.3571428571428572</v>
          </cell>
          <cell r="AW298">
            <v>2.4838709677419355</v>
          </cell>
          <cell r="AX298">
            <v>1.9</v>
          </cell>
          <cell r="AY298">
            <v>3.0322580645161294</v>
          </cell>
          <cell r="AZ298">
            <v>4.2666666666666666</v>
          </cell>
        </row>
        <row r="299">
          <cell r="C299" t="str">
            <v>Caritas St Mary's /Dorch /90Cushing 5</v>
          </cell>
          <cell r="D299" t="str">
            <v>Hyde Park Area Office</v>
          </cell>
          <cell r="H299">
            <v>0.16129032258064516</v>
          </cell>
          <cell r="I299">
            <v>1</v>
          </cell>
          <cell r="J299">
            <v>0.67741935483870963</v>
          </cell>
          <cell r="K299">
            <v>0.45161290322580644</v>
          </cell>
          <cell r="L299">
            <v>0.4642857142857143</v>
          </cell>
          <cell r="M299">
            <v>9.6774193548387094E-2</v>
          </cell>
          <cell r="O299">
            <v>0.29032258064516131</v>
          </cell>
          <cell r="P299">
            <v>1</v>
          </cell>
          <cell r="Q299">
            <v>1</v>
          </cell>
          <cell r="R299">
            <v>0.45161290322580649</v>
          </cell>
          <cell r="S299">
            <v>2.7</v>
          </cell>
          <cell r="T299">
            <v>2.5806451612903225</v>
          </cell>
          <cell r="U299">
            <v>0.4</v>
          </cell>
          <cell r="V299">
            <v>0.80645161290322576</v>
          </cell>
          <cell r="W299">
            <v>2</v>
          </cell>
          <cell r="X299">
            <v>1.4827586206896552</v>
          </cell>
          <cell r="Y299">
            <v>1.5483870967741935</v>
          </cell>
          <cell r="Z299">
            <v>3.8666666666666671</v>
          </cell>
          <cell r="AA299">
            <v>1.5806451612903225</v>
          </cell>
          <cell r="AB299">
            <v>0.33333333333333331</v>
          </cell>
          <cell r="AC299">
            <v>0.61290322580645162</v>
          </cell>
          <cell r="AD299">
            <v>1.6451612903225805</v>
          </cell>
          <cell r="AE299">
            <v>1.6333333333333333</v>
          </cell>
          <cell r="AF299">
            <v>1.096774193548387</v>
          </cell>
          <cell r="AG299">
            <v>0.93333333333333335</v>
          </cell>
          <cell r="AH299">
            <v>1.3870967741935485</v>
          </cell>
          <cell r="AI299">
            <v>0.83870967741935487</v>
          </cell>
          <cell r="AJ299">
            <v>1</v>
          </cell>
          <cell r="AK299">
            <v>2.225806451612903</v>
          </cell>
          <cell r="AL299">
            <v>2.0333333333333332</v>
          </cell>
          <cell r="AM299">
            <v>1.032258064516129</v>
          </cell>
          <cell r="AO299">
            <v>0.12903225806451613</v>
          </cell>
          <cell r="AP299">
            <v>0.80645161290322576</v>
          </cell>
          <cell r="AQ299">
            <v>0.13333333333333333</v>
          </cell>
          <cell r="AR299">
            <v>1</v>
          </cell>
          <cell r="AS299">
            <v>0.66666666666666663</v>
          </cell>
          <cell r="AT299">
            <v>0.93548387096774188</v>
          </cell>
          <cell r="AU299">
            <v>1.032258064516129</v>
          </cell>
          <cell r="AV299">
            <v>1.3214285714285714</v>
          </cell>
          <cell r="AW299">
            <v>0.83870967741935476</v>
          </cell>
          <cell r="AX299">
            <v>2.2666666666666666</v>
          </cell>
          <cell r="AY299">
            <v>1.5806451612903227</v>
          </cell>
          <cell r="AZ299">
            <v>3.3333333333333333E-2</v>
          </cell>
        </row>
        <row r="300">
          <cell r="C300" t="str">
            <v>Caritas St Mary's /Dorch /90Cushing 6</v>
          </cell>
          <cell r="D300" t="str">
            <v>Lawrence Area Office</v>
          </cell>
          <cell r="I300">
            <v>0.3</v>
          </cell>
        </row>
        <row r="301">
          <cell r="C301" t="str">
            <v>Caritas St Mary's /Dorch /90Cushing 7</v>
          </cell>
          <cell r="D301" t="str">
            <v>Park St. Area Office</v>
          </cell>
          <cell r="E301">
            <v>3</v>
          </cell>
          <cell r="F301">
            <v>2.4838709677419355</v>
          </cell>
          <cell r="G301">
            <v>1.5</v>
          </cell>
          <cell r="H301">
            <v>1.7419354838709677</v>
          </cell>
          <cell r="I301">
            <v>1.3</v>
          </cell>
          <cell r="J301">
            <v>1.3225806451612903</v>
          </cell>
          <cell r="K301">
            <v>3.67741935483871</v>
          </cell>
          <cell r="L301">
            <v>1.5</v>
          </cell>
          <cell r="M301">
            <v>2.7419354838709675</v>
          </cell>
          <cell r="N301">
            <v>4.1333333333333329</v>
          </cell>
          <cell r="O301">
            <v>1.290322580645161</v>
          </cell>
          <cell r="P301">
            <v>2.1333333333333333</v>
          </cell>
          <cell r="Q301">
            <v>4.4838709677419359</v>
          </cell>
          <cell r="R301">
            <v>0.93548387096774188</v>
          </cell>
          <cell r="S301">
            <v>1.1000000000000001</v>
          </cell>
          <cell r="T301">
            <v>2.096774193548387</v>
          </cell>
          <cell r="U301">
            <v>2.7666666666666666</v>
          </cell>
          <cell r="V301">
            <v>2.8387096774193545</v>
          </cell>
          <cell r="W301">
            <v>2</v>
          </cell>
          <cell r="X301">
            <v>3.068965517241379</v>
          </cell>
          <cell r="Y301">
            <v>1.4838709677419355</v>
          </cell>
          <cell r="Z301">
            <v>0.66666666666666663</v>
          </cell>
          <cell r="AA301">
            <v>2.032258064516129</v>
          </cell>
          <cell r="AB301">
            <v>2.5</v>
          </cell>
          <cell r="AC301">
            <v>5.4838709677419359</v>
          </cell>
          <cell r="AD301">
            <v>4.5483870967741931</v>
          </cell>
          <cell r="AE301">
            <v>4.4666666666666668</v>
          </cell>
          <cell r="AF301">
            <v>4</v>
          </cell>
          <cell r="AG301">
            <v>2.8666666666666663</v>
          </cell>
          <cell r="AH301">
            <v>3.096774193548387</v>
          </cell>
          <cell r="AI301">
            <v>4.225806451612903</v>
          </cell>
          <cell r="AJ301">
            <v>0.9642857142857143</v>
          </cell>
          <cell r="AK301">
            <v>1.7096774193548387</v>
          </cell>
          <cell r="AL301">
            <v>3.8333333333333335</v>
          </cell>
          <cell r="AM301">
            <v>2.935483870967742</v>
          </cell>
          <cell r="AN301">
            <v>0.5</v>
          </cell>
          <cell r="AO301">
            <v>0.70967741935483875</v>
          </cell>
          <cell r="AP301">
            <v>1.774193548387097</v>
          </cell>
          <cell r="AQ301">
            <v>3.4666666666666668</v>
          </cell>
          <cell r="AR301">
            <v>2.806451612903226</v>
          </cell>
          <cell r="AS301">
            <v>1.7666666666666668</v>
          </cell>
          <cell r="AT301">
            <v>4.096774193548387</v>
          </cell>
          <cell r="AU301">
            <v>3.935483870967742</v>
          </cell>
          <cell r="AV301">
            <v>5.5714285714285712</v>
          </cell>
          <cell r="AW301">
            <v>5.161290322580645</v>
          </cell>
          <cell r="AX301">
            <v>0.6333333333333333</v>
          </cell>
          <cell r="AY301">
            <v>1.903225806451613</v>
          </cell>
          <cell r="AZ301">
            <v>1.3666666666666667</v>
          </cell>
        </row>
        <row r="302">
          <cell r="C302" t="str">
            <v>Caritas St Mary's /Dorch /90Cushing 8</v>
          </cell>
          <cell r="D302" t="str">
            <v>Solutions for Living (PAS Metro)</v>
          </cell>
          <cell r="Y302">
            <v>0.12903225806451613</v>
          </cell>
          <cell r="Z302">
            <v>1</v>
          </cell>
          <cell r="AA302">
            <v>0.74193548387096775</v>
          </cell>
        </row>
        <row r="303">
          <cell r="C303" t="str">
            <v>CFP / Dorchester / 31 Athelwold St 1</v>
          </cell>
          <cell r="D303" t="str">
            <v>Dimock St. Area Office</v>
          </cell>
          <cell r="AT303">
            <v>1.064516129032258</v>
          </cell>
          <cell r="AU303">
            <v>2.774193548387097</v>
          </cell>
          <cell r="AV303">
            <v>3.9285714285714284</v>
          </cell>
          <cell r="AW303">
            <v>2.903225806451613</v>
          </cell>
          <cell r="AX303">
            <v>1.1666666666666665</v>
          </cell>
          <cell r="AY303">
            <v>1.6451612903225807</v>
          </cell>
          <cell r="AZ303">
            <v>2.1</v>
          </cell>
        </row>
        <row r="304">
          <cell r="C304" t="str">
            <v>CFP / Dorchester / 31 Athelwold St 2</v>
          </cell>
          <cell r="D304" t="str">
            <v>Harbor Area Office</v>
          </cell>
          <cell r="AT304">
            <v>1.2580645161290323</v>
          </cell>
          <cell r="AU304">
            <v>2.6451612903225805</v>
          </cell>
          <cell r="AV304">
            <v>1.4642857142857144</v>
          </cell>
          <cell r="AW304">
            <v>0.80645161290322576</v>
          </cell>
          <cell r="AX304">
            <v>3.0666666666666664</v>
          </cell>
          <cell r="AY304">
            <v>3.2258064516129035</v>
          </cell>
          <cell r="AZ304">
            <v>2.166666666666667</v>
          </cell>
        </row>
        <row r="305">
          <cell r="C305" t="str">
            <v>CFP / Dorchester / 31 Athelwold St 3</v>
          </cell>
          <cell r="D305" t="str">
            <v>Hyde Park Area Office</v>
          </cell>
          <cell r="AW305">
            <v>0.54838709677419351</v>
          </cell>
          <cell r="AX305">
            <v>1.0666666666666667</v>
          </cell>
          <cell r="AY305">
            <v>1.6451612903225805</v>
          </cell>
          <cell r="AZ305">
            <v>1.9333333333333336</v>
          </cell>
        </row>
        <row r="306">
          <cell r="C306" t="str">
            <v>CFP / Dorchester / 31 Athelwold St 4</v>
          </cell>
          <cell r="D306" t="str">
            <v>Park St. Area Office</v>
          </cell>
          <cell r="AT306">
            <v>1</v>
          </cell>
          <cell r="AU306">
            <v>1.032258064516129</v>
          </cell>
          <cell r="AV306">
            <v>1.4642857142857144</v>
          </cell>
          <cell r="AW306">
            <v>2.4516129032258061</v>
          </cell>
          <cell r="AX306">
            <v>1.9</v>
          </cell>
          <cell r="AY306">
            <v>1.5483870967741935</v>
          </cell>
          <cell r="AZ306">
            <v>0.1</v>
          </cell>
        </row>
        <row r="307">
          <cell r="C307" t="str">
            <v>Communities For People 1</v>
          </cell>
          <cell r="D307" t="str">
            <v>Harbor Area Office</v>
          </cell>
          <cell r="AS307">
            <v>0.8666666666666667</v>
          </cell>
          <cell r="AT307">
            <v>1.967741935483871</v>
          </cell>
          <cell r="AU307">
            <v>0.45161290322580644</v>
          </cell>
        </row>
        <row r="308">
          <cell r="C308" t="str">
            <v>Communities For People 2</v>
          </cell>
          <cell r="D308" t="str">
            <v>Hyde Park Area Office</v>
          </cell>
          <cell r="AS308">
            <v>0.53333333333333333</v>
          </cell>
          <cell r="AT308">
            <v>2</v>
          </cell>
          <cell r="AU308">
            <v>0.16129032258064516</v>
          </cell>
        </row>
        <row r="309">
          <cell r="C309" t="str">
            <v>Communities For People 3</v>
          </cell>
          <cell r="D309" t="str">
            <v>Park St. Area Office</v>
          </cell>
          <cell r="AS309">
            <v>0.1</v>
          </cell>
          <cell r="AU309">
            <v>0.41935483870967744</v>
          </cell>
        </row>
        <row r="310">
          <cell r="C310" t="str">
            <v>Community Care/S.Attleboro/543Newpo 1</v>
          </cell>
          <cell r="D310" t="str">
            <v>Arlington Area Office</v>
          </cell>
          <cell r="Y310">
            <v>6.4516129032258063E-2</v>
          </cell>
        </row>
        <row r="311">
          <cell r="C311" t="str">
            <v>Community Care/S.Attleboro/543Newpo 2</v>
          </cell>
          <cell r="D311" t="str">
            <v>Brockton Area Office</v>
          </cell>
          <cell r="I311">
            <v>0.23333333333333334</v>
          </cell>
          <cell r="J311">
            <v>1</v>
          </cell>
          <cell r="K311">
            <v>0.96774193548387089</v>
          </cell>
          <cell r="O311">
            <v>0.16129032258064516</v>
          </cell>
          <cell r="S311">
            <v>0.1</v>
          </cell>
          <cell r="T311">
            <v>0.58064516129032262</v>
          </cell>
          <cell r="V311">
            <v>0.25806451612903225</v>
          </cell>
          <cell r="W311">
            <v>1.161290322580645</v>
          </cell>
          <cell r="X311">
            <v>1.3448275862068966</v>
          </cell>
          <cell r="Y311">
            <v>0.61290322580645162</v>
          </cell>
          <cell r="Z311">
            <v>0.56666666666666665</v>
          </cell>
          <cell r="AC311">
            <v>0.5161290322580645</v>
          </cell>
          <cell r="AD311">
            <v>0.67741935483870963</v>
          </cell>
          <cell r="AE311">
            <v>0.26666666666666666</v>
          </cell>
          <cell r="AF311">
            <v>0.5161290322580645</v>
          </cell>
          <cell r="AG311">
            <v>0.33333333333333337</v>
          </cell>
          <cell r="AH311">
            <v>0.45161290322580644</v>
          </cell>
          <cell r="AI311">
            <v>0.4838709677419355</v>
          </cell>
          <cell r="AJ311">
            <v>0.8928571428571429</v>
          </cell>
          <cell r="AM311">
            <v>3.2258064516129031E-2</v>
          </cell>
          <cell r="AO311">
            <v>0.67741935483870963</v>
          </cell>
          <cell r="AP311">
            <v>1.096774193548387</v>
          </cell>
          <cell r="AQ311">
            <v>1.3666666666666667</v>
          </cell>
          <cell r="AR311">
            <v>2.032258064516129</v>
          </cell>
          <cell r="AS311">
            <v>1.2333333333333334</v>
          </cell>
          <cell r="AT311">
            <v>0.35483870967741937</v>
          </cell>
          <cell r="AU311">
            <v>1</v>
          </cell>
          <cell r="AV311">
            <v>0.75</v>
          </cell>
        </row>
        <row r="312">
          <cell r="C312" t="str">
            <v>Community Care/S.Attleboro/543Newpo 3</v>
          </cell>
          <cell r="D312" t="str">
            <v>Cape Cod Area Office</v>
          </cell>
          <cell r="AD312">
            <v>0.16129032258064516</v>
          </cell>
          <cell r="AE312">
            <v>6.6666666666666666E-2</v>
          </cell>
          <cell r="AG312">
            <v>3.3333333333333333E-2</v>
          </cell>
          <cell r="AL312">
            <v>0.5</v>
          </cell>
          <cell r="AY312">
            <v>3.2258064516129031E-2</v>
          </cell>
        </row>
        <row r="313">
          <cell r="C313" t="str">
            <v>Community Care/S.Attleboro/543Newpo 4</v>
          </cell>
          <cell r="D313" t="str">
            <v>Coastal Area Office</v>
          </cell>
          <cell r="AM313">
            <v>9.6774193548387094E-2</v>
          </cell>
        </row>
        <row r="314">
          <cell r="C314" t="str">
            <v>Community Care/S.Attleboro/543Newpo 5</v>
          </cell>
          <cell r="D314" t="str">
            <v>Dimock St. Area Office</v>
          </cell>
          <cell r="AD314">
            <v>3.2258064516129031E-2</v>
          </cell>
          <cell r="AJ314">
            <v>3.5714285714285712E-2</v>
          </cell>
        </row>
        <row r="315">
          <cell r="C315" t="str">
            <v>Community Care/S.Attleboro/543Newpo 6</v>
          </cell>
          <cell r="D315" t="str">
            <v>Fall River Area Office</v>
          </cell>
          <cell r="H315">
            <v>0.22580645161290322</v>
          </cell>
          <cell r="I315">
            <v>1</v>
          </cell>
          <cell r="J315">
            <v>0.38709677419354838</v>
          </cell>
          <cell r="T315">
            <v>9.6774193548387094E-2</v>
          </cell>
          <cell r="U315">
            <v>3.3333333333333333E-2</v>
          </cell>
          <cell r="V315">
            <v>6.4516129032258063E-2</v>
          </cell>
          <cell r="W315">
            <v>1</v>
          </cell>
          <cell r="X315">
            <v>0.5862068965517242</v>
          </cell>
          <cell r="Y315">
            <v>0.22580645161290322</v>
          </cell>
          <cell r="AA315">
            <v>0.41935483870967744</v>
          </cell>
          <cell r="AB315">
            <v>0.33333333333333331</v>
          </cell>
          <cell r="AC315">
            <v>0.41935483870967744</v>
          </cell>
          <cell r="AD315">
            <v>1</v>
          </cell>
          <cell r="AE315">
            <v>0.6</v>
          </cell>
          <cell r="AO315">
            <v>6.4516129032258063E-2</v>
          </cell>
          <cell r="AS315">
            <v>3.3333333333333333E-2</v>
          </cell>
          <cell r="AW315">
            <v>0.41935483870967744</v>
          </cell>
          <cell r="AX315">
            <v>0.46666666666666667</v>
          </cell>
          <cell r="AZ315">
            <v>3.3333333333333333E-2</v>
          </cell>
        </row>
        <row r="316">
          <cell r="C316" t="str">
            <v>Community Care/S.Attleboro/543Newpo 7</v>
          </cell>
          <cell r="D316" t="str">
            <v>Framingham Area Office</v>
          </cell>
          <cell r="AI316">
            <v>0.12903225806451613</v>
          </cell>
        </row>
        <row r="317">
          <cell r="C317" t="str">
            <v>Community Care/S.Attleboro/543Newpo 8</v>
          </cell>
          <cell r="D317" t="str">
            <v>New Bedford Area Office</v>
          </cell>
          <cell r="P317">
            <v>0.1</v>
          </cell>
          <cell r="Q317">
            <v>0.61290322580645162</v>
          </cell>
          <cell r="R317">
            <v>0.25806451612903225</v>
          </cell>
          <cell r="W317">
            <v>0.12903225806451613</v>
          </cell>
          <cell r="X317">
            <v>0.10344827586206896</v>
          </cell>
          <cell r="Z317">
            <v>0.1</v>
          </cell>
          <cell r="AA317">
            <v>0.19354838709677419</v>
          </cell>
          <cell r="AB317">
            <v>0.1</v>
          </cell>
          <cell r="AC317">
            <v>0.22580645161290322</v>
          </cell>
          <cell r="AD317">
            <v>0.32258064516129031</v>
          </cell>
          <cell r="AE317">
            <v>0.13333333333333333</v>
          </cell>
          <cell r="AO317">
            <v>0.12903225806451613</v>
          </cell>
          <cell r="AP317">
            <v>0.38709677419354838</v>
          </cell>
          <cell r="AQ317">
            <v>0.1</v>
          </cell>
          <cell r="AV317">
            <v>0.3571428571428571</v>
          </cell>
          <cell r="AW317">
            <v>1.5483870967741935</v>
          </cell>
          <cell r="AX317">
            <v>0.73333333333333339</v>
          </cell>
          <cell r="AY317">
            <v>1</v>
          </cell>
          <cell r="AZ317">
            <v>1.6</v>
          </cell>
        </row>
        <row r="318">
          <cell r="C318" t="str">
            <v>Community Care/S.Attleboro/543Newpo 9</v>
          </cell>
          <cell r="D318" t="str">
            <v>New Bedford Child and Family (Adop)</v>
          </cell>
          <cell r="AC318">
            <v>0.90322580645161288</v>
          </cell>
          <cell r="AI318">
            <v>0.38709677419354838</v>
          </cell>
          <cell r="AJ318">
            <v>1</v>
          </cell>
          <cell r="AK318">
            <v>0.80645161290322576</v>
          </cell>
          <cell r="AL318">
            <v>0.3</v>
          </cell>
        </row>
        <row r="319">
          <cell r="C319" t="str">
            <v>Community Care/S.Attleboro/543Newpo 10</v>
          </cell>
          <cell r="D319" t="str">
            <v>Plymouth Area Office</v>
          </cell>
          <cell r="H319">
            <v>0.12903225806451613</v>
          </cell>
          <cell r="I319">
            <v>1</v>
          </cell>
          <cell r="J319">
            <v>0.64516129032258063</v>
          </cell>
          <cell r="K319">
            <v>1</v>
          </cell>
          <cell r="L319">
            <v>1</v>
          </cell>
          <cell r="M319">
            <v>0.90322580645161288</v>
          </cell>
          <cell r="N319">
            <v>1</v>
          </cell>
          <cell r="O319">
            <v>1.4838709677419355</v>
          </cell>
          <cell r="P319">
            <v>0.33333333333333331</v>
          </cell>
          <cell r="AA319">
            <v>3.2258064516129031E-2</v>
          </cell>
          <cell r="AB319">
            <v>6.6666666666666666E-2</v>
          </cell>
          <cell r="AD319">
            <v>0.22580645161290322</v>
          </cell>
          <cell r="AE319">
            <v>1</v>
          </cell>
          <cell r="AF319">
            <v>0.29032258064516125</v>
          </cell>
          <cell r="AG319">
            <v>0.2</v>
          </cell>
          <cell r="AK319">
            <v>3.2258064516129031E-2</v>
          </cell>
          <cell r="AN319">
            <v>0.4</v>
          </cell>
          <cell r="AQ319">
            <v>0.26666666666666666</v>
          </cell>
          <cell r="AU319">
            <v>0.12903225806451613</v>
          </cell>
          <cell r="AV319">
            <v>0.21428571428571427</v>
          </cell>
        </row>
        <row r="320">
          <cell r="C320" t="str">
            <v>Community Care/S.Attleboro/543Newpo 11</v>
          </cell>
          <cell r="D320" t="str">
            <v>Solutions for Living (PAS SE)</v>
          </cell>
          <cell r="AI320">
            <v>0.64516129032258063</v>
          </cell>
          <cell r="AJ320">
            <v>0.8571428571428571</v>
          </cell>
          <cell r="AL320">
            <v>0.26666666666666666</v>
          </cell>
          <cell r="AM320">
            <v>1</v>
          </cell>
          <cell r="AN320">
            <v>0.33333333333333331</v>
          </cell>
        </row>
        <row r="321">
          <cell r="C321" t="str">
            <v>Community Care/S.Attleboro/543Newpo 12</v>
          </cell>
          <cell r="D321" t="str">
            <v>Taunton/Attleboro Area Office</v>
          </cell>
          <cell r="H321">
            <v>3.709677419354839</v>
          </cell>
          <cell r="I321">
            <v>8.3333333333333339</v>
          </cell>
          <cell r="J321">
            <v>8.3225806451612918</v>
          </cell>
          <cell r="K321">
            <v>9.129032258064516</v>
          </cell>
          <cell r="L321">
            <v>9.8571428571428577</v>
          </cell>
          <cell r="M321">
            <v>10.29032258064516</v>
          </cell>
          <cell r="N321">
            <v>9</v>
          </cell>
          <cell r="O321">
            <v>9.387096774193548</v>
          </cell>
          <cell r="P321">
            <v>10.866666666666665</v>
          </cell>
          <cell r="Q321">
            <v>9.8387096774193541</v>
          </cell>
          <cell r="R321">
            <v>11.387096774193548</v>
          </cell>
          <cell r="S321">
            <v>10.5</v>
          </cell>
          <cell r="T321">
            <v>10.29032258064516</v>
          </cell>
          <cell r="U321">
            <v>10.766666666666667</v>
          </cell>
          <cell r="V321">
            <v>9.806451612903226</v>
          </cell>
          <cell r="W321">
            <v>6.806451612903226</v>
          </cell>
          <cell r="X321">
            <v>9.4137931034482758</v>
          </cell>
          <cell r="Y321">
            <v>10.129032258064516</v>
          </cell>
          <cell r="Z321">
            <v>11</v>
          </cell>
          <cell r="AA321">
            <v>9.9354838709677402</v>
          </cell>
          <cell r="AB321">
            <v>11.266666666666667</v>
          </cell>
          <cell r="AC321">
            <v>8.8387096774193541</v>
          </cell>
          <cell r="AD321">
            <v>7.8709677419354831</v>
          </cell>
          <cell r="AE321">
            <v>7.4333333333333327</v>
          </cell>
          <cell r="AF321">
            <v>9.4838709677419359</v>
          </cell>
          <cell r="AG321">
            <v>8.966666666666665</v>
          </cell>
          <cell r="AH321">
            <v>7.967741935483871</v>
          </cell>
          <cell r="AI321">
            <v>10.129032258064516</v>
          </cell>
          <cell r="AJ321">
            <v>7.2857142857142856</v>
          </cell>
          <cell r="AK321">
            <v>9.3548387096774199</v>
          </cell>
          <cell r="AL321">
            <v>9.1</v>
          </cell>
          <cell r="AM321">
            <v>8.0322580645161281</v>
          </cell>
          <cell r="AN321">
            <v>9.0666666666666664</v>
          </cell>
          <cell r="AO321">
            <v>8.4516129032258043</v>
          </cell>
          <cell r="AP321">
            <v>8.7096774193548399</v>
          </cell>
          <cell r="AQ321">
            <v>6.7</v>
          </cell>
          <cell r="AR321">
            <v>8.9677419354838719</v>
          </cell>
          <cell r="AS321">
            <v>8.1</v>
          </cell>
          <cell r="AT321">
            <v>8.129032258064516</v>
          </cell>
          <cell r="AU321">
            <v>8.67741935483871</v>
          </cell>
          <cell r="AV321">
            <v>7.1785714285714288</v>
          </cell>
          <cell r="AW321">
            <v>7.3225806451612909</v>
          </cell>
          <cell r="AX321">
            <v>9.5</v>
          </cell>
          <cell r="AY321">
            <v>9.67741935483871</v>
          </cell>
          <cell r="AZ321">
            <v>7.666666666666667</v>
          </cell>
        </row>
        <row r="322">
          <cell r="C322" t="str">
            <v>EliotCommunityHS / Waltham/ 130Dale 1</v>
          </cell>
          <cell r="D322" t="str">
            <v>Arlington Area Office</v>
          </cell>
          <cell r="I322">
            <v>0.33333333333333337</v>
          </cell>
          <cell r="J322">
            <v>2.709677419354839</v>
          </cell>
          <cell r="K322">
            <v>1.4838709677419355</v>
          </cell>
          <cell r="L322">
            <v>0.9642857142857143</v>
          </cell>
          <cell r="M322">
            <v>1.5806451612903225</v>
          </cell>
          <cell r="N322">
            <v>1.1000000000000001</v>
          </cell>
          <cell r="O322">
            <v>1.096774193548387</v>
          </cell>
          <cell r="P322">
            <v>1.8666666666666667</v>
          </cell>
          <cell r="Q322">
            <v>0.83870967741935487</v>
          </cell>
          <cell r="R322">
            <v>1.6129032258064515</v>
          </cell>
          <cell r="S322">
            <v>2.7333333333333334</v>
          </cell>
          <cell r="T322">
            <v>1.8709677419354838</v>
          </cell>
          <cell r="U322">
            <v>1</v>
          </cell>
          <cell r="V322">
            <v>0.19354838709677419</v>
          </cell>
          <cell r="W322">
            <v>0.16129032258064516</v>
          </cell>
          <cell r="X322">
            <v>1.103448275862069</v>
          </cell>
          <cell r="Y322">
            <v>3</v>
          </cell>
          <cell r="Z322">
            <v>2.4666666666666668</v>
          </cell>
          <cell r="AA322">
            <v>2.193548387096774</v>
          </cell>
          <cell r="AB322">
            <v>3.6</v>
          </cell>
          <cell r="AC322">
            <v>2.3548387096774195</v>
          </cell>
          <cell r="AD322">
            <v>0.16129032258064516</v>
          </cell>
          <cell r="AE322">
            <v>1</v>
          </cell>
          <cell r="AF322">
            <v>1.3548387096774195</v>
          </cell>
          <cell r="AG322">
            <v>0.4</v>
          </cell>
          <cell r="AJ322">
            <v>7.1428571428571425E-2</v>
          </cell>
          <cell r="AM322">
            <v>0.32258064516129031</v>
          </cell>
          <cell r="AN322">
            <v>1.1333333333333333</v>
          </cell>
          <cell r="AO322">
            <v>3</v>
          </cell>
          <cell r="AP322">
            <v>2.741935483870968</v>
          </cell>
          <cell r="AQ322">
            <v>1.2666666666666666</v>
          </cell>
          <cell r="AR322">
            <v>2.129032258064516</v>
          </cell>
          <cell r="AS322">
            <v>2</v>
          </cell>
          <cell r="AT322">
            <v>2</v>
          </cell>
          <cell r="AU322">
            <v>1.7419354838709677</v>
          </cell>
          <cell r="AV322">
            <v>0.5714285714285714</v>
          </cell>
          <cell r="AX322">
            <v>0.76666666666666672</v>
          </cell>
          <cell r="AY322">
            <v>1</v>
          </cell>
          <cell r="AZ322">
            <v>0.3</v>
          </cell>
        </row>
        <row r="323">
          <cell r="C323" t="str">
            <v>EliotCommunityHS / Waltham/ 130Dale 2</v>
          </cell>
          <cell r="D323" t="str">
            <v>Brockton Area Office</v>
          </cell>
          <cell r="N323">
            <v>1.8</v>
          </cell>
          <cell r="O323">
            <v>2</v>
          </cell>
          <cell r="X323">
            <v>0.48275862068965519</v>
          </cell>
        </row>
        <row r="324">
          <cell r="C324" t="str">
            <v>EliotCommunityHS / Waltham/ 130Dale 3</v>
          </cell>
          <cell r="D324" t="str">
            <v>Cambridge Area Office</v>
          </cell>
          <cell r="G324">
            <v>1.5</v>
          </cell>
          <cell r="H324">
            <v>2.2580645161290325</v>
          </cell>
          <cell r="I324">
            <v>1.4</v>
          </cell>
          <cell r="J324">
            <v>0.38709677419354838</v>
          </cell>
          <cell r="K324">
            <v>0.4838709677419355</v>
          </cell>
          <cell r="L324">
            <v>1.9642857142857144</v>
          </cell>
          <cell r="M324">
            <v>2.967741935483871</v>
          </cell>
          <cell r="N324">
            <v>0.66666666666666663</v>
          </cell>
          <cell r="W324">
            <v>1.935483870967742</v>
          </cell>
          <cell r="X324">
            <v>0.96551724137931039</v>
          </cell>
          <cell r="AG324">
            <v>0.93333333333333335</v>
          </cell>
          <cell r="AH324">
            <v>0.61290322580645162</v>
          </cell>
          <cell r="AJ324">
            <v>0.8214285714285714</v>
          </cell>
          <cell r="AK324">
            <v>2.67741935483871</v>
          </cell>
          <cell r="AL324">
            <v>1.9666666666666666</v>
          </cell>
          <cell r="AM324">
            <v>1.4838709677419355</v>
          </cell>
          <cell r="AN324">
            <v>1.7666666666666666</v>
          </cell>
          <cell r="AO324">
            <v>0.4838709677419355</v>
          </cell>
          <cell r="AS324">
            <v>0.7</v>
          </cell>
          <cell r="AT324">
            <v>0.54838709677419351</v>
          </cell>
          <cell r="AX324">
            <v>0.43333333333333335</v>
          </cell>
        </row>
        <row r="325">
          <cell r="C325" t="str">
            <v>EliotCommunityHS / Waltham/ 130Dale 4</v>
          </cell>
          <cell r="D325" t="str">
            <v>Coastal Area Office</v>
          </cell>
          <cell r="H325">
            <v>3.2258064516129031E-2</v>
          </cell>
          <cell r="I325">
            <v>0.36666666666666664</v>
          </cell>
          <cell r="J325">
            <v>1</v>
          </cell>
          <cell r="K325">
            <v>1</v>
          </cell>
          <cell r="L325">
            <v>0.9285714285714286</v>
          </cell>
          <cell r="M325">
            <v>0.16129032258064516</v>
          </cell>
          <cell r="N325">
            <v>0.83333333333333337</v>
          </cell>
          <cell r="O325">
            <v>1</v>
          </cell>
          <cell r="P325">
            <v>2.8</v>
          </cell>
          <cell r="Q325">
            <v>1.870967741935484</v>
          </cell>
          <cell r="R325">
            <v>0.77419354838709675</v>
          </cell>
          <cell r="V325">
            <v>3.2258064516129031E-2</v>
          </cell>
          <cell r="W325">
            <v>1.5161290322580645</v>
          </cell>
          <cell r="X325">
            <v>1.4137931034482758</v>
          </cell>
          <cell r="Y325">
            <v>1</v>
          </cell>
          <cell r="Z325">
            <v>1.0666666666666667</v>
          </cell>
          <cell r="AA325">
            <v>1.6451612903225805</v>
          </cell>
          <cell r="AB325">
            <v>0.66666666666666663</v>
          </cell>
          <cell r="AC325">
            <v>3.2258064516129031E-2</v>
          </cell>
          <cell r="AD325">
            <v>1</v>
          </cell>
          <cell r="AE325">
            <v>1</v>
          </cell>
          <cell r="AG325">
            <v>1.6333333333333333</v>
          </cell>
          <cell r="AH325">
            <v>0.80645161290322576</v>
          </cell>
          <cell r="AI325">
            <v>0.90322580645161299</v>
          </cell>
          <cell r="AJ325">
            <v>1</v>
          </cell>
          <cell r="AK325">
            <v>0.90322580645161288</v>
          </cell>
          <cell r="AL325">
            <v>0.76666666666666672</v>
          </cell>
          <cell r="AM325">
            <v>0.87096774193548387</v>
          </cell>
          <cell r="AN325">
            <v>1</v>
          </cell>
          <cell r="AO325">
            <v>1.161290322580645</v>
          </cell>
          <cell r="AP325">
            <v>0.83870967741935487</v>
          </cell>
          <cell r="AQ325">
            <v>1.1000000000000001</v>
          </cell>
          <cell r="AR325">
            <v>2.193548387096774</v>
          </cell>
          <cell r="AS325">
            <v>2.0333333333333332</v>
          </cell>
          <cell r="AT325">
            <v>0.74193548387096775</v>
          </cell>
          <cell r="AV325">
            <v>0.75</v>
          </cell>
          <cell r="AW325">
            <v>1</v>
          </cell>
          <cell r="AX325">
            <v>0.3666666666666667</v>
          </cell>
          <cell r="AY325">
            <v>1</v>
          </cell>
          <cell r="AZ325">
            <v>1.4333333333333333</v>
          </cell>
        </row>
        <row r="326">
          <cell r="C326" t="str">
            <v>EliotCommunityHS / Waltham/ 130Dale 5</v>
          </cell>
          <cell r="D326" t="str">
            <v>Framingham Area Office</v>
          </cell>
          <cell r="L326">
            <v>0.4642857142857143</v>
          </cell>
          <cell r="Q326">
            <v>1</v>
          </cell>
          <cell r="R326">
            <v>1</v>
          </cell>
          <cell r="S326">
            <v>0.1</v>
          </cell>
          <cell r="T326">
            <v>0.29032258064516131</v>
          </cell>
          <cell r="U326">
            <v>0.6</v>
          </cell>
          <cell r="V326">
            <v>0.80645161290322576</v>
          </cell>
          <cell r="W326">
            <v>1</v>
          </cell>
          <cell r="X326">
            <v>0.2413793103448276</v>
          </cell>
          <cell r="Z326">
            <v>0.5</v>
          </cell>
          <cell r="AA326">
            <v>0.967741935483871</v>
          </cell>
          <cell r="AB326">
            <v>0.23333333333333334</v>
          </cell>
          <cell r="AC326">
            <v>1.4838709677419355</v>
          </cell>
          <cell r="AD326">
            <v>0.67741935483870963</v>
          </cell>
          <cell r="AE326">
            <v>0.43333333333333335</v>
          </cell>
          <cell r="AF326">
            <v>2</v>
          </cell>
          <cell r="AG326">
            <v>1.9666666666666666</v>
          </cell>
          <cell r="AH326">
            <v>1.5806451612903225</v>
          </cell>
          <cell r="AI326">
            <v>0.77419354838709675</v>
          </cell>
          <cell r="AL326">
            <v>0.46666666666666667</v>
          </cell>
          <cell r="AM326">
            <v>0.25806451612903225</v>
          </cell>
          <cell r="AO326">
            <v>3.2258064516129031E-2</v>
          </cell>
          <cell r="AP326">
            <v>0.967741935483871</v>
          </cell>
          <cell r="AS326">
            <v>6.6666666666666666E-2</v>
          </cell>
          <cell r="AV326">
            <v>0.6071428571428571</v>
          </cell>
          <cell r="AW326">
            <v>1</v>
          </cell>
          <cell r="AX326">
            <v>0.1</v>
          </cell>
          <cell r="AY326">
            <v>1</v>
          </cell>
          <cell r="AZ326">
            <v>0.56666666666666665</v>
          </cell>
        </row>
        <row r="327">
          <cell r="C327" t="str">
            <v>EliotCommunityHS / Waltham/ 130Dale 6</v>
          </cell>
          <cell r="D327" t="str">
            <v>Lawrence Area Office</v>
          </cell>
          <cell r="AZ327">
            <v>3.3333333333333333E-2</v>
          </cell>
        </row>
        <row r="328">
          <cell r="C328" t="str">
            <v>EliotCommunityHS / Waltham/ 130Dale 7</v>
          </cell>
          <cell r="D328" t="str">
            <v>Malden Area Office</v>
          </cell>
          <cell r="G328">
            <v>3</v>
          </cell>
          <cell r="H328">
            <v>1.161290322580645</v>
          </cell>
          <cell r="J328">
            <v>0.61290322580645162</v>
          </cell>
          <cell r="K328">
            <v>1</v>
          </cell>
          <cell r="L328">
            <v>0.4642857142857143</v>
          </cell>
          <cell r="M328">
            <v>1</v>
          </cell>
          <cell r="N328">
            <v>1</v>
          </cell>
          <cell r="O328">
            <v>0.74193548387096775</v>
          </cell>
          <cell r="R328">
            <v>0.83870967741935487</v>
          </cell>
          <cell r="S328">
            <v>1</v>
          </cell>
          <cell r="T328">
            <v>0.41935483870967744</v>
          </cell>
          <cell r="U328">
            <v>1.5333333333333332</v>
          </cell>
          <cell r="V328">
            <v>1.064516129032258</v>
          </cell>
          <cell r="X328">
            <v>0.17241379310344829</v>
          </cell>
          <cell r="Y328">
            <v>0.93548387096774188</v>
          </cell>
          <cell r="Z328">
            <v>0.46666666666666667</v>
          </cell>
          <cell r="AB328">
            <v>0.36666666666666664</v>
          </cell>
          <cell r="AC328">
            <v>1</v>
          </cell>
          <cell r="AD328">
            <v>0.83870967741935476</v>
          </cell>
          <cell r="AE328">
            <v>2</v>
          </cell>
          <cell r="AF328">
            <v>1.161290322580645</v>
          </cell>
          <cell r="AH328">
            <v>9.6774193548387094E-2</v>
          </cell>
          <cell r="AI328">
            <v>2.161290322580645</v>
          </cell>
          <cell r="AJ328">
            <v>2.3214285714285712</v>
          </cell>
          <cell r="AK328">
            <v>0.67741935483870963</v>
          </cell>
          <cell r="AL328">
            <v>0.76666666666666672</v>
          </cell>
          <cell r="AQ328">
            <v>0.93333333333333335</v>
          </cell>
          <cell r="AS328">
            <v>3.3333333333333333E-2</v>
          </cell>
          <cell r="AT328">
            <v>1</v>
          </cell>
          <cell r="AU328">
            <v>1.6451612903225805</v>
          </cell>
          <cell r="AV328">
            <v>1.6071428571428572</v>
          </cell>
          <cell r="AW328">
            <v>3</v>
          </cell>
          <cell r="AX328">
            <v>2.7</v>
          </cell>
          <cell r="AY328">
            <v>2</v>
          </cell>
          <cell r="AZ328">
            <v>1.8666666666666667</v>
          </cell>
        </row>
        <row r="329">
          <cell r="C329" t="str">
            <v>EliotCommunityHS / Waltham/ 130Dale 8</v>
          </cell>
          <cell r="D329" t="str">
            <v>South Central Area Office</v>
          </cell>
          <cell r="T329">
            <v>0.54838709677419351</v>
          </cell>
          <cell r="U329">
            <v>1</v>
          </cell>
          <cell r="V329">
            <v>1</v>
          </cell>
          <cell r="W329">
            <v>9.6774193548387094E-2</v>
          </cell>
          <cell r="AD329">
            <v>0.54838709677419351</v>
          </cell>
          <cell r="AE329">
            <v>0.1</v>
          </cell>
          <cell r="AM329">
            <v>0.67741935483870963</v>
          </cell>
          <cell r="AN329">
            <v>0.93333333333333335</v>
          </cell>
        </row>
        <row r="330">
          <cell r="C330" t="str">
            <v>EliotCommunityHS/Arling/734-736Mass 1</v>
          </cell>
          <cell r="D330" t="str">
            <v>Arlington Area Office</v>
          </cell>
          <cell r="H330">
            <v>0.16129032258064516</v>
          </cell>
          <cell r="I330">
            <v>0.93333333333333335</v>
          </cell>
          <cell r="J330">
            <v>1.4193548387096775</v>
          </cell>
          <cell r="K330">
            <v>1.4838709677419355</v>
          </cell>
          <cell r="L330">
            <v>1.892857142857143</v>
          </cell>
          <cell r="M330">
            <v>0.87096774193548387</v>
          </cell>
          <cell r="N330">
            <v>1.6666666666666665</v>
          </cell>
          <cell r="O330">
            <v>1.935483870967742</v>
          </cell>
          <cell r="P330">
            <v>1.6666666666666665</v>
          </cell>
          <cell r="Q330">
            <v>1.7741935483870968</v>
          </cell>
          <cell r="R330">
            <v>1.5806451612903225</v>
          </cell>
          <cell r="S330">
            <v>2.5333333333333332</v>
          </cell>
          <cell r="T330">
            <v>1.161290322580645</v>
          </cell>
          <cell r="U330">
            <v>2.2333333333333334</v>
          </cell>
          <cell r="V330">
            <v>1.5806451612903225</v>
          </cell>
          <cell r="W330">
            <v>1.5161290322580645</v>
          </cell>
          <cell r="X330">
            <v>0.86206896551724133</v>
          </cell>
          <cell r="Y330">
            <v>2.3870967741935485</v>
          </cell>
          <cell r="Z330">
            <v>3</v>
          </cell>
          <cell r="AA330">
            <v>2.806451612903226</v>
          </cell>
          <cell r="AB330">
            <v>3.0666666666666669</v>
          </cell>
          <cell r="AC330">
            <v>2</v>
          </cell>
          <cell r="AD330">
            <v>1.9677419354838708</v>
          </cell>
          <cell r="AE330">
            <v>2.4</v>
          </cell>
          <cell r="AF330">
            <v>2.3548387096774195</v>
          </cell>
          <cell r="AG330">
            <v>0.73333333333333339</v>
          </cell>
          <cell r="AH330">
            <v>1.1935483870967742</v>
          </cell>
          <cell r="AI330">
            <v>0.87096774193548387</v>
          </cell>
          <cell r="AJ330">
            <v>0.5714285714285714</v>
          </cell>
          <cell r="AK330">
            <v>0.16129032258064516</v>
          </cell>
          <cell r="AL330">
            <v>1.8</v>
          </cell>
          <cell r="AM330">
            <v>1.9354838709677418</v>
          </cell>
          <cell r="AN330">
            <v>1.3666666666666667</v>
          </cell>
          <cell r="AO330">
            <v>1.1612903225806452</v>
          </cell>
          <cell r="AP330">
            <v>2.3870967741935485</v>
          </cell>
          <cell r="AQ330">
            <v>0.56666666666666665</v>
          </cell>
          <cell r="AR330">
            <v>1.096774193548387</v>
          </cell>
          <cell r="AS330">
            <v>2.9333333333333336</v>
          </cell>
          <cell r="AT330">
            <v>2.4838709677419355</v>
          </cell>
          <cell r="AU330">
            <v>1.3870967741935485</v>
          </cell>
          <cell r="AV330">
            <v>0.9285714285714286</v>
          </cell>
          <cell r="AW330">
            <v>1.4516129032258065</v>
          </cell>
          <cell r="AX330">
            <v>1.1333333333333333</v>
          </cell>
          <cell r="AY330">
            <v>1.4838709677419355</v>
          </cell>
          <cell r="AZ330">
            <v>1.7666666666666666</v>
          </cell>
        </row>
        <row r="331">
          <cell r="C331" t="str">
            <v>EliotCommunityHS/Arling/734-736Mass 2</v>
          </cell>
          <cell r="D331" t="str">
            <v>Cambridge Area Office</v>
          </cell>
          <cell r="H331">
            <v>1.935483870967742</v>
          </cell>
          <cell r="I331">
            <v>0.96666666666666667</v>
          </cell>
          <cell r="M331">
            <v>0.25806451612903225</v>
          </cell>
          <cell r="N331">
            <v>1.7</v>
          </cell>
          <cell r="O331">
            <v>1</v>
          </cell>
          <cell r="P331">
            <v>1.3333333333333333</v>
          </cell>
          <cell r="Q331">
            <v>1.4516129032258065</v>
          </cell>
          <cell r="R331">
            <v>1.2580645161290323</v>
          </cell>
          <cell r="X331">
            <v>0.65517241379310343</v>
          </cell>
          <cell r="Y331">
            <v>1</v>
          </cell>
          <cell r="Z331">
            <v>0.96666666666666656</v>
          </cell>
          <cell r="AA331">
            <v>0.93548387096774188</v>
          </cell>
          <cell r="AC331">
            <v>6.4516129032258063E-2</v>
          </cell>
          <cell r="AD331">
            <v>6.4516129032258063E-2</v>
          </cell>
          <cell r="AI331">
            <v>0.83870967741935487</v>
          </cell>
          <cell r="AJ331">
            <v>1</v>
          </cell>
          <cell r="AK331">
            <v>1</v>
          </cell>
          <cell r="AL331">
            <v>1</v>
          </cell>
          <cell r="AM331">
            <v>0.19354838709677419</v>
          </cell>
          <cell r="AN331">
            <v>3.3333333333333333E-2</v>
          </cell>
          <cell r="AO331">
            <v>1.5806451612903225</v>
          </cell>
          <cell r="AP331">
            <v>1.7741935483870968</v>
          </cell>
          <cell r="AQ331">
            <v>0.23333333333333334</v>
          </cell>
          <cell r="AX331">
            <v>0.3</v>
          </cell>
          <cell r="AY331">
            <v>1</v>
          </cell>
          <cell r="AZ331">
            <v>1</v>
          </cell>
        </row>
        <row r="332">
          <cell r="C332" t="str">
            <v>EliotCommunityHS/Arling/734-736Mass 3</v>
          </cell>
          <cell r="D332" t="str">
            <v>Coastal Area Office</v>
          </cell>
          <cell r="J332">
            <v>0.83870967741935487</v>
          </cell>
          <cell r="K332">
            <v>1.6451612903225805</v>
          </cell>
          <cell r="L332">
            <v>1.1785714285714284</v>
          </cell>
          <cell r="M332">
            <v>0.16129032258064516</v>
          </cell>
          <cell r="T332">
            <v>0.32258064516129037</v>
          </cell>
          <cell r="U332">
            <v>2.1666666666666665</v>
          </cell>
          <cell r="V332">
            <v>1.6451612903225805</v>
          </cell>
          <cell r="W332">
            <v>9.6774193548387094E-2</v>
          </cell>
          <cell r="X332">
            <v>1</v>
          </cell>
          <cell r="Y332">
            <v>0.5161290322580645</v>
          </cell>
          <cell r="AC332">
            <v>0.41935483870967744</v>
          </cell>
          <cell r="AE332">
            <v>0.66666666666666674</v>
          </cell>
          <cell r="AG332">
            <v>0.56666666666666665</v>
          </cell>
          <cell r="AH332">
            <v>0.45161290322580644</v>
          </cell>
          <cell r="AK332">
            <v>0.45161290322580644</v>
          </cell>
          <cell r="AL332">
            <v>6.6666666666666666E-2</v>
          </cell>
          <cell r="AM332">
            <v>0.83870967741935487</v>
          </cell>
          <cell r="AN332">
            <v>0.23333333333333334</v>
          </cell>
          <cell r="AX332">
            <v>0.3</v>
          </cell>
          <cell r="AY332">
            <v>0.74193548387096775</v>
          </cell>
        </row>
        <row r="333">
          <cell r="C333" t="str">
            <v>EliotCommunityHS/Arling/734-736Mass 4</v>
          </cell>
          <cell r="D333" t="str">
            <v>Framingham Area Office</v>
          </cell>
          <cell r="I333">
            <v>0.13333333333333333</v>
          </cell>
          <cell r="J333">
            <v>1.4516129032258065</v>
          </cell>
          <cell r="K333">
            <v>0.32258064516129031</v>
          </cell>
          <cell r="M333">
            <v>0.29032258064516131</v>
          </cell>
          <cell r="N333">
            <v>1</v>
          </cell>
          <cell r="O333">
            <v>1</v>
          </cell>
          <cell r="P333">
            <v>1</v>
          </cell>
          <cell r="Q333">
            <v>0.70967741935483875</v>
          </cell>
          <cell r="W333">
            <v>0.93548387096774199</v>
          </cell>
          <cell r="X333">
            <v>0.13793103448275862</v>
          </cell>
          <cell r="Z333">
            <v>1.8666666666666667</v>
          </cell>
          <cell r="AA333">
            <v>1.129032258064516</v>
          </cell>
          <cell r="AE333">
            <v>0.4</v>
          </cell>
          <cell r="AF333">
            <v>1.064516129032258</v>
          </cell>
          <cell r="AG333">
            <v>1.8666666666666669</v>
          </cell>
          <cell r="AH333">
            <v>1.967741935483871</v>
          </cell>
          <cell r="AI333">
            <v>2.5161290322580645</v>
          </cell>
          <cell r="AJ333">
            <v>3</v>
          </cell>
          <cell r="AK333">
            <v>1.161290322580645</v>
          </cell>
          <cell r="AL333">
            <v>1.0333333333333334</v>
          </cell>
          <cell r="AM333">
            <v>1.8064516129032258</v>
          </cell>
          <cell r="AN333">
            <v>2.2000000000000002</v>
          </cell>
          <cell r="AO333">
            <v>1.096774193548387</v>
          </cell>
          <cell r="AP333">
            <v>6.4516129032258063E-2</v>
          </cell>
          <cell r="AQ333">
            <v>1.1333333333333333</v>
          </cell>
          <cell r="AR333">
            <v>1.5806451612903225</v>
          </cell>
          <cell r="AS333">
            <v>6.6666666666666666E-2</v>
          </cell>
          <cell r="AT333">
            <v>6.4516129032258063E-2</v>
          </cell>
          <cell r="AU333">
            <v>2.4838709677419355</v>
          </cell>
          <cell r="AV333">
            <v>2.6071428571428572</v>
          </cell>
          <cell r="AW333">
            <v>2</v>
          </cell>
          <cell r="AX333">
            <v>2</v>
          </cell>
          <cell r="AY333">
            <v>1.4838709677419355</v>
          </cell>
          <cell r="AZ333">
            <v>2.7666666666666666</v>
          </cell>
        </row>
        <row r="334">
          <cell r="C334" t="str">
            <v>EliotCommunityHS/Arling/734-736Mass 5</v>
          </cell>
          <cell r="D334" t="str">
            <v>Hyde Park Area Office</v>
          </cell>
          <cell r="Q334">
            <v>3.2258064516129031E-2</v>
          </cell>
        </row>
        <row r="335">
          <cell r="C335" t="str">
            <v>EliotCommunityHS/Arling/734-736Mass 6</v>
          </cell>
          <cell r="D335" t="str">
            <v>Malden Area Office</v>
          </cell>
          <cell r="H335">
            <v>1.6451612903225805</v>
          </cell>
          <cell r="I335">
            <v>1.9666666666666668</v>
          </cell>
          <cell r="J335">
            <v>1.064516129032258</v>
          </cell>
          <cell r="K335">
            <v>2.032258064516129</v>
          </cell>
          <cell r="L335">
            <v>2.4642857142857144</v>
          </cell>
          <cell r="M335">
            <v>0.64516129032258063</v>
          </cell>
          <cell r="N335">
            <v>0.4</v>
          </cell>
          <cell r="O335">
            <v>2</v>
          </cell>
          <cell r="P335">
            <v>1.7666666666666666</v>
          </cell>
          <cell r="Q335">
            <v>1</v>
          </cell>
          <cell r="R335">
            <v>1.3870967741935483</v>
          </cell>
          <cell r="S335">
            <v>1.4</v>
          </cell>
          <cell r="T335">
            <v>0.967741935483871</v>
          </cell>
          <cell r="U335">
            <v>0.73333333333333328</v>
          </cell>
          <cell r="W335">
            <v>1.8387096774193548</v>
          </cell>
          <cell r="X335">
            <v>2.4827586206896552</v>
          </cell>
          <cell r="Y335">
            <v>1.129032258064516</v>
          </cell>
          <cell r="AA335">
            <v>0.12903225806451613</v>
          </cell>
          <cell r="AB335">
            <v>2.2333333333333334</v>
          </cell>
          <cell r="AC335">
            <v>1.2903225806451613</v>
          </cell>
          <cell r="AF335">
            <v>0.93548387096774199</v>
          </cell>
          <cell r="AG335">
            <v>1.3333333333333335</v>
          </cell>
          <cell r="AH335">
            <v>0.77419354838709675</v>
          </cell>
          <cell r="AI335">
            <v>0.5161290322580645</v>
          </cell>
          <cell r="AJ335">
            <v>0.7142857142857143</v>
          </cell>
          <cell r="AK335">
            <v>1.6774193548387095</v>
          </cell>
          <cell r="AL335">
            <v>2</v>
          </cell>
          <cell r="AM335">
            <v>1.096774193548387</v>
          </cell>
          <cell r="AN335">
            <v>1.7</v>
          </cell>
          <cell r="AO335">
            <v>1.5483870967741935</v>
          </cell>
          <cell r="AP335">
            <v>1.9677419354838712</v>
          </cell>
          <cell r="AQ335">
            <v>2.9</v>
          </cell>
          <cell r="AR335">
            <v>3</v>
          </cell>
          <cell r="AS335">
            <v>2.9333333333333331</v>
          </cell>
          <cell r="AT335">
            <v>2.32258064516129</v>
          </cell>
          <cell r="AU335">
            <v>2</v>
          </cell>
          <cell r="AV335">
            <v>2</v>
          </cell>
          <cell r="AW335">
            <v>2.129032258064516</v>
          </cell>
          <cell r="AX335">
            <v>1.2333333333333334</v>
          </cell>
          <cell r="AY335">
            <v>1</v>
          </cell>
          <cell r="AZ335">
            <v>6.6666666666666666E-2</v>
          </cell>
        </row>
        <row r="336">
          <cell r="C336" t="str">
            <v>EliotCommunityHS/Arling/734-736Mass 7</v>
          </cell>
          <cell r="D336" t="str">
            <v>South Central Area Office</v>
          </cell>
          <cell r="AK336">
            <v>0.25806451612903225</v>
          </cell>
        </row>
        <row r="337">
          <cell r="C337" t="str">
            <v>EliotCommunityHS/Arling/734-736Mass 8</v>
          </cell>
          <cell r="D337" t="str">
            <v>Worcester East Area Office</v>
          </cell>
          <cell r="AK337">
            <v>0.32258064516129031</v>
          </cell>
        </row>
        <row r="338">
          <cell r="C338" t="str">
            <v>EliotCommunityHS/Dedham/20Harvey 1</v>
          </cell>
          <cell r="D338" t="str">
            <v>Arlington Area Office</v>
          </cell>
          <cell r="H338">
            <v>0.70967741935483875</v>
          </cell>
          <cell r="I338">
            <v>0.83333333333333337</v>
          </cell>
          <cell r="L338">
            <v>2.7142857142857144</v>
          </cell>
          <cell r="M338">
            <v>1.32258064516129</v>
          </cell>
          <cell r="N338">
            <v>0.96666666666666656</v>
          </cell>
          <cell r="O338">
            <v>1.064516129032258</v>
          </cell>
          <cell r="P338">
            <v>1.9333333333333333</v>
          </cell>
          <cell r="Q338">
            <v>0.5161290322580645</v>
          </cell>
          <cell r="S338">
            <v>0.16666666666666666</v>
          </cell>
          <cell r="T338">
            <v>1.2258064516129032</v>
          </cell>
          <cell r="U338">
            <v>2</v>
          </cell>
          <cell r="V338">
            <v>2</v>
          </cell>
          <cell r="W338">
            <v>2</v>
          </cell>
          <cell r="X338">
            <v>1.1379310344827587</v>
          </cell>
          <cell r="Y338">
            <v>1</v>
          </cell>
          <cell r="Z338">
            <v>1</v>
          </cell>
          <cell r="AA338">
            <v>1</v>
          </cell>
          <cell r="AB338">
            <v>1.7333333333333334</v>
          </cell>
          <cell r="AC338">
            <v>0.77419354838709675</v>
          </cell>
          <cell r="AD338">
            <v>0.93548387096774188</v>
          </cell>
          <cell r="AE338">
            <v>0.3</v>
          </cell>
          <cell r="AF338">
            <v>1</v>
          </cell>
          <cell r="AG338">
            <v>1</v>
          </cell>
          <cell r="AH338">
            <v>1</v>
          </cell>
          <cell r="AI338">
            <v>1.064516129032258</v>
          </cell>
          <cell r="AJ338">
            <v>2.0714285714285712</v>
          </cell>
          <cell r="AK338">
            <v>2</v>
          </cell>
          <cell r="AL338">
            <v>1.0666666666666667</v>
          </cell>
          <cell r="AN338">
            <v>1</v>
          </cell>
          <cell r="AO338">
            <v>1</v>
          </cell>
          <cell r="AP338">
            <v>0.41935483870967744</v>
          </cell>
          <cell r="AR338">
            <v>9.6774193548387094E-2</v>
          </cell>
          <cell r="AS338">
            <v>0.96666666666666667</v>
          </cell>
          <cell r="AV338">
            <v>0.42857142857142855</v>
          </cell>
          <cell r="AW338">
            <v>0.19354838709677419</v>
          </cell>
          <cell r="AX338">
            <v>1</v>
          </cell>
          <cell r="AY338">
            <v>1</v>
          </cell>
          <cell r="AZ338">
            <v>1</v>
          </cell>
        </row>
        <row r="339">
          <cell r="C339" t="str">
            <v>EliotCommunityHS/Dedham/20Harvey 2</v>
          </cell>
          <cell r="D339" t="str">
            <v>Cambridge Area Office</v>
          </cell>
          <cell r="H339">
            <v>0.83870967741935487</v>
          </cell>
          <cell r="I339">
            <v>1</v>
          </cell>
          <cell r="J339">
            <v>0.83870967741935487</v>
          </cell>
          <cell r="K339">
            <v>0.64516129032258063</v>
          </cell>
          <cell r="L339">
            <v>1.3214285714285714</v>
          </cell>
          <cell r="M339">
            <v>0.25806451612903225</v>
          </cell>
          <cell r="N339">
            <v>3.3333333333333333E-2</v>
          </cell>
          <cell r="O339">
            <v>1</v>
          </cell>
          <cell r="P339">
            <v>0.56666666666666665</v>
          </cell>
          <cell r="W339">
            <v>0.35483870967741937</v>
          </cell>
          <cell r="X339">
            <v>1</v>
          </cell>
          <cell r="Y339">
            <v>1.129032258064516</v>
          </cell>
          <cell r="Z339">
            <v>1</v>
          </cell>
          <cell r="AA339">
            <v>0.70967741935483875</v>
          </cell>
          <cell r="AB339">
            <v>0.73333333333333328</v>
          </cell>
          <cell r="AC339">
            <v>1</v>
          </cell>
          <cell r="AD339">
            <v>1.4193548387096775</v>
          </cell>
          <cell r="AE339">
            <v>1</v>
          </cell>
          <cell r="AF339">
            <v>1</v>
          </cell>
          <cell r="AG339">
            <v>1</v>
          </cell>
          <cell r="AH339">
            <v>0.87096774193548387</v>
          </cell>
          <cell r="AI339">
            <v>1.4838709677419355</v>
          </cell>
          <cell r="AJ339">
            <v>1</v>
          </cell>
          <cell r="AK339">
            <v>1</v>
          </cell>
          <cell r="AL339">
            <v>1</v>
          </cell>
          <cell r="AM339">
            <v>1.096774193548387</v>
          </cell>
          <cell r="AN339">
            <v>1.0666666666666667</v>
          </cell>
          <cell r="AO339">
            <v>1.2580645161290323</v>
          </cell>
          <cell r="AP339">
            <v>2.774193548387097</v>
          </cell>
          <cell r="AQ339">
            <v>2.333333333333333</v>
          </cell>
          <cell r="AR339">
            <v>2.4193548387096775</v>
          </cell>
          <cell r="AS339">
            <v>1</v>
          </cell>
          <cell r="AT339">
            <v>0.70967741935483875</v>
          </cell>
          <cell r="AW339">
            <v>0.64516129032258063</v>
          </cell>
          <cell r="AX339">
            <v>1</v>
          </cell>
          <cell r="AY339">
            <v>0.54838709677419351</v>
          </cell>
        </row>
        <row r="340">
          <cell r="C340" t="str">
            <v>EliotCommunityHS/Dedham/20Harvey 3</v>
          </cell>
          <cell r="D340" t="str">
            <v>Coastal Area Office</v>
          </cell>
          <cell r="G340">
            <v>2</v>
          </cell>
          <cell r="H340">
            <v>1.2258064516129032</v>
          </cell>
          <cell r="I340">
            <v>2.4333333333333331</v>
          </cell>
          <cell r="J340">
            <v>3.2580645161290325</v>
          </cell>
          <cell r="K340">
            <v>2.129032258064516</v>
          </cell>
          <cell r="M340">
            <v>0.90322580645161288</v>
          </cell>
          <cell r="N340">
            <v>1.8333333333333335</v>
          </cell>
          <cell r="O340">
            <v>0.70967741935483875</v>
          </cell>
          <cell r="P340">
            <v>0.43333333333333335</v>
          </cell>
          <cell r="Q340">
            <v>3</v>
          </cell>
          <cell r="R340">
            <v>3.290322580645161</v>
          </cell>
          <cell r="S340">
            <v>3.8666666666666663</v>
          </cell>
          <cell r="T340">
            <v>2.967741935483871</v>
          </cell>
          <cell r="U340">
            <v>3.4</v>
          </cell>
          <cell r="V340">
            <v>4</v>
          </cell>
          <cell r="W340">
            <v>1.2580645161290323</v>
          </cell>
          <cell r="X340">
            <v>1</v>
          </cell>
          <cell r="Y340">
            <v>1</v>
          </cell>
          <cell r="Z340">
            <v>1.5</v>
          </cell>
          <cell r="AA340">
            <v>3</v>
          </cell>
          <cell r="AB340">
            <v>1.5666666666666667</v>
          </cell>
          <cell r="AC340">
            <v>2.32258064516129</v>
          </cell>
          <cell r="AD340">
            <v>2.387096774193548</v>
          </cell>
          <cell r="AE340">
            <v>3.3666666666666667</v>
          </cell>
          <cell r="AF340">
            <v>3.096774193548387</v>
          </cell>
          <cell r="AG340">
            <v>2</v>
          </cell>
          <cell r="AH340">
            <v>1.5161290322580645</v>
          </cell>
          <cell r="AI340">
            <v>0.19354838709677419</v>
          </cell>
          <cell r="AJ340">
            <v>0.35714285714285715</v>
          </cell>
          <cell r="AK340">
            <v>1.2580645161290323</v>
          </cell>
          <cell r="AL340">
            <v>1.2333333333333334</v>
          </cell>
          <cell r="AM340">
            <v>1.032258064516129</v>
          </cell>
          <cell r="AN340">
            <v>0.9</v>
          </cell>
          <cell r="AO340">
            <v>0.70967741935483863</v>
          </cell>
          <cell r="AS340">
            <v>0.76666666666666672</v>
          </cell>
          <cell r="AT340">
            <v>0.5161290322580645</v>
          </cell>
          <cell r="AU340">
            <v>0.90322580645161288</v>
          </cell>
          <cell r="AV340">
            <v>0.6071428571428571</v>
          </cell>
          <cell r="AW340">
            <v>1</v>
          </cell>
          <cell r="AX340">
            <v>0.5</v>
          </cell>
          <cell r="AZ340">
            <v>0.46666666666666667</v>
          </cell>
        </row>
        <row r="341">
          <cell r="C341" t="str">
            <v>EliotCommunityHS/Dedham/20Harvey 4</v>
          </cell>
          <cell r="D341" t="str">
            <v>Dimock St. Area Office</v>
          </cell>
          <cell r="AA341">
            <v>1</v>
          </cell>
          <cell r="AB341">
            <v>0.5</v>
          </cell>
        </row>
        <row r="342">
          <cell r="C342" t="str">
            <v>EliotCommunityHS/Dedham/20Harvey 5</v>
          </cell>
          <cell r="D342" t="str">
            <v>Framingham Area Office</v>
          </cell>
          <cell r="R342">
            <v>0.83870967741935487</v>
          </cell>
          <cell r="S342">
            <v>0.8666666666666667</v>
          </cell>
          <cell r="W342">
            <v>0.96774193548387089</v>
          </cell>
          <cell r="X342">
            <v>1.6206896551724137</v>
          </cell>
          <cell r="Y342">
            <v>1.870967741935484</v>
          </cell>
          <cell r="Z342">
            <v>1.1333333333333333</v>
          </cell>
          <cell r="AH342">
            <v>0.77419354838709675</v>
          </cell>
          <cell r="AI342">
            <v>1</v>
          </cell>
          <cell r="AJ342">
            <v>0.8214285714285714</v>
          </cell>
          <cell r="AK342">
            <v>0.29032258064516131</v>
          </cell>
          <cell r="AL342">
            <v>1.3</v>
          </cell>
          <cell r="AM342">
            <v>1.6774193548387095</v>
          </cell>
          <cell r="AN342">
            <v>1</v>
          </cell>
          <cell r="AO342">
            <v>1.7741935483870968</v>
          </cell>
          <cell r="AP342">
            <v>1.3225806451612903</v>
          </cell>
          <cell r="AQ342">
            <v>0.36666666666666664</v>
          </cell>
          <cell r="AR342">
            <v>1</v>
          </cell>
          <cell r="AS342">
            <v>1.5333333333333334</v>
          </cell>
          <cell r="AT342">
            <v>2.806451612903226</v>
          </cell>
          <cell r="AU342">
            <v>2</v>
          </cell>
          <cell r="AV342">
            <v>1.7857142857142856</v>
          </cell>
          <cell r="AW342">
            <v>1</v>
          </cell>
          <cell r="AX342">
            <v>2</v>
          </cell>
          <cell r="AY342">
            <v>3.935483870967742</v>
          </cell>
          <cell r="AZ342">
            <v>4</v>
          </cell>
        </row>
        <row r="343">
          <cell r="C343" t="str">
            <v>EliotCommunityHS/Dedham/20Harvey 6</v>
          </cell>
          <cell r="D343" t="str">
            <v>Greenfield Area Office</v>
          </cell>
          <cell r="AP343">
            <v>0.45161290322580644</v>
          </cell>
        </row>
        <row r="344">
          <cell r="C344" t="str">
            <v>EliotCommunityHS/Dedham/20Harvey 7</v>
          </cell>
          <cell r="D344" t="str">
            <v>Malden Area Office</v>
          </cell>
          <cell r="G344">
            <v>2</v>
          </cell>
          <cell r="H344">
            <v>1.096774193548387</v>
          </cell>
          <cell r="L344">
            <v>0.2857142857142857</v>
          </cell>
          <cell r="M344">
            <v>1</v>
          </cell>
          <cell r="N344">
            <v>0.8666666666666667</v>
          </cell>
          <cell r="O344">
            <v>1.7741935483870968</v>
          </cell>
          <cell r="P344">
            <v>3</v>
          </cell>
          <cell r="Q344">
            <v>2</v>
          </cell>
          <cell r="R344">
            <v>1.3225806451612905</v>
          </cell>
          <cell r="Y344">
            <v>0.19354838709677419</v>
          </cell>
          <cell r="Z344">
            <v>0.56666666666666665</v>
          </cell>
          <cell r="AB344">
            <v>0.76666666666666672</v>
          </cell>
          <cell r="AC344">
            <v>1</v>
          </cell>
          <cell r="AD344">
            <v>0.35483870967741937</v>
          </cell>
          <cell r="AF344">
            <v>0.29032258064516131</v>
          </cell>
          <cell r="AG344">
            <v>1</v>
          </cell>
          <cell r="AH344">
            <v>9.6774193548387094E-2</v>
          </cell>
          <cell r="AJ344">
            <v>0.35714285714285715</v>
          </cell>
          <cell r="AK344">
            <v>1</v>
          </cell>
          <cell r="AL344">
            <v>0.93333333333333335</v>
          </cell>
          <cell r="AM344">
            <v>2</v>
          </cell>
          <cell r="AN344">
            <v>1.9666666666666668</v>
          </cell>
          <cell r="AO344">
            <v>0.5161290322580645</v>
          </cell>
          <cell r="AS344">
            <v>0.23333333333333334</v>
          </cell>
        </row>
        <row r="345">
          <cell r="C345" t="str">
            <v>EliotCommunityHS/Dedham/20Harvey 8</v>
          </cell>
          <cell r="D345" t="str">
            <v>North Central Area Office</v>
          </cell>
          <cell r="AF345">
            <v>6.4516129032258063E-2</v>
          </cell>
          <cell r="AG345">
            <v>1</v>
          </cell>
          <cell r="AH345">
            <v>1</v>
          </cell>
          <cell r="AI345">
            <v>1</v>
          </cell>
          <cell r="AJ345">
            <v>0.5714285714285714</v>
          </cell>
        </row>
        <row r="346">
          <cell r="C346" t="str">
            <v>EliotCommunityHS/JamPlain/281HydePk 1</v>
          </cell>
          <cell r="D346" t="str">
            <v>Dimock St. Area Office</v>
          </cell>
          <cell r="E346">
            <v>2.161290322580645</v>
          </cell>
          <cell r="F346">
            <v>1.161290322580645</v>
          </cell>
          <cell r="G346">
            <v>3.5666666666666664</v>
          </cell>
          <cell r="H346">
            <v>1.7096774193548385</v>
          </cell>
          <cell r="I346">
            <v>2.0333333333333332</v>
          </cell>
          <cell r="J346">
            <v>0.58064516129032251</v>
          </cell>
          <cell r="L346">
            <v>2.6785714285714288</v>
          </cell>
          <cell r="M346">
            <v>3.612903225806452</v>
          </cell>
          <cell r="N346">
            <v>1.8666666666666667</v>
          </cell>
          <cell r="O346">
            <v>2.7419354838709675</v>
          </cell>
          <cell r="P346">
            <v>3.3333333333333335</v>
          </cell>
          <cell r="Q346">
            <v>3.161290322580645</v>
          </cell>
          <cell r="R346">
            <v>3.7096774193548385</v>
          </cell>
          <cell r="S346">
            <v>3.0666666666666664</v>
          </cell>
          <cell r="T346">
            <v>3.838709677419355</v>
          </cell>
          <cell r="U346">
            <v>0.7</v>
          </cell>
          <cell r="V346">
            <v>1.3225806451612903</v>
          </cell>
          <cell r="W346">
            <v>1.161290322580645</v>
          </cell>
          <cell r="X346">
            <v>2.7586206896551722</v>
          </cell>
          <cell r="Y346">
            <v>1.3870967741935483</v>
          </cell>
          <cell r="Z346">
            <v>6.6666666666666666E-2</v>
          </cell>
        </row>
        <row r="347">
          <cell r="C347" t="str">
            <v>EliotCommunityHS/JamPlain/281HydePk 2</v>
          </cell>
          <cell r="D347" t="str">
            <v>Harbor Area Office</v>
          </cell>
          <cell r="E347">
            <v>0.4838709677419355</v>
          </cell>
          <cell r="F347">
            <v>1</v>
          </cell>
          <cell r="G347">
            <v>0.8666666666666667</v>
          </cell>
          <cell r="I347">
            <v>2.2666666666666666</v>
          </cell>
          <cell r="J347">
            <v>0.70967741935483875</v>
          </cell>
          <cell r="K347">
            <v>6.4516129032258063E-2</v>
          </cell>
          <cell r="L347">
            <v>1.6071428571428572</v>
          </cell>
          <cell r="M347">
            <v>2.290322580645161</v>
          </cell>
          <cell r="N347">
            <v>2.5333333333333332</v>
          </cell>
          <cell r="O347">
            <v>2.129032258064516</v>
          </cell>
          <cell r="P347">
            <v>3</v>
          </cell>
          <cell r="Q347">
            <v>2.6129032258064515</v>
          </cell>
          <cell r="R347">
            <v>2.7741935483870965</v>
          </cell>
          <cell r="S347">
            <v>2.2999999999999998</v>
          </cell>
          <cell r="T347">
            <v>2.193548387096774</v>
          </cell>
          <cell r="U347">
            <v>0.2</v>
          </cell>
          <cell r="V347">
            <v>1.967741935483871</v>
          </cell>
          <cell r="W347">
            <v>4.161290322580645</v>
          </cell>
          <cell r="X347">
            <v>6.6551724137931032</v>
          </cell>
          <cell r="Y347">
            <v>3.258064516129032</v>
          </cell>
          <cell r="Z347">
            <v>6.6666666666666666E-2</v>
          </cell>
        </row>
        <row r="348">
          <cell r="C348" t="str">
            <v>EliotCommunityHS/JamPlain/281HydePk 3</v>
          </cell>
          <cell r="D348" t="str">
            <v>Hyde Park Area Office</v>
          </cell>
          <cell r="E348">
            <v>1</v>
          </cell>
          <cell r="F348">
            <v>2.096774193548387</v>
          </cell>
          <cell r="G348">
            <v>1.9666666666666668</v>
          </cell>
          <cell r="H348">
            <v>1.161290322580645</v>
          </cell>
          <cell r="I348">
            <v>1</v>
          </cell>
          <cell r="J348">
            <v>2.5806451612903225</v>
          </cell>
          <cell r="K348">
            <v>2.161290322580645</v>
          </cell>
          <cell r="L348">
            <v>1.2857142857142856</v>
          </cell>
          <cell r="M348">
            <v>1.5806451612903225</v>
          </cell>
          <cell r="N348">
            <v>0.56666666666666665</v>
          </cell>
          <cell r="O348">
            <v>1.838709677419355</v>
          </cell>
          <cell r="P348">
            <v>2.4333333333333331</v>
          </cell>
          <cell r="Q348">
            <v>2.6129032258064515</v>
          </cell>
          <cell r="R348">
            <v>0.61290322580645162</v>
          </cell>
          <cell r="S348">
            <v>0.53333333333333333</v>
          </cell>
          <cell r="T348">
            <v>1.903225806451613</v>
          </cell>
          <cell r="U348">
            <v>1.5666666666666667</v>
          </cell>
          <cell r="V348">
            <v>3.032258064516129</v>
          </cell>
          <cell r="W348">
            <v>2.709677419354839</v>
          </cell>
          <cell r="X348">
            <v>0.68965517241379315</v>
          </cell>
          <cell r="Y348">
            <v>1.967741935483871</v>
          </cell>
          <cell r="Z348">
            <v>0.2</v>
          </cell>
        </row>
        <row r="349">
          <cell r="C349" t="str">
            <v>EliotCommunityHS/JamPlain/281HydePk 4</v>
          </cell>
          <cell r="D349" t="str">
            <v>Park St. Area Office</v>
          </cell>
          <cell r="E349">
            <v>1.3548387096774193</v>
          </cell>
          <cell r="F349">
            <v>3</v>
          </cell>
          <cell r="G349">
            <v>2.9666666666666663</v>
          </cell>
          <cell r="H349">
            <v>2.967741935483871</v>
          </cell>
          <cell r="I349">
            <v>4.2</v>
          </cell>
          <cell r="J349">
            <v>2.774193548387097</v>
          </cell>
          <cell r="K349">
            <v>3.032258064516129</v>
          </cell>
          <cell r="L349">
            <v>4.3571428571428568</v>
          </cell>
          <cell r="M349">
            <v>3.4516129032258065</v>
          </cell>
          <cell r="N349">
            <v>3.6</v>
          </cell>
          <cell r="O349">
            <v>4.5483870967741931</v>
          </cell>
          <cell r="P349">
            <v>2.2999999999999998</v>
          </cell>
          <cell r="Q349">
            <v>2</v>
          </cell>
          <cell r="R349">
            <v>3.193548387096774</v>
          </cell>
          <cell r="S349">
            <v>3.8</v>
          </cell>
          <cell r="T349">
            <v>3.6129032258064515</v>
          </cell>
          <cell r="U349">
            <v>1.0666666666666667</v>
          </cell>
          <cell r="V349">
            <v>2.709677419354839</v>
          </cell>
          <cell r="W349">
            <v>2.129032258064516</v>
          </cell>
          <cell r="X349">
            <v>1.5172413793103448</v>
          </cell>
          <cell r="Y349">
            <v>2.032258064516129</v>
          </cell>
          <cell r="Z349">
            <v>0.2</v>
          </cell>
        </row>
        <row r="350">
          <cell r="C350" t="str">
            <v>EliotCommunityHS/Lynn/12OrchardSt 1</v>
          </cell>
          <cell r="D350" t="str">
            <v>Arlington Area Office</v>
          </cell>
          <cell r="L350">
            <v>7.1428571428571425E-2</v>
          </cell>
          <cell r="M350">
            <v>3.2258064516129031E-2</v>
          </cell>
        </row>
        <row r="351">
          <cell r="C351" t="str">
            <v>EliotCommunityHS/Lynn/12OrchardSt 2</v>
          </cell>
          <cell r="D351" t="str">
            <v>Cape Ann Area Office</v>
          </cell>
          <cell r="G351">
            <v>0.26666666666666666</v>
          </cell>
          <cell r="H351">
            <v>1.7096774193548385</v>
          </cell>
          <cell r="I351">
            <v>1.9333333333333331</v>
          </cell>
          <cell r="J351">
            <v>2.4193548387096775</v>
          </cell>
          <cell r="K351">
            <v>1.4516129032258065</v>
          </cell>
          <cell r="L351">
            <v>3.0357142857142856</v>
          </cell>
          <cell r="M351">
            <v>2.32258064516129</v>
          </cell>
          <cell r="N351">
            <v>2.8666666666666667</v>
          </cell>
          <cell r="O351">
            <v>2.387096774193548</v>
          </cell>
          <cell r="P351">
            <v>2</v>
          </cell>
          <cell r="Q351">
            <v>1.870967741935484</v>
          </cell>
          <cell r="R351">
            <v>1.967741935483871</v>
          </cell>
          <cell r="S351">
            <v>1.1666666666666667</v>
          </cell>
          <cell r="T351">
            <v>3</v>
          </cell>
          <cell r="U351">
            <v>1.7333333333333334</v>
          </cell>
          <cell r="V351">
            <v>0.64516129032258063</v>
          </cell>
          <cell r="W351">
            <v>0.80645161290322576</v>
          </cell>
          <cell r="X351">
            <v>0.34482758620689657</v>
          </cell>
          <cell r="AB351">
            <v>0.96666666666666667</v>
          </cell>
          <cell r="AC351">
            <v>1.096774193548387</v>
          </cell>
          <cell r="AD351">
            <v>0.54838709677419351</v>
          </cell>
          <cell r="AE351">
            <v>1.5333333333333332</v>
          </cell>
          <cell r="AF351">
            <v>3.4838709677419351</v>
          </cell>
          <cell r="AG351">
            <v>0.8666666666666667</v>
          </cell>
          <cell r="AH351">
            <v>3.2258064516129031E-2</v>
          </cell>
          <cell r="AI351">
            <v>1.935483870967742</v>
          </cell>
          <cell r="AJ351">
            <v>1.4285714285714284</v>
          </cell>
          <cell r="AK351">
            <v>2.3225806451612905</v>
          </cell>
          <cell r="AL351">
            <v>1.5666666666666667</v>
          </cell>
          <cell r="AM351">
            <v>2.709677419354839</v>
          </cell>
          <cell r="AN351">
            <v>0.4</v>
          </cell>
          <cell r="AO351">
            <v>2.161290322580645</v>
          </cell>
          <cell r="AP351">
            <v>2.67741935483871</v>
          </cell>
          <cell r="AQ351">
            <v>2.2000000000000002</v>
          </cell>
          <cell r="AR351">
            <v>2.5483870967741935</v>
          </cell>
          <cell r="AS351">
            <v>0.7</v>
          </cell>
          <cell r="AT351">
            <v>0.19354838709677419</v>
          </cell>
          <cell r="AU351">
            <v>3</v>
          </cell>
          <cell r="AV351">
            <v>0.89285714285714279</v>
          </cell>
          <cell r="AW351">
            <v>0.64516129032258063</v>
          </cell>
          <cell r="AX351">
            <v>2.5333333333333332</v>
          </cell>
          <cell r="AY351">
            <v>3.4193548387096775</v>
          </cell>
          <cell r="AZ351">
            <v>2.7666666666666666</v>
          </cell>
        </row>
        <row r="352">
          <cell r="C352" t="str">
            <v>EliotCommunityHS/Lynn/12OrchardSt 3</v>
          </cell>
          <cell r="D352" t="str">
            <v>Haverhill Area Office</v>
          </cell>
          <cell r="J352">
            <v>9.6774193548387094E-2</v>
          </cell>
          <cell r="K352">
            <v>0.25806451612903225</v>
          </cell>
          <cell r="L352">
            <v>1</v>
          </cell>
          <cell r="M352">
            <v>0.35483870967741937</v>
          </cell>
          <cell r="P352">
            <v>0.13333333333333333</v>
          </cell>
          <cell r="Q352">
            <v>3.2258064516129031E-2</v>
          </cell>
          <cell r="R352">
            <v>0.74193548387096775</v>
          </cell>
          <cell r="W352">
            <v>0.25806451612903225</v>
          </cell>
        </row>
        <row r="353">
          <cell r="C353" t="str">
            <v>EliotCommunityHS/Lynn/12OrchardSt 4</v>
          </cell>
          <cell r="D353" t="str">
            <v>Lawrence Area Office</v>
          </cell>
          <cell r="V353">
            <v>1.7419354838709677</v>
          </cell>
          <cell r="W353">
            <v>1.4838709677419355</v>
          </cell>
          <cell r="AJ353">
            <v>0.39285714285714285</v>
          </cell>
          <cell r="AK353">
            <v>0.32258064516129031</v>
          </cell>
          <cell r="AW353">
            <v>0.70967741935483863</v>
          </cell>
          <cell r="AX353">
            <v>0.26666666666666666</v>
          </cell>
        </row>
        <row r="354">
          <cell r="C354" t="str">
            <v>EliotCommunityHS/Lynn/12OrchardSt 5</v>
          </cell>
          <cell r="D354" t="str">
            <v>Lowell Area Office</v>
          </cell>
          <cell r="AT354">
            <v>0.967741935483871</v>
          </cell>
          <cell r="AW354">
            <v>0.90322580645161288</v>
          </cell>
          <cell r="AX354">
            <v>0.5</v>
          </cell>
        </row>
        <row r="355">
          <cell r="C355" t="str">
            <v>EliotCommunityHS/Lynn/12OrchardSt 6</v>
          </cell>
          <cell r="D355" t="str">
            <v>Lynn Area Office</v>
          </cell>
          <cell r="F355">
            <v>3.129032258064516</v>
          </cell>
          <cell r="G355">
            <v>3.1666666666666665</v>
          </cell>
          <cell r="H355">
            <v>2.5161290322580645</v>
          </cell>
          <cell r="I355">
            <v>2.8666666666666667</v>
          </cell>
          <cell r="J355">
            <v>2.193548387096774</v>
          </cell>
          <cell r="K355">
            <v>2.032258064516129</v>
          </cell>
          <cell r="L355">
            <v>1.6071428571428572</v>
          </cell>
          <cell r="M355">
            <v>2.935483870967742</v>
          </cell>
          <cell r="N355">
            <v>1.6666666666666665</v>
          </cell>
          <cell r="O355">
            <v>2.064516129032258</v>
          </cell>
          <cell r="P355">
            <v>2.5333333333333332</v>
          </cell>
          <cell r="Q355">
            <v>2.064516129032258</v>
          </cell>
          <cell r="R355">
            <v>1.6451612903225807</v>
          </cell>
          <cell r="S355">
            <v>1.8</v>
          </cell>
          <cell r="T355">
            <v>2.935483870967742</v>
          </cell>
          <cell r="U355">
            <v>2.2666666666666666</v>
          </cell>
          <cell r="V355">
            <v>0.67741935483870974</v>
          </cell>
          <cell r="W355">
            <v>1.3870967741935485</v>
          </cell>
          <cell r="X355">
            <v>1.9310344827586208</v>
          </cell>
          <cell r="Y355">
            <v>3</v>
          </cell>
          <cell r="Z355">
            <v>2.5333333333333332</v>
          </cell>
          <cell r="AA355">
            <v>2.6774193548387095</v>
          </cell>
          <cell r="AB355">
            <v>3.9</v>
          </cell>
          <cell r="AC355">
            <v>2.838709677419355</v>
          </cell>
          <cell r="AD355">
            <v>3.032258064516129</v>
          </cell>
          <cell r="AE355">
            <v>3</v>
          </cell>
          <cell r="AF355">
            <v>1.3870967741935485</v>
          </cell>
          <cell r="AG355">
            <v>2.2000000000000002</v>
          </cell>
          <cell r="AH355">
            <v>1.967741935483871</v>
          </cell>
          <cell r="AI355">
            <v>2.193548387096774</v>
          </cell>
          <cell r="AJ355">
            <v>2.6071428571428572</v>
          </cell>
          <cell r="AK355">
            <v>2.354838709677419</v>
          </cell>
          <cell r="AL355">
            <v>2.8666666666666667</v>
          </cell>
          <cell r="AM355">
            <v>2.806451612903226</v>
          </cell>
          <cell r="AN355">
            <v>2.9333333333333336</v>
          </cell>
          <cell r="AO355">
            <v>2.612903225806452</v>
          </cell>
          <cell r="AP355">
            <v>2</v>
          </cell>
          <cell r="AQ355">
            <v>3.1</v>
          </cell>
          <cell r="AR355">
            <v>2.096774193548387</v>
          </cell>
          <cell r="AS355">
            <v>2.8</v>
          </cell>
          <cell r="AT355">
            <v>1.4516129032258065</v>
          </cell>
          <cell r="AU355">
            <v>2.6129032258064515</v>
          </cell>
          <cell r="AV355">
            <v>1.8928571428571428</v>
          </cell>
          <cell r="AW355">
            <v>1.838709677419355</v>
          </cell>
          <cell r="AX355">
            <v>1.4666666666666668</v>
          </cell>
          <cell r="AY355">
            <v>2.161290322580645</v>
          </cell>
          <cell r="AZ355">
            <v>1.2333333333333332</v>
          </cell>
        </row>
        <row r="356">
          <cell r="C356" t="str">
            <v>EliotCommunityHS/Lynn/12OrchardSt 7</v>
          </cell>
          <cell r="D356" t="str">
            <v>Malden Area Office</v>
          </cell>
          <cell r="Y356">
            <v>6.4516129032258063E-2</v>
          </cell>
          <cell r="Z356">
            <v>0.5</v>
          </cell>
          <cell r="AF356">
            <v>0.45161290322580644</v>
          </cell>
          <cell r="AZ356">
            <v>6.6666666666666666E-2</v>
          </cell>
        </row>
        <row r="357">
          <cell r="C357" t="str">
            <v>EliotCommunityHS/Medford/159Allston 1</v>
          </cell>
          <cell r="D357" t="str">
            <v>Arlington Area Office</v>
          </cell>
          <cell r="R357">
            <v>6.4516129032258063E-2</v>
          </cell>
          <cell r="AO357">
            <v>0.29032258064516131</v>
          </cell>
          <cell r="AW357">
            <v>0.45161290322580644</v>
          </cell>
          <cell r="AX357">
            <v>3.3333333333333333E-2</v>
          </cell>
        </row>
        <row r="358">
          <cell r="C358" t="str">
            <v>EliotCommunityHS/Medford/159Allston 2</v>
          </cell>
          <cell r="D358" t="str">
            <v>Coastal Area Office</v>
          </cell>
          <cell r="AG358">
            <v>0.3</v>
          </cell>
          <cell r="AH358">
            <v>1.5161290322580645</v>
          </cell>
          <cell r="AI358">
            <v>0.80645161290322576</v>
          </cell>
        </row>
        <row r="359">
          <cell r="C359" t="str">
            <v>EliotCommunityHS/Medford/159Allston 3</v>
          </cell>
          <cell r="D359" t="str">
            <v>Dimock St. Area Office</v>
          </cell>
          <cell r="E359">
            <v>2.3548387096774195</v>
          </cell>
          <cell r="F359">
            <v>2.32258064516129</v>
          </cell>
          <cell r="G359">
            <v>1.1666666666666667</v>
          </cell>
          <cell r="H359">
            <v>0.80645161290322576</v>
          </cell>
          <cell r="I359">
            <v>3.5666666666666669</v>
          </cell>
          <cell r="J359">
            <v>4.6451612903225801</v>
          </cell>
          <cell r="K359">
            <v>3.129032258064516</v>
          </cell>
          <cell r="L359">
            <v>1.3928571428571428</v>
          </cell>
          <cell r="M359">
            <v>0.64516129032258063</v>
          </cell>
          <cell r="N359">
            <v>0.76666666666666661</v>
          </cell>
          <cell r="O359">
            <v>1.4838709677419355</v>
          </cell>
          <cell r="P359">
            <v>1.5</v>
          </cell>
          <cell r="Q359">
            <v>0.45161290322580644</v>
          </cell>
          <cell r="R359">
            <v>0.16129032258064516</v>
          </cell>
          <cell r="T359">
            <v>0.83870967741935476</v>
          </cell>
          <cell r="U359">
            <v>0.6333333333333333</v>
          </cell>
          <cell r="V359">
            <v>1.032258064516129</v>
          </cell>
          <cell r="W359">
            <v>2.4516129032258061</v>
          </cell>
          <cell r="X359">
            <v>0.2413793103448276</v>
          </cell>
          <cell r="Y359">
            <v>2</v>
          </cell>
          <cell r="Z359">
            <v>2.9666666666666663</v>
          </cell>
          <cell r="AA359">
            <v>0.45161290322580644</v>
          </cell>
          <cell r="AC359">
            <v>0.54838709677419351</v>
          </cell>
          <cell r="AD359">
            <v>2.6451612903225805</v>
          </cell>
          <cell r="AE359">
            <v>2.0333333333333332</v>
          </cell>
          <cell r="AF359">
            <v>1.1612903225806452</v>
          </cell>
          <cell r="AG359">
            <v>0.23333333333333334</v>
          </cell>
          <cell r="AH359">
            <v>1</v>
          </cell>
          <cell r="AI359">
            <v>0.22580645161290322</v>
          </cell>
          <cell r="AK359">
            <v>0.29032258064516131</v>
          </cell>
          <cell r="AL359">
            <v>0.93333333333333324</v>
          </cell>
          <cell r="AM359">
            <v>1.4516129032258065</v>
          </cell>
          <cell r="AO359">
            <v>0.35483870967741937</v>
          </cell>
          <cell r="AR359">
            <v>0.22580645161290322</v>
          </cell>
          <cell r="AS359">
            <v>1.6666666666666665</v>
          </cell>
          <cell r="AT359">
            <v>0.32258064516129031</v>
          </cell>
          <cell r="AU359">
            <v>0.87096774193548387</v>
          </cell>
          <cell r="AV359">
            <v>1.75</v>
          </cell>
          <cell r="AW359">
            <v>1.2903225806451613</v>
          </cell>
          <cell r="AX359">
            <v>0.33333333333333331</v>
          </cell>
          <cell r="AY359">
            <v>1.3548387096774193</v>
          </cell>
          <cell r="AZ359">
            <v>3.8666666666666667</v>
          </cell>
        </row>
        <row r="360">
          <cell r="C360" t="str">
            <v>EliotCommunityHS/Medford/159Allston 4</v>
          </cell>
          <cell r="D360" t="str">
            <v>Framingham Area Office</v>
          </cell>
          <cell r="AS360">
            <v>0.36666666666666664</v>
          </cell>
          <cell r="AT360">
            <v>0.58064516129032251</v>
          </cell>
          <cell r="AW360">
            <v>0.29032258064516131</v>
          </cell>
          <cell r="AX360">
            <v>0.16666666666666666</v>
          </cell>
        </row>
        <row r="361">
          <cell r="C361" t="str">
            <v>EliotCommunityHS/Medford/159Allston 5</v>
          </cell>
          <cell r="D361" t="str">
            <v>Harbor Area Office</v>
          </cell>
          <cell r="F361">
            <v>1.4193548387096775</v>
          </cell>
          <cell r="G361">
            <v>0.8666666666666667</v>
          </cell>
          <cell r="H361">
            <v>1.6451612903225805</v>
          </cell>
          <cell r="I361">
            <v>0.46666666666666667</v>
          </cell>
          <cell r="J361">
            <v>0.32258064516129031</v>
          </cell>
          <cell r="K361">
            <v>2.4516129032258065</v>
          </cell>
          <cell r="L361">
            <v>2.3928571428571428</v>
          </cell>
          <cell r="M361">
            <v>2</v>
          </cell>
          <cell r="N361">
            <v>2.4</v>
          </cell>
          <cell r="O361">
            <v>1.3548387096774195</v>
          </cell>
          <cell r="P361">
            <v>2.7</v>
          </cell>
          <cell r="Q361">
            <v>2.967741935483871</v>
          </cell>
          <cell r="R361">
            <v>2.903225806451613</v>
          </cell>
          <cell r="S361">
            <v>2.5666666666666664</v>
          </cell>
          <cell r="T361">
            <v>1.3870967741935485</v>
          </cell>
          <cell r="V361">
            <v>0.58064516129032262</v>
          </cell>
          <cell r="W361">
            <v>2.064516129032258</v>
          </cell>
          <cell r="X361">
            <v>1.0689655172413794</v>
          </cell>
          <cell r="Y361">
            <v>1.4516129032258065</v>
          </cell>
          <cell r="Z361">
            <v>0.33333333333333337</v>
          </cell>
          <cell r="AA361">
            <v>0.87096774193548387</v>
          </cell>
          <cell r="AB361">
            <v>0.16666666666666666</v>
          </cell>
          <cell r="AC361">
            <v>0.93548387096774188</v>
          </cell>
          <cell r="AD361">
            <v>0.90322580645161288</v>
          </cell>
          <cell r="AE361">
            <v>0.3</v>
          </cell>
          <cell r="AF361">
            <v>0.67741935483870974</v>
          </cell>
          <cell r="AG361">
            <v>1.6</v>
          </cell>
          <cell r="AH361">
            <v>6.4516129032258063E-2</v>
          </cell>
          <cell r="AJ361">
            <v>0.5714285714285714</v>
          </cell>
          <cell r="AK361">
            <v>2</v>
          </cell>
          <cell r="AL361">
            <v>1.2</v>
          </cell>
          <cell r="AM361">
            <v>3.935483870967742</v>
          </cell>
          <cell r="AN361">
            <v>1.8666666666666669</v>
          </cell>
          <cell r="AO361">
            <v>2.064516129032258</v>
          </cell>
          <cell r="AP361">
            <v>1.7741935483870968</v>
          </cell>
          <cell r="AQ361">
            <v>0.6</v>
          </cell>
          <cell r="AR361">
            <v>2.032258064516129</v>
          </cell>
          <cell r="AS361">
            <v>1.1000000000000001</v>
          </cell>
          <cell r="AT361">
            <v>3</v>
          </cell>
          <cell r="AU361">
            <v>3.4838709677419355</v>
          </cell>
          <cell r="AV361">
            <v>3.6428571428571432</v>
          </cell>
          <cell r="AW361">
            <v>1.290322580645161</v>
          </cell>
          <cell r="AX361">
            <v>3.5</v>
          </cell>
          <cell r="AY361">
            <v>3.290322580645161</v>
          </cell>
          <cell r="AZ361">
            <v>2.5333333333333337</v>
          </cell>
        </row>
        <row r="362">
          <cell r="C362" t="str">
            <v>EliotCommunityHS/Medford/159Allston 6</v>
          </cell>
          <cell r="D362" t="str">
            <v>Hyde Park Area Office</v>
          </cell>
          <cell r="F362">
            <v>0.93548387096774188</v>
          </cell>
          <cell r="G362">
            <v>0.93333333333333335</v>
          </cell>
          <cell r="H362">
            <v>1.4838709677419355</v>
          </cell>
          <cell r="I362">
            <v>2</v>
          </cell>
          <cell r="J362">
            <v>1.161290322580645</v>
          </cell>
          <cell r="K362">
            <v>0.77419354838709675</v>
          </cell>
          <cell r="L362">
            <v>0.7142857142857143</v>
          </cell>
          <cell r="M362">
            <v>1.967741935483871</v>
          </cell>
          <cell r="N362">
            <v>2.6333333333333333</v>
          </cell>
          <cell r="O362">
            <v>2.6451612903225805</v>
          </cell>
          <cell r="P362">
            <v>3</v>
          </cell>
          <cell r="Q362">
            <v>2.32258064516129</v>
          </cell>
          <cell r="R362">
            <v>1.193548387096774</v>
          </cell>
          <cell r="S362">
            <v>1.1666666666666665</v>
          </cell>
          <cell r="T362">
            <v>0.5161290322580645</v>
          </cell>
          <cell r="U362">
            <v>2.3666666666666667</v>
          </cell>
          <cell r="V362">
            <v>2.4516129032258065</v>
          </cell>
          <cell r="W362">
            <v>1.935483870967742</v>
          </cell>
          <cell r="X362">
            <v>0.72413793103448276</v>
          </cell>
          <cell r="Z362">
            <v>1.1666666666666665</v>
          </cell>
          <cell r="AA362">
            <v>2.8064516129032255</v>
          </cell>
          <cell r="AB362">
            <v>3.8666666666666667</v>
          </cell>
          <cell r="AC362">
            <v>1.6451612903225805</v>
          </cell>
          <cell r="AD362">
            <v>2.4193548387096775</v>
          </cell>
          <cell r="AE362">
            <v>3.2333333333333334</v>
          </cell>
          <cell r="AF362">
            <v>1.032258064516129</v>
          </cell>
          <cell r="AG362">
            <v>1</v>
          </cell>
          <cell r="AH362">
            <v>1.290322580645161</v>
          </cell>
          <cell r="AI362">
            <v>2.419354838709677</v>
          </cell>
          <cell r="AJ362">
            <v>2.3571428571428568</v>
          </cell>
          <cell r="AK362">
            <v>2.806451612903226</v>
          </cell>
          <cell r="AL362">
            <v>2.1333333333333333</v>
          </cell>
          <cell r="AM362">
            <v>1.3548387096774193</v>
          </cell>
          <cell r="AN362">
            <v>2.2999999999999998</v>
          </cell>
          <cell r="AO362">
            <v>2.32258064516129</v>
          </cell>
          <cell r="AP362">
            <v>1.8064516129032258</v>
          </cell>
          <cell r="AQ362">
            <v>1.6</v>
          </cell>
          <cell r="AR362">
            <v>2.225806451612903</v>
          </cell>
          <cell r="AS362">
            <v>1.5</v>
          </cell>
          <cell r="AT362">
            <v>1.4838709677419355</v>
          </cell>
          <cell r="AU362">
            <v>1.064516129032258</v>
          </cell>
          <cell r="AW362">
            <v>0.74193548387096775</v>
          </cell>
          <cell r="AX362">
            <v>0.8666666666666667</v>
          </cell>
          <cell r="AY362">
            <v>0.19354838709677419</v>
          </cell>
        </row>
        <row r="363">
          <cell r="C363" t="str">
            <v>EliotCommunityHS/Medford/159Allston 7</v>
          </cell>
          <cell r="D363" t="str">
            <v>Lynn Area Office</v>
          </cell>
          <cell r="X363">
            <v>0.10344827586206896</v>
          </cell>
          <cell r="AE363">
            <v>0.2</v>
          </cell>
          <cell r="AP363">
            <v>0.45161290322580644</v>
          </cell>
        </row>
        <row r="364">
          <cell r="C364" t="str">
            <v>EliotCommunityHS/Medford/159Allston 8</v>
          </cell>
          <cell r="D364" t="str">
            <v>Park St. Area Office</v>
          </cell>
          <cell r="E364">
            <v>3.290322580645161</v>
          </cell>
          <cell r="F364">
            <v>2.161290322580645</v>
          </cell>
          <cell r="G364">
            <v>1</v>
          </cell>
          <cell r="H364">
            <v>1.1935483870967742</v>
          </cell>
          <cell r="I364">
            <v>1</v>
          </cell>
          <cell r="J364">
            <v>1</v>
          </cell>
          <cell r="K364">
            <v>9.6774193548387094E-2</v>
          </cell>
          <cell r="L364">
            <v>2.0357142857142856</v>
          </cell>
          <cell r="M364">
            <v>3.225806451612903</v>
          </cell>
          <cell r="N364">
            <v>1.5666666666666667</v>
          </cell>
          <cell r="O364">
            <v>1.3225806451612903</v>
          </cell>
          <cell r="Q364">
            <v>1.3870967741935485</v>
          </cell>
          <cell r="R364">
            <v>2.225806451612903</v>
          </cell>
          <cell r="S364">
            <v>0.76666666666666661</v>
          </cell>
          <cell r="T364">
            <v>3.2258064516129035</v>
          </cell>
          <cell r="U364">
            <v>2.1666666666666665</v>
          </cell>
          <cell r="V364">
            <v>2.774193548387097</v>
          </cell>
          <cell r="W364">
            <v>0.70967741935483875</v>
          </cell>
          <cell r="X364">
            <v>0.86206896551724144</v>
          </cell>
          <cell r="Y364">
            <v>2.6129032258064515</v>
          </cell>
          <cell r="Z364">
            <v>2.5</v>
          </cell>
          <cell r="AA364">
            <v>3</v>
          </cell>
          <cell r="AB364">
            <v>2.1666666666666665</v>
          </cell>
          <cell r="AC364">
            <v>2.741935483870968</v>
          </cell>
          <cell r="AD364">
            <v>1.903225806451613</v>
          </cell>
          <cell r="AE364">
            <v>1.2666666666666668</v>
          </cell>
          <cell r="AF364">
            <v>2.7096774193548385</v>
          </cell>
          <cell r="AG364">
            <v>0.93333333333333335</v>
          </cell>
          <cell r="AH364">
            <v>2.064516129032258</v>
          </cell>
          <cell r="AI364">
            <v>3.4516129032258061</v>
          </cell>
          <cell r="AJ364">
            <v>3.1428571428571428</v>
          </cell>
          <cell r="AK364">
            <v>2.2903225806451615</v>
          </cell>
          <cell r="AL364">
            <v>2.5333333333333332</v>
          </cell>
          <cell r="AM364">
            <v>1.064516129032258</v>
          </cell>
          <cell r="AN364">
            <v>2.166666666666667</v>
          </cell>
          <cell r="AO364">
            <v>2.096774193548387</v>
          </cell>
          <cell r="AP364">
            <v>2.5806451612903225</v>
          </cell>
          <cell r="AQ364">
            <v>2.8</v>
          </cell>
          <cell r="AR364">
            <v>3.064516129032258</v>
          </cell>
          <cell r="AS364">
            <v>2.2333333333333338</v>
          </cell>
          <cell r="AT364">
            <v>1.4193548387096775</v>
          </cell>
          <cell r="AU364">
            <v>1.3870967741935485</v>
          </cell>
          <cell r="AV364">
            <v>1.8928571428571428</v>
          </cell>
          <cell r="AW364">
            <v>0.90322580645161288</v>
          </cell>
          <cell r="AX364">
            <v>1.3</v>
          </cell>
          <cell r="AY364">
            <v>1.1935483870967742</v>
          </cell>
          <cell r="AZ364">
            <v>0.76666666666666661</v>
          </cell>
        </row>
        <row r="365">
          <cell r="C365" t="str">
            <v>EliotCommunityHS/NewBedford/163Coun 1</v>
          </cell>
          <cell r="D365" t="str">
            <v>Brockton Area Office</v>
          </cell>
          <cell r="L365">
            <v>0.6428571428571429</v>
          </cell>
          <cell r="AA365">
            <v>3.2258064516129031E-2</v>
          </cell>
          <cell r="AB365">
            <v>1</v>
          </cell>
          <cell r="AC365">
            <v>1</v>
          </cell>
          <cell r="AD365">
            <v>1</v>
          </cell>
          <cell r="AE365">
            <v>1</v>
          </cell>
          <cell r="AF365">
            <v>0.83870967741935487</v>
          </cell>
          <cell r="AM365">
            <v>0.22580645161290322</v>
          </cell>
          <cell r="AX365">
            <v>1.3</v>
          </cell>
          <cell r="AY365">
            <v>1</v>
          </cell>
          <cell r="AZ365">
            <v>6.6666666666666666E-2</v>
          </cell>
        </row>
        <row r="366">
          <cell r="C366" t="str">
            <v>EliotCommunityHS/NewBedford/163Coun 2</v>
          </cell>
          <cell r="D366" t="str">
            <v>Coastal Area Office</v>
          </cell>
          <cell r="AB366">
            <v>0.1</v>
          </cell>
        </row>
        <row r="367">
          <cell r="C367" t="str">
            <v>EliotCommunityHS/NewBedford/163Coun 3</v>
          </cell>
          <cell r="D367" t="str">
            <v>Fall River Area Office</v>
          </cell>
          <cell r="T367">
            <v>3.2258064516129031E-2</v>
          </cell>
          <cell r="U367">
            <v>3.3333333333333333E-2</v>
          </cell>
          <cell r="AL367">
            <v>1</v>
          </cell>
          <cell r="AM367">
            <v>0.45161290322580644</v>
          </cell>
          <cell r="AN367">
            <v>0.56666666666666665</v>
          </cell>
          <cell r="AO367">
            <v>3.2258064516129031E-2</v>
          </cell>
          <cell r="AR367">
            <v>0.29032258064516131</v>
          </cell>
          <cell r="AS367">
            <v>1</v>
          </cell>
          <cell r="AT367">
            <v>0.4838709677419355</v>
          </cell>
          <cell r="AZ367">
            <v>0.2</v>
          </cell>
        </row>
        <row r="368">
          <cell r="C368" t="str">
            <v>EliotCommunityHS/NewBedford/163Coun 4</v>
          </cell>
          <cell r="D368" t="str">
            <v>Framingham Area Office</v>
          </cell>
          <cell r="AO368">
            <v>1.4838709677419355</v>
          </cell>
          <cell r="AP368">
            <v>0.77419354838709675</v>
          </cell>
        </row>
        <row r="369">
          <cell r="C369" t="str">
            <v>EliotCommunityHS/NewBedford/163Coun 5</v>
          </cell>
          <cell r="D369" t="str">
            <v>New Bedford Area Office</v>
          </cell>
          <cell r="H369">
            <v>0.61290322580645151</v>
          </cell>
          <cell r="I369">
            <v>6.4333333333333336</v>
          </cell>
          <cell r="J369">
            <v>6.9677419354838719</v>
          </cell>
          <cell r="K369">
            <v>5.5161290322580649</v>
          </cell>
          <cell r="L369">
            <v>5.3214285714285712</v>
          </cell>
          <cell r="M369">
            <v>7.1935483870967749</v>
          </cell>
          <cell r="N369">
            <v>7.4333333333333336</v>
          </cell>
          <cell r="O369">
            <v>4.935483870967742</v>
          </cell>
          <cell r="P369">
            <v>5.4333333333333336</v>
          </cell>
          <cell r="Q369">
            <v>7.0322580645161281</v>
          </cell>
          <cell r="R369">
            <v>7.645161290322581</v>
          </cell>
          <cell r="S369">
            <v>8.0333333333333332</v>
          </cell>
          <cell r="T369">
            <v>6.9677419354838701</v>
          </cell>
          <cell r="U369">
            <v>7.0666666666666673</v>
          </cell>
          <cell r="V369">
            <v>6.4838709677419359</v>
          </cell>
          <cell r="W369">
            <v>7.4838709677419351</v>
          </cell>
          <cell r="X369">
            <v>6.6896551724137927</v>
          </cell>
          <cell r="Y369">
            <v>6.4838709677419351</v>
          </cell>
          <cell r="Z369">
            <v>6.7333333333333325</v>
          </cell>
          <cell r="AA369">
            <v>7.9032258064516139</v>
          </cell>
          <cell r="AB369">
            <v>6.6</v>
          </cell>
          <cell r="AC369">
            <v>5.709677419354839</v>
          </cell>
          <cell r="AD369">
            <v>6.806451612903226</v>
          </cell>
          <cell r="AE369">
            <v>6.9</v>
          </cell>
          <cell r="AF369">
            <v>6.67741935483871</v>
          </cell>
          <cell r="AG369">
            <v>5.7</v>
          </cell>
          <cell r="AH369">
            <v>4.838709677419355</v>
          </cell>
          <cell r="AI369">
            <v>6.5161290322580649</v>
          </cell>
          <cell r="AJ369">
            <v>7.0714285714285703</v>
          </cell>
          <cell r="AK369">
            <v>7.161290322580645</v>
          </cell>
          <cell r="AL369">
            <v>5.833333333333333</v>
          </cell>
          <cell r="AM369">
            <v>5.3225806451612891</v>
          </cell>
          <cell r="AN369">
            <v>6.9666666666666668</v>
          </cell>
          <cell r="AO369">
            <v>6.064516129032258</v>
          </cell>
          <cell r="AP369">
            <v>5.129032258064516</v>
          </cell>
          <cell r="AQ369">
            <v>5.8666666666666671</v>
          </cell>
          <cell r="AR369">
            <v>5.032258064516129</v>
          </cell>
          <cell r="AS369">
            <v>4.833333333333333</v>
          </cell>
          <cell r="AT369">
            <v>5.4193548387096779</v>
          </cell>
          <cell r="AU369">
            <v>6.5483870967741931</v>
          </cell>
          <cell r="AV369">
            <v>6.7857142857142856</v>
          </cell>
          <cell r="AW369">
            <v>6</v>
          </cell>
          <cell r="AX369">
            <v>4.166666666666667</v>
          </cell>
          <cell r="AY369">
            <v>5.4838709677419359</v>
          </cell>
          <cell r="AZ369">
            <v>6.3</v>
          </cell>
        </row>
        <row r="370">
          <cell r="C370" t="str">
            <v>EliotCommunityHS/NewBedford/163Coun 6</v>
          </cell>
          <cell r="D370" t="str">
            <v>Plymouth Area Office</v>
          </cell>
          <cell r="V370">
            <v>0.45161290322580644</v>
          </cell>
          <cell r="AV370">
            <v>0.21428571428571427</v>
          </cell>
          <cell r="AW370">
            <v>3.2258064516129031E-2</v>
          </cell>
        </row>
        <row r="371">
          <cell r="C371" t="str">
            <v>EliotCommunityHS/NewBedford/163Coun 7</v>
          </cell>
          <cell r="D371" t="str">
            <v>Robert Van Wart Area Office</v>
          </cell>
          <cell r="AZ371">
            <v>0.73333333333333328</v>
          </cell>
        </row>
        <row r="372">
          <cell r="C372" t="str">
            <v>EliotCommunityHS/NewBedford/163Coun 8</v>
          </cell>
          <cell r="D372" t="str">
            <v>Springfield Area Office</v>
          </cell>
          <cell r="Y372">
            <v>0.12903225806451613</v>
          </cell>
        </row>
        <row r="373">
          <cell r="C373" t="str">
            <v>EliotCommunityHS/NewBedford/163Coun 9</v>
          </cell>
          <cell r="D373" t="str">
            <v>Taunton/Attleboro Area Office</v>
          </cell>
          <cell r="Q373">
            <v>3.2258064516129031E-2</v>
          </cell>
          <cell r="AY373">
            <v>0.16129032258064516</v>
          </cell>
          <cell r="AZ373">
            <v>3.3333333333333333E-2</v>
          </cell>
        </row>
        <row r="374">
          <cell r="C374" t="str">
            <v>EliotCommunityHS/Wakefield/18 Lafay 1</v>
          </cell>
          <cell r="D374" t="str">
            <v>Arlington Area Office</v>
          </cell>
          <cell r="N374">
            <v>0.4</v>
          </cell>
          <cell r="R374">
            <v>0.16129032258064516</v>
          </cell>
          <cell r="S374">
            <v>0.36666666666666664</v>
          </cell>
          <cell r="AA374">
            <v>0.45161290322580644</v>
          </cell>
        </row>
        <row r="375">
          <cell r="C375" t="str">
            <v>EliotCommunityHS/Wakefield/18 Lafay 2</v>
          </cell>
          <cell r="D375" t="str">
            <v>Cambridge Area Office</v>
          </cell>
          <cell r="I375">
            <v>0.23333333333333334</v>
          </cell>
          <cell r="J375">
            <v>2</v>
          </cell>
          <cell r="K375">
            <v>2</v>
          </cell>
          <cell r="L375">
            <v>2.4642857142857144</v>
          </cell>
          <cell r="M375">
            <v>1.4516129032258065</v>
          </cell>
          <cell r="N375">
            <v>0.73333333333333328</v>
          </cell>
          <cell r="O375">
            <v>2.096774193548387</v>
          </cell>
          <cell r="P375">
            <v>2</v>
          </cell>
          <cell r="Q375">
            <v>2</v>
          </cell>
          <cell r="R375">
            <v>1.935483870967742</v>
          </cell>
          <cell r="S375">
            <v>0.8666666666666667</v>
          </cell>
          <cell r="T375">
            <v>1.2258064516129032</v>
          </cell>
          <cell r="U375">
            <v>2.2000000000000002</v>
          </cell>
          <cell r="V375">
            <v>1.3870967741935485</v>
          </cell>
          <cell r="W375">
            <v>1.4838709677419355</v>
          </cell>
          <cell r="X375">
            <v>1.9655172413793105</v>
          </cell>
          <cell r="Y375">
            <v>1.3870967741935485</v>
          </cell>
          <cell r="Z375">
            <v>2</v>
          </cell>
          <cell r="AA375">
            <v>0.67741935483870963</v>
          </cell>
          <cell r="AB375">
            <v>1.9</v>
          </cell>
          <cell r="AC375">
            <v>1.935483870967742</v>
          </cell>
          <cell r="AD375">
            <v>1.6129032258064515</v>
          </cell>
          <cell r="AE375">
            <v>1</v>
          </cell>
          <cell r="AF375">
            <v>1.8064516129032258</v>
          </cell>
          <cell r="AG375">
            <v>2</v>
          </cell>
          <cell r="AH375">
            <v>1.9354838709677418</v>
          </cell>
          <cell r="AI375">
            <v>1.7419354838709677</v>
          </cell>
          <cell r="AJ375">
            <v>1.0714285714285714</v>
          </cell>
          <cell r="AK375">
            <v>1.8064516129032258</v>
          </cell>
          <cell r="AL375">
            <v>1.8666666666666667</v>
          </cell>
          <cell r="AM375">
            <v>2</v>
          </cell>
          <cell r="AN375">
            <v>0.96666666666666656</v>
          </cell>
          <cell r="AO375">
            <v>1.032258064516129</v>
          </cell>
          <cell r="AP375">
            <v>0.29032258064516131</v>
          </cell>
          <cell r="AQ375">
            <v>0.23333333333333334</v>
          </cell>
          <cell r="AR375">
            <v>1.870967741935484</v>
          </cell>
          <cell r="AS375">
            <v>1.3333333333333335</v>
          </cell>
          <cell r="AT375">
            <v>2</v>
          </cell>
          <cell r="AU375">
            <v>1.4193548387096775</v>
          </cell>
          <cell r="AV375">
            <v>1.25</v>
          </cell>
          <cell r="AW375">
            <v>1.7096774193548387</v>
          </cell>
          <cell r="AX375">
            <v>1.6333333333333333</v>
          </cell>
          <cell r="AY375">
            <v>1.5806451612903225</v>
          </cell>
          <cell r="AZ375">
            <v>1.6333333333333333</v>
          </cell>
        </row>
        <row r="376">
          <cell r="C376" t="str">
            <v>EliotCommunityHS/Wakefield/18 Lafay 3</v>
          </cell>
          <cell r="D376" t="str">
            <v>Cape Ann Area Office</v>
          </cell>
          <cell r="AJ376">
            <v>3.5714285714285712E-2</v>
          </cell>
        </row>
        <row r="377">
          <cell r="C377" t="str">
            <v>EliotCommunityHS/Wakefield/18 Lafay 4</v>
          </cell>
          <cell r="D377" t="str">
            <v>Coastal Area Office</v>
          </cell>
          <cell r="K377">
            <v>0.19354838709677419</v>
          </cell>
          <cell r="Z377">
            <v>0.2</v>
          </cell>
          <cell r="AL377">
            <v>0.16666666666666666</v>
          </cell>
        </row>
        <row r="378">
          <cell r="C378" t="str">
            <v>EliotCommunityHS/Wakefield/18 Lafay 5</v>
          </cell>
          <cell r="D378" t="str">
            <v>Framingham Area Office</v>
          </cell>
          <cell r="O378">
            <v>0.16129032258064516</v>
          </cell>
          <cell r="AA378">
            <v>6.4516129032258063E-2</v>
          </cell>
          <cell r="AB378">
            <v>0.13333333333333333</v>
          </cell>
          <cell r="AC378">
            <v>0.90322580645161288</v>
          </cell>
          <cell r="AQ378">
            <v>0.7</v>
          </cell>
          <cell r="AR378">
            <v>6.4516129032258063E-2</v>
          </cell>
          <cell r="AS378">
            <v>0.43333333333333335</v>
          </cell>
          <cell r="AV378">
            <v>0.10714285714285714</v>
          </cell>
          <cell r="AW378">
            <v>0.32258064516129031</v>
          </cell>
          <cell r="AX378">
            <v>0.16666666666666666</v>
          </cell>
          <cell r="AY378">
            <v>0.12903225806451613</v>
          </cell>
          <cell r="AZ378">
            <v>3.3333333333333333E-2</v>
          </cell>
        </row>
        <row r="379">
          <cell r="C379" t="str">
            <v>EliotCommunityHS/Wakefield/18 Lafay 6</v>
          </cell>
          <cell r="D379" t="str">
            <v>Lynn Area Office</v>
          </cell>
          <cell r="AC379">
            <v>3.2258064516129031E-2</v>
          </cell>
          <cell r="AD379">
            <v>0.74193548387096775</v>
          </cell>
          <cell r="AE379">
            <v>0.1</v>
          </cell>
          <cell r="AQ379">
            <v>0.26666666666666666</v>
          </cell>
        </row>
        <row r="380">
          <cell r="C380" t="str">
            <v>EliotCommunityHS/Wakefield/18 Lafay 7</v>
          </cell>
          <cell r="D380" t="str">
            <v>Malden Area Office</v>
          </cell>
          <cell r="I380">
            <v>0.7</v>
          </cell>
          <cell r="J380">
            <v>2.129032258064516</v>
          </cell>
          <cell r="K380">
            <v>1.4193548387096775</v>
          </cell>
          <cell r="L380">
            <v>1.75</v>
          </cell>
          <cell r="M380">
            <v>2.806451612903226</v>
          </cell>
          <cell r="N380">
            <v>2.9333333333333331</v>
          </cell>
          <cell r="O380">
            <v>1.5806451612903225</v>
          </cell>
          <cell r="P380">
            <v>2.166666666666667</v>
          </cell>
          <cell r="Q380">
            <v>2.7419354838709675</v>
          </cell>
          <cell r="R380">
            <v>1.9032258064516128</v>
          </cell>
          <cell r="S380">
            <v>2.7</v>
          </cell>
          <cell r="T380">
            <v>2.8387096774193545</v>
          </cell>
          <cell r="U380">
            <v>2.5</v>
          </cell>
          <cell r="V380">
            <v>2.5806451612903225</v>
          </cell>
          <cell r="W380">
            <v>2.7419354838709675</v>
          </cell>
          <cell r="X380">
            <v>3</v>
          </cell>
          <cell r="Y380">
            <v>2.4838709677419355</v>
          </cell>
          <cell r="Z380">
            <v>2.6333333333333337</v>
          </cell>
          <cell r="AA380">
            <v>2.1612903225806455</v>
          </cell>
          <cell r="AB380">
            <v>2.4</v>
          </cell>
          <cell r="AC380">
            <v>2.935483870967742</v>
          </cell>
          <cell r="AD380">
            <v>1.6774193548387095</v>
          </cell>
          <cell r="AE380">
            <v>1.8333333333333335</v>
          </cell>
          <cell r="AF380">
            <v>2.935483870967742</v>
          </cell>
          <cell r="AG380">
            <v>2.3666666666666671</v>
          </cell>
          <cell r="AH380">
            <v>2.354838709677419</v>
          </cell>
          <cell r="AI380">
            <v>2.4838709677419355</v>
          </cell>
          <cell r="AJ380">
            <v>2.3928571428571428</v>
          </cell>
          <cell r="AK380">
            <v>2.7419354838709675</v>
          </cell>
          <cell r="AL380">
            <v>1.7333333333333334</v>
          </cell>
          <cell r="AM380">
            <v>2.4838709677419355</v>
          </cell>
          <cell r="AN380">
            <v>2.9666666666666668</v>
          </cell>
          <cell r="AO380">
            <v>3</v>
          </cell>
          <cell r="AP380">
            <v>2.6129032258064511</v>
          </cell>
          <cell r="AQ380">
            <v>2.4333333333333331</v>
          </cell>
          <cell r="AR380">
            <v>2.774193548387097</v>
          </cell>
          <cell r="AS380">
            <v>2.4</v>
          </cell>
          <cell r="AT380">
            <v>2.258064516129032</v>
          </cell>
          <cell r="AU380">
            <v>2.290322580645161</v>
          </cell>
          <cell r="AV380">
            <v>2.9285714285714288</v>
          </cell>
          <cell r="AW380">
            <v>2.258064516129032</v>
          </cell>
          <cell r="AX380">
            <v>2.5</v>
          </cell>
          <cell r="AY380">
            <v>2.806451612903226</v>
          </cell>
          <cell r="AZ380">
            <v>2.8333333333333335</v>
          </cell>
        </row>
        <row r="381">
          <cell r="C381" t="str">
            <v>Gandara / Greenfield / 107 Conway 1</v>
          </cell>
          <cell r="D381" t="str">
            <v>Ctr Human Dev (PAS West)</v>
          </cell>
          <cell r="O381">
            <v>3.2258064516129031E-2</v>
          </cell>
          <cell r="P381">
            <v>0.46666666666666667</v>
          </cell>
          <cell r="AW381">
            <v>0.967741935483871</v>
          </cell>
        </row>
        <row r="382">
          <cell r="C382" t="str">
            <v>Gandara / Greenfield / 107 Conway 2</v>
          </cell>
          <cell r="D382" t="str">
            <v>Greenfield Area Office</v>
          </cell>
          <cell r="I382">
            <v>2.2333333333333334</v>
          </cell>
          <cell r="J382">
            <v>1.129032258064516</v>
          </cell>
          <cell r="K382">
            <v>0.5161290322580645</v>
          </cell>
          <cell r="L382">
            <v>1.75</v>
          </cell>
          <cell r="M382">
            <v>5.387096774193548</v>
          </cell>
          <cell r="N382">
            <v>6.6</v>
          </cell>
          <cell r="O382">
            <v>5.5806451612903221</v>
          </cell>
          <cell r="P382">
            <v>4.4000000000000004</v>
          </cell>
          <cell r="Q382">
            <v>7.8709677419354822</v>
          </cell>
          <cell r="R382">
            <v>7.4838709677419359</v>
          </cell>
          <cell r="S382">
            <v>7.366666666666668</v>
          </cell>
          <cell r="T382">
            <v>8.064516129032258</v>
          </cell>
          <cell r="U382">
            <v>10.633333333333335</v>
          </cell>
          <cell r="V382">
            <v>9.1612903225806441</v>
          </cell>
          <cell r="W382">
            <v>7.8387096774193541</v>
          </cell>
          <cell r="X382">
            <v>8.3793103448275872</v>
          </cell>
          <cell r="Y382">
            <v>9.6451612903225801</v>
          </cell>
          <cell r="Z382">
            <v>8</v>
          </cell>
          <cell r="AA382">
            <v>8.935483870967742</v>
          </cell>
          <cell r="AB382">
            <v>9.4</v>
          </cell>
          <cell r="AC382">
            <v>10.290322580645162</v>
          </cell>
          <cell r="AD382">
            <v>11.322580645161292</v>
          </cell>
          <cell r="AE382">
            <v>10.033333333333333</v>
          </cell>
          <cell r="AF382">
            <v>10.677419354838708</v>
          </cell>
          <cell r="AG382">
            <v>10.733333333333336</v>
          </cell>
          <cell r="AH382">
            <v>10.741935483870968</v>
          </cell>
          <cell r="AI382">
            <v>10.64516129032258</v>
          </cell>
          <cell r="AJ382">
            <v>8.6071428571428577</v>
          </cell>
          <cell r="AK382">
            <v>9.193548387096774</v>
          </cell>
          <cell r="AL382">
            <v>10.733333333333333</v>
          </cell>
          <cell r="AM382">
            <v>11.483870967741936</v>
          </cell>
          <cell r="AN382">
            <v>8.4</v>
          </cell>
          <cell r="AO382">
            <v>8.387096774193548</v>
          </cell>
          <cell r="AP382">
            <v>9</v>
          </cell>
          <cell r="AQ382">
            <v>8.6333333333333329</v>
          </cell>
          <cell r="AR382">
            <v>10.193548387096774</v>
          </cell>
          <cell r="AS382">
            <v>10.766666666666667</v>
          </cell>
          <cell r="AT382">
            <v>10</v>
          </cell>
          <cell r="AU382">
            <v>9.32258064516129</v>
          </cell>
          <cell r="AV382">
            <v>10.535714285714285</v>
          </cell>
          <cell r="AW382">
            <v>10.419354838709678</v>
          </cell>
          <cell r="AX382">
            <v>12.866666666666667</v>
          </cell>
          <cell r="AY382">
            <v>10.35483870967742</v>
          </cell>
          <cell r="AZ382">
            <v>11.7</v>
          </cell>
        </row>
        <row r="383">
          <cell r="C383" t="str">
            <v>Gandara / Greenfield / 107 Conway 3</v>
          </cell>
          <cell r="D383" t="str">
            <v>Holyoke Area Office</v>
          </cell>
          <cell r="R383">
            <v>0.32258064516129031</v>
          </cell>
          <cell r="S383">
            <v>0.3666666666666667</v>
          </cell>
          <cell r="T383">
            <v>0.80645161290322587</v>
          </cell>
          <cell r="V383">
            <v>0.41935483870967744</v>
          </cell>
          <cell r="Y383">
            <v>0.80645161290322587</v>
          </cell>
          <cell r="Z383">
            <v>0.46666666666666667</v>
          </cell>
          <cell r="AE383">
            <v>0.13333333333333333</v>
          </cell>
          <cell r="AJ383">
            <v>0.42857142857142855</v>
          </cell>
          <cell r="AP383">
            <v>3.2258064516129031E-2</v>
          </cell>
          <cell r="AX383">
            <v>0.8</v>
          </cell>
          <cell r="AY383">
            <v>0.58064516129032251</v>
          </cell>
          <cell r="AZ383">
            <v>0.46666666666666667</v>
          </cell>
        </row>
        <row r="384">
          <cell r="C384" t="str">
            <v>Gandara / Greenfield / 107 Conway 4</v>
          </cell>
          <cell r="D384" t="str">
            <v>Lowell Area Office</v>
          </cell>
          <cell r="Y384">
            <v>9.6774193548387094E-2</v>
          </cell>
        </row>
        <row r="385">
          <cell r="C385" t="str">
            <v>Gandara / Greenfield / 107 Conway 5</v>
          </cell>
          <cell r="D385" t="str">
            <v>Pittsfield Area Office</v>
          </cell>
          <cell r="AJ385">
            <v>0.17857142857142858</v>
          </cell>
          <cell r="AP385">
            <v>0.4838709677419355</v>
          </cell>
          <cell r="AQ385">
            <v>1</v>
          </cell>
          <cell r="AR385">
            <v>0.38709677419354838</v>
          </cell>
          <cell r="AY385">
            <v>0.19354838709677419</v>
          </cell>
          <cell r="AZ385">
            <v>0.8</v>
          </cell>
        </row>
        <row r="386">
          <cell r="C386" t="str">
            <v>Gandara / Greenfield / 107 Conway 6</v>
          </cell>
          <cell r="D386" t="str">
            <v>Robert Van Wart Area Office</v>
          </cell>
          <cell r="Q386">
            <v>3.2258064516129031E-2</v>
          </cell>
          <cell r="R386">
            <v>0.967741935483871</v>
          </cell>
          <cell r="S386">
            <v>1</v>
          </cell>
          <cell r="T386">
            <v>0.12903225806451613</v>
          </cell>
          <cell r="X386">
            <v>6.8965517241379309E-2</v>
          </cell>
          <cell r="Z386">
            <v>1.1333333333333333</v>
          </cell>
          <cell r="AA386">
            <v>1.5806451612903225</v>
          </cell>
          <cell r="AB386">
            <v>1</v>
          </cell>
          <cell r="AC386">
            <v>0.41935483870967744</v>
          </cell>
          <cell r="AH386">
            <v>6.4516129032258063E-2</v>
          </cell>
          <cell r="AN386">
            <v>0.6333333333333333</v>
          </cell>
          <cell r="AO386">
            <v>0.38709677419354838</v>
          </cell>
          <cell r="AP386">
            <v>0.19354838709677419</v>
          </cell>
        </row>
        <row r="387">
          <cell r="C387" t="str">
            <v>Gandara / Greenfield / 107 Conway 7</v>
          </cell>
          <cell r="D387" t="str">
            <v>South Central Area Office</v>
          </cell>
          <cell r="AY387">
            <v>0.16129032258064516</v>
          </cell>
        </row>
        <row r="388">
          <cell r="C388" t="str">
            <v>Gandara / Greenfield / 107 Conway 8</v>
          </cell>
          <cell r="D388" t="str">
            <v>Springfield Area Office</v>
          </cell>
          <cell r="N388">
            <v>0.2</v>
          </cell>
          <cell r="O388">
            <v>0.25806451612903225</v>
          </cell>
          <cell r="S388">
            <v>0.4</v>
          </cell>
          <cell r="T388">
            <v>0.29032258064516131</v>
          </cell>
          <cell r="V388">
            <v>0.35483870967741937</v>
          </cell>
          <cell r="W388">
            <v>0.32258064516129031</v>
          </cell>
          <cell r="Y388">
            <v>0.19354838709677419</v>
          </cell>
          <cell r="Z388">
            <v>0.16666666666666666</v>
          </cell>
          <cell r="AD388">
            <v>3.2258064516129031E-2</v>
          </cell>
          <cell r="AY388">
            <v>0.41935483870967738</v>
          </cell>
          <cell r="AZ388">
            <v>0.83333333333333326</v>
          </cell>
        </row>
        <row r="389">
          <cell r="C389" t="str">
            <v>Gandara / Greenfield / 107 Conway 9</v>
          </cell>
          <cell r="D389" t="str">
            <v>Worcester East Area Office</v>
          </cell>
          <cell r="V389">
            <v>0.16129032258064516</v>
          </cell>
          <cell r="W389">
            <v>1</v>
          </cell>
          <cell r="X389">
            <v>1</v>
          </cell>
          <cell r="Y389">
            <v>0.19354838709677419</v>
          </cell>
        </row>
        <row r="390">
          <cell r="C390" t="str">
            <v>Gandara / Holyoke / 27-29 Canby St 1</v>
          </cell>
          <cell r="D390" t="str">
            <v>Greenfield Area Office</v>
          </cell>
          <cell r="N390">
            <v>0.1</v>
          </cell>
          <cell r="AD390">
            <v>0.12903225806451613</v>
          </cell>
          <cell r="AE390">
            <v>0.33333333333333331</v>
          </cell>
          <cell r="AH390">
            <v>0.22580645161290322</v>
          </cell>
        </row>
        <row r="391">
          <cell r="C391" t="str">
            <v>Gandara / Holyoke / 27-29 Canby St 2</v>
          </cell>
          <cell r="D391" t="str">
            <v>Holyoke Area Office</v>
          </cell>
          <cell r="I391">
            <v>2.8333333333333335</v>
          </cell>
          <cell r="J391">
            <v>2.774193548387097</v>
          </cell>
          <cell r="K391">
            <v>2.161290322580645</v>
          </cell>
          <cell r="L391">
            <v>3.3571428571428572</v>
          </cell>
          <cell r="M391">
            <v>5.967741935483871</v>
          </cell>
          <cell r="N391">
            <v>8.533333333333335</v>
          </cell>
          <cell r="O391">
            <v>5.774193548387097</v>
          </cell>
          <cell r="P391">
            <v>8.3333333333333339</v>
          </cell>
          <cell r="Q391">
            <v>8.2258064516129039</v>
          </cell>
          <cell r="R391">
            <v>7.580645161290323</v>
          </cell>
          <cell r="S391">
            <v>6.9</v>
          </cell>
          <cell r="T391">
            <v>8.064516129032258</v>
          </cell>
          <cell r="U391">
            <v>7.9333333333333345</v>
          </cell>
          <cell r="V391">
            <v>7.7741935483870961</v>
          </cell>
          <cell r="W391">
            <v>8.870967741935484</v>
          </cell>
          <cell r="X391">
            <v>9.0344827586206886</v>
          </cell>
          <cell r="Y391">
            <v>8.9677419354838701</v>
          </cell>
          <cell r="Z391">
            <v>8.6999999999999993</v>
          </cell>
          <cell r="AA391">
            <v>8.67741935483871</v>
          </cell>
          <cell r="AB391">
            <v>7.9666666666666668</v>
          </cell>
          <cell r="AC391">
            <v>8.3548387096774182</v>
          </cell>
          <cell r="AD391">
            <v>7.903225806451613</v>
          </cell>
          <cell r="AE391">
            <v>8.0666666666666664</v>
          </cell>
          <cell r="AF391">
            <v>8.6129032258064502</v>
          </cell>
          <cell r="AG391">
            <v>9.1999999999999993</v>
          </cell>
          <cell r="AH391">
            <v>8.258064516129032</v>
          </cell>
          <cell r="AI391">
            <v>7.2580645161290311</v>
          </cell>
          <cell r="AJ391">
            <v>6.5357142857142856</v>
          </cell>
          <cell r="AK391">
            <v>6.7096774193548381</v>
          </cell>
          <cell r="AL391">
            <v>5.7333333333333334</v>
          </cell>
          <cell r="AM391">
            <v>7.870967741935484</v>
          </cell>
          <cell r="AN391">
            <v>7.3</v>
          </cell>
          <cell r="AO391">
            <v>8.387096774193548</v>
          </cell>
          <cell r="AP391">
            <v>8.258064516129032</v>
          </cell>
          <cell r="AQ391">
            <v>7.1333333333333329</v>
          </cell>
          <cell r="AR391">
            <v>6.9677419354838701</v>
          </cell>
          <cell r="AS391">
            <v>6.7333333333333334</v>
          </cell>
          <cell r="AT391">
            <v>6.1935483870967731</v>
          </cell>
          <cell r="AU391">
            <v>8.4838709677419342</v>
          </cell>
          <cell r="AV391">
            <v>8.3928571428571423</v>
          </cell>
          <cell r="AW391">
            <v>8.193548387096774</v>
          </cell>
          <cell r="AX391">
            <v>8.8333333333333339</v>
          </cell>
          <cell r="AY391">
            <v>8.612903225806452</v>
          </cell>
          <cell r="AZ391">
            <v>9.1666666666666661</v>
          </cell>
        </row>
        <row r="392">
          <cell r="C392" t="str">
            <v>Gandara / Holyoke / 27-29 Canby St 3</v>
          </cell>
          <cell r="D392" t="str">
            <v>Pittsfield Area Office</v>
          </cell>
          <cell r="AD392">
            <v>0.41935483870967744</v>
          </cell>
          <cell r="AL392">
            <v>0.1</v>
          </cell>
        </row>
        <row r="393">
          <cell r="C393" t="str">
            <v>Gandara / Holyoke / 27-29 Canby St 4</v>
          </cell>
          <cell r="D393" t="str">
            <v>Robert Van Wart Area Office</v>
          </cell>
          <cell r="M393">
            <v>0.967741935483871</v>
          </cell>
          <cell r="N393">
            <v>2.4</v>
          </cell>
          <cell r="O393">
            <v>3.1290322580645165</v>
          </cell>
          <cell r="P393">
            <v>3.2</v>
          </cell>
          <cell r="Q393">
            <v>2.5483870967741935</v>
          </cell>
          <cell r="R393">
            <v>3.032258064516129</v>
          </cell>
          <cell r="S393">
            <v>3.8333333333333335</v>
          </cell>
          <cell r="T393">
            <v>3</v>
          </cell>
          <cell r="U393">
            <v>3.5333333333333332</v>
          </cell>
          <cell r="V393">
            <v>4</v>
          </cell>
          <cell r="W393">
            <v>2.935483870967742</v>
          </cell>
          <cell r="X393">
            <v>2.6896551724137931</v>
          </cell>
          <cell r="Y393">
            <v>2.806451612903226</v>
          </cell>
          <cell r="Z393">
            <v>3</v>
          </cell>
          <cell r="AA393">
            <v>3</v>
          </cell>
          <cell r="AB393">
            <v>2.9666666666666668</v>
          </cell>
          <cell r="AC393">
            <v>3.161290322580645</v>
          </cell>
          <cell r="AD393">
            <v>3</v>
          </cell>
          <cell r="AE393">
            <v>2.9666666666666668</v>
          </cell>
          <cell r="AF393">
            <v>3.096774193548387</v>
          </cell>
          <cell r="AG393">
            <v>3</v>
          </cell>
          <cell r="AH393">
            <v>2.9677419354838706</v>
          </cell>
          <cell r="AI393">
            <v>3.5161290322580645</v>
          </cell>
          <cell r="AJ393">
            <v>4.2857142857142856</v>
          </cell>
          <cell r="AK393">
            <v>4.096774193548387</v>
          </cell>
          <cell r="AL393">
            <v>3.2666666666666666</v>
          </cell>
          <cell r="AM393">
            <v>2.9677419354838706</v>
          </cell>
          <cell r="AN393">
            <v>3</v>
          </cell>
          <cell r="AO393">
            <v>3.032258064516129</v>
          </cell>
          <cell r="AP393">
            <v>2.7096774193548385</v>
          </cell>
          <cell r="AQ393">
            <v>3.5333333333333332</v>
          </cell>
          <cell r="AR393">
            <v>4.032258064516129</v>
          </cell>
          <cell r="AS393">
            <v>3.7666666666666666</v>
          </cell>
          <cell r="AT393">
            <v>2.6451612903225805</v>
          </cell>
          <cell r="AU393">
            <v>2.2903225806451615</v>
          </cell>
          <cell r="AV393">
            <v>2.2142857142857144</v>
          </cell>
          <cell r="AW393">
            <v>3.4838709677419355</v>
          </cell>
          <cell r="AX393">
            <v>4.2</v>
          </cell>
          <cell r="AY393">
            <v>4</v>
          </cell>
          <cell r="AZ393">
            <v>3.9666666666666668</v>
          </cell>
        </row>
        <row r="394">
          <cell r="C394" t="str">
            <v>Gandara / Holyoke / 27-29 Canby St 5</v>
          </cell>
          <cell r="D394" t="str">
            <v>Springfield Area Office</v>
          </cell>
          <cell r="N394">
            <v>0.4</v>
          </cell>
          <cell r="O394">
            <v>0.5161290322580645</v>
          </cell>
          <cell r="Q394">
            <v>6.4516129032258063E-2</v>
          </cell>
          <cell r="U394">
            <v>3.3333333333333333E-2</v>
          </cell>
          <cell r="V394">
            <v>3.2258064516129031E-2</v>
          </cell>
          <cell r="AA394">
            <v>3.2258064516129031E-2</v>
          </cell>
          <cell r="AC394">
            <v>3.2258064516129031E-2</v>
          </cell>
          <cell r="AF394">
            <v>0.22580645161290322</v>
          </cell>
          <cell r="AG394">
            <v>0.1</v>
          </cell>
          <cell r="AI394">
            <v>6.4516129032258063E-2</v>
          </cell>
          <cell r="AK394">
            <v>6.4516129032258063E-2</v>
          </cell>
          <cell r="AS394">
            <v>0.9</v>
          </cell>
          <cell r="AT394">
            <v>0.64516129032258063</v>
          </cell>
          <cell r="AW394">
            <v>0.32258064516129037</v>
          </cell>
          <cell r="AX394">
            <v>0.46666666666666667</v>
          </cell>
          <cell r="AY394">
            <v>0.5161290322580645</v>
          </cell>
          <cell r="AZ394">
            <v>3.3333333333333333E-2</v>
          </cell>
        </row>
        <row r="395">
          <cell r="C395" t="str">
            <v>Gandara / Holyoke / 27-29 Canby St 6</v>
          </cell>
          <cell r="D395" t="str">
            <v>(blank)</v>
          </cell>
          <cell r="AP395">
            <v>6.4516129032258063E-2</v>
          </cell>
        </row>
        <row r="396">
          <cell r="C396" t="str">
            <v>Gandara / Springfield / 25 Moorland 1</v>
          </cell>
          <cell r="D396" t="str">
            <v>Greenfield Area Office</v>
          </cell>
          <cell r="J396">
            <v>0.67741935483870963</v>
          </cell>
          <cell r="K396">
            <v>1</v>
          </cell>
          <cell r="L396">
            <v>0.5357142857142857</v>
          </cell>
          <cell r="O396">
            <v>0.70967741935483875</v>
          </cell>
          <cell r="P396">
            <v>0.4</v>
          </cell>
          <cell r="S396">
            <v>0.56666666666666665</v>
          </cell>
          <cell r="T396">
            <v>1.7096774193548387</v>
          </cell>
          <cell r="U396">
            <v>1</v>
          </cell>
          <cell r="V396">
            <v>0.54838709677419351</v>
          </cell>
          <cell r="X396">
            <v>0.51724137931034486</v>
          </cell>
          <cell r="Y396">
            <v>0.54838709677419351</v>
          </cell>
          <cell r="AC396">
            <v>0.12903225806451613</v>
          </cell>
          <cell r="AH396">
            <v>0.22580645161290322</v>
          </cell>
          <cell r="AL396">
            <v>0.13333333333333333</v>
          </cell>
          <cell r="AM396">
            <v>0.80645161290322576</v>
          </cell>
        </row>
        <row r="397">
          <cell r="C397" t="str">
            <v>Gandara / Springfield / 25 Moorland 2</v>
          </cell>
          <cell r="D397" t="str">
            <v>Holyoke Area Office</v>
          </cell>
          <cell r="K397">
            <v>1.6129032258064517</v>
          </cell>
          <cell r="L397">
            <v>2</v>
          </cell>
          <cell r="M397">
            <v>2.290322580645161</v>
          </cell>
          <cell r="N397">
            <v>2.0666666666666669</v>
          </cell>
          <cell r="P397">
            <v>1.4666666666666668</v>
          </cell>
          <cell r="Q397">
            <v>1.7419354838709677</v>
          </cell>
          <cell r="R397">
            <v>1.064516129032258</v>
          </cell>
          <cell r="S397">
            <v>2.9333333333333336</v>
          </cell>
          <cell r="T397">
            <v>0.93548387096774188</v>
          </cell>
          <cell r="U397">
            <v>1.1333333333333333</v>
          </cell>
          <cell r="V397">
            <v>2</v>
          </cell>
          <cell r="W397">
            <v>1.3870967741935483</v>
          </cell>
          <cell r="X397">
            <v>1.5862068965517242</v>
          </cell>
          <cell r="Y397">
            <v>2.5483870967741935</v>
          </cell>
          <cell r="Z397">
            <v>2.7</v>
          </cell>
          <cell r="AA397">
            <v>2.806451612903226</v>
          </cell>
          <cell r="AB397">
            <v>2.2333333333333334</v>
          </cell>
          <cell r="AC397">
            <v>1.5483870967741935</v>
          </cell>
          <cell r="AD397">
            <v>1.870967741935484</v>
          </cell>
          <cell r="AE397">
            <v>2.5</v>
          </cell>
          <cell r="AF397">
            <v>2.967741935483871</v>
          </cell>
          <cell r="AG397">
            <v>1.8</v>
          </cell>
          <cell r="AH397">
            <v>2.6451612903225805</v>
          </cell>
          <cell r="AI397">
            <v>1.3548387096774195</v>
          </cell>
          <cell r="AJ397">
            <v>1.4642857142857144</v>
          </cell>
          <cell r="AK397">
            <v>1.2580645161290323</v>
          </cell>
          <cell r="AL397">
            <v>2.0333333333333332</v>
          </cell>
          <cell r="AM397">
            <v>1.7419354838709677</v>
          </cell>
          <cell r="AN397">
            <v>2.333333333333333</v>
          </cell>
          <cell r="AO397">
            <v>2.903225806451613</v>
          </cell>
          <cell r="AP397">
            <v>2.064516129032258</v>
          </cell>
          <cell r="AQ397">
            <v>1.8666666666666667</v>
          </cell>
          <cell r="AR397">
            <v>2</v>
          </cell>
          <cell r="AS397">
            <v>2.1</v>
          </cell>
          <cell r="AT397">
            <v>1.3548387096774195</v>
          </cell>
          <cell r="AU397">
            <v>0.83870967741935487</v>
          </cell>
          <cell r="AV397">
            <v>1.0357142857142858</v>
          </cell>
          <cell r="AW397">
            <v>2.225806451612903</v>
          </cell>
          <cell r="AX397">
            <v>2.7666666666666666</v>
          </cell>
          <cell r="AY397">
            <v>1.903225806451613</v>
          </cell>
          <cell r="AZ397">
            <v>2.1333333333333333</v>
          </cell>
        </row>
        <row r="398">
          <cell r="C398" t="str">
            <v>Gandara / Springfield / 25 Moorland 3</v>
          </cell>
          <cell r="D398" t="str">
            <v>Pittsfield Area Office</v>
          </cell>
          <cell r="J398">
            <v>0.19354838709677419</v>
          </cell>
          <cell r="K398">
            <v>1</v>
          </cell>
          <cell r="L398">
            <v>1</v>
          </cell>
          <cell r="M398">
            <v>0.58064516129032262</v>
          </cell>
          <cell r="Z398">
            <v>0.46666666666666667</v>
          </cell>
          <cell r="AA398">
            <v>1.129032258064516</v>
          </cell>
          <cell r="AB398">
            <v>1.3666666666666667</v>
          </cell>
          <cell r="AC398">
            <v>0.22580645161290322</v>
          </cell>
          <cell r="AI398">
            <v>0.19354838709677419</v>
          </cell>
          <cell r="AJ398">
            <v>0.39285714285714285</v>
          </cell>
        </row>
        <row r="399">
          <cell r="C399" t="str">
            <v>Gandara / Springfield / 25 Moorland 4</v>
          </cell>
          <cell r="D399" t="str">
            <v>Robert Van Wart Area Office</v>
          </cell>
          <cell r="J399">
            <v>0.25806451612903225</v>
          </cell>
          <cell r="K399">
            <v>2</v>
          </cell>
          <cell r="L399">
            <v>1.2857142857142856</v>
          </cell>
          <cell r="M399">
            <v>3.096774193548387</v>
          </cell>
          <cell r="N399">
            <v>4</v>
          </cell>
          <cell r="O399">
            <v>3.387096774193548</v>
          </cell>
          <cell r="P399">
            <v>1.8</v>
          </cell>
          <cell r="Q399">
            <v>2.9032258064516125</v>
          </cell>
          <cell r="R399">
            <v>3.096774193548387</v>
          </cell>
          <cell r="S399">
            <v>3.4333333333333336</v>
          </cell>
          <cell r="T399">
            <v>2.4838709677419355</v>
          </cell>
          <cell r="U399">
            <v>2.7333333333333334</v>
          </cell>
          <cell r="V399">
            <v>2.8387096774193545</v>
          </cell>
          <cell r="W399">
            <v>3.806451612903226</v>
          </cell>
          <cell r="X399">
            <v>3.1724137931034484</v>
          </cell>
          <cell r="Y399">
            <v>1.9032258064516128</v>
          </cell>
          <cell r="Z399">
            <v>2</v>
          </cell>
          <cell r="AA399">
            <v>2</v>
          </cell>
          <cell r="AB399">
            <v>1.6666666666666667</v>
          </cell>
          <cell r="AC399">
            <v>2.7096774193548385</v>
          </cell>
          <cell r="AD399">
            <v>3.354838709677419</v>
          </cell>
          <cell r="AE399">
            <v>3.4</v>
          </cell>
          <cell r="AF399">
            <v>3</v>
          </cell>
          <cell r="AG399">
            <v>3.4333333333333336</v>
          </cell>
          <cell r="AH399">
            <v>2.354838709677419</v>
          </cell>
          <cell r="AI399">
            <v>2</v>
          </cell>
          <cell r="AJ399">
            <v>3.3214285714285712</v>
          </cell>
          <cell r="AK399">
            <v>3.129032258064516</v>
          </cell>
          <cell r="AL399">
            <v>3.5666666666666664</v>
          </cell>
          <cell r="AM399">
            <v>3.1612903225806446</v>
          </cell>
          <cell r="AN399">
            <v>3.4666666666666668</v>
          </cell>
          <cell r="AO399">
            <v>3</v>
          </cell>
          <cell r="AP399">
            <v>3.8064516129032255</v>
          </cell>
          <cell r="AQ399">
            <v>3.5666666666666664</v>
          </cell>
          <cell r="AR399">
            <v>2.935483870967742</v>
          </cell>
          <cell r="AS399">
            <v>2.6</v>
          </cell>
          <cell r="AT399">
            <v>3.419354838709677</v>
          </cell>
          <cell r="AU399">
            <v>3.258064516129032</v>
          </cell>
          <cell r="AV399">
            <v>2.5</v>
          </cell>
          <cell r="AW399">
            <v>2.741935483870968</v>
          </cell>
          <cell r="AX399">
            <v>2.8</v>
          </cell>
          <cell r="AY399">
            <v>3.0967741935483875</v>
          </cell>
          <cell r="AZ399">
            <v>2.5666666666666664</v>
          </cell>
        </row>
        <row r="400">
          <cell r="C400" t="str">
            <v>Gandara / Springfield / 25 Moorland 5</v>
          </cell>
          <cell r="D400" t="str">
            <v>Springfield Area Office</v>
          </cell>
          <cell r="J400">
            <v>0.87096774193548387</v>
          </cell>
          <cell r="K400">
            <v>2</v>
          </cell>
          <cell r="L400">
            <v>2.6071428571428572</v>
          </cell>
          <cell r="M400">
            <v>2.903225806451613</v>
          </cell>
          <cell r="N400">
            <v>2.4333333333333336</v>
          </cell>
          <cell r="O400">
            <v>1.967741935483871</v>
          </cell>
          <cell r="P400">
            <v>2.2666666666666666</v>
          </cell>
          <cell r="Q400">
            <v>1.6129032258064515</v>
          </cell>
          <cell r="R400">
            <v>3</v>
          </cell>
          <cell r="S400">
            <v>2.5333333333333332</v>
          </cell>
          <cell r="T400">
            <v>3.032258064516129</v>
          </cell>
          <cell r="U400">
            <v>2.9666666666666668</v>
          </cell>
          <cell r="V400">
            <v>2.6774193548387095</v>
          </cell>
          <cell r="W400">
            <v>2.8064516129032255</v>
          </cell>
          <cell r="X400">
            <v>2.6896551724137931</v>
          </cell>
          <cell r="Y400">
            <v>2.6451612903225805</v>
          </cell>
          <cell r="Z400">
            <v>2.9666666666666659</v>
          </cell>
          <cell r="AA400">
            <v>2.838709677419355</v>
          </cell>
          <cell r="AB400">
            <v>3</v>
          </cell>
          <cell r="AC400">
            <v>2.8064516129032255</v>
          </cell>
          <cell r="AD400">
            <v>2.806451612903226</v>
          </cell>
          <cell r="AE400">
            <v>2.6</v>
          </cell>
          <cell r="AF400">
            <v>3.870967741935484</v>
          </cell>
          <cell r="AG400">
            <v>4.1333333333333329</v>
          </cell>
          <cell r="AH400">
            <v>2.806451612903226</v>
          </cell>
          <cell r="AI400">
            <v>2.8064516129032255</v>
          </cell>
          <cell r="AJ400">
            <v>2.3928571428571428</v>
          </cell>
          <cell r="AK400">
            <v>2.645161290322581</v>
          </cell>
          <cell r="AL400">
            <v>2.5333333333333337</v>
          </cell>
          <cell r="AM400">
            <v>2.6451612903225801</v>
          </cell>
          <cell r="AN400">
            <v>4.1333333333333337</v>
          </cell>
          <cell r="AO400">
            <v>3</v>
          </cell>
          <cell r="AP400">
            <v>2.774193548387097</v>
          </cell>
          <cell r="AQ400">
            <v>2.9666666666666668</v>
          </cell>
          <cell r="AR400">
            <v>3.6129032258064515</v>
          </cell>
          <cell r="AS400">
            <v>2.8333333333333335</v>
          </cell>
          <cell r="AT400">
            <v>2.5806451612903225</v>
          </cell>
          <cell r="AU400">
            <v>3</v>
          </cell>
          <cell r="AV400">
            <v>2.8571428571428572</v>
          </cell>
          <cell r="AW400">
            <v>2.5161290322580645</v>
          </cell>
          <cell r="AX400">
            <v>2.7666666666666666</v>
          </cell>
          <cell r="AY400">
            <v>2.6774193548387095</v>
          </cell>
          <cell r="AZ400">
            <v>2.666666666666667</v>
          </cell>
        </row>
        <row r="401">
          <cell r="C401" t="str">
            <v>Gandara / Springfield / 25 Moorland 6</v>
          </cell>
          <cell r="D401" t="str">
            <v>Worcester West Area Office</v>
          </cell>
          <cell r="P401">
            <v>1</v>
          </cell>
        </row>
        <row r="402">
          <cell r="C402" t="str">
            <v>Gandara / Springfield / 353 MapleSt 1</v>
          </cell>
          <cell r="D402" t="str">
            <v>Ctr Human Dev (PAS West)</v>
          </cell>
          <cell r="AY402">
            <v>0.16129032258064516</v>
          </cell>
          <cell r="AZ402">
            <v>1</v>
          </cell>
        </row>
        <row r="403">
          <cell r="C403" t="str">
            <v>Gandara / Springfield / 353 MapleSt 2</v>
          </cell>
          <cell r="D403" t="str">
            <v>Greenfield Area Office</v>
          </cell>
          <cell r="J403">
            <v>1.8387096774193548</v>
          </cell>
          <cell r="K403">
            <v>2.2903225806451615</v>
          </cell>
          <cell r="L403">
            <v>1.9642857142857144</v>
          </cell>
          <cell r="M403">
            <v>0.4838709677419355</v>
          </cell>
          <cell r="N403">
            <v>0.8666666666666667</v>
          </cell>
          <cell r="O403">
            <v>6.4516129032258063E-2</v>
          </cell>
          <cell r="Q403">
            <v>3.2258064516129031E-2</v>
          </cell>
          <cell r="R403">
            <v>0.80645161290322576</v>
          </cell>
          <cell r="S403">
            <v>0.4</v>
          </cell>
          <cell r="AL403">
            <v>3.3333333333333333E-2</v>
          </cell>
          <cell r="AT403">
            <v>9.6774193548387094E-2</v>
          </cell>
        </row>
        <row r="404">
          <cell r="C404" t="str">
            <v>Gandara / Springfield / 353 MapleSt 3</v>
          </cell>
          <cell r="D404" t="str">
            <v>Holyoke Area Office</v>
          </cell>
          <cell r="S404">
            <v>0.8666666666666667</v>
          </cell>
          <cell r="T404">
            <v>0.45161290322580644</v>
          </cell>
          <cell r="U404">
            <v>0.33333333333333331</v>
          </cell>
          <cell r="V404">
            <v>0.19354838709677419</v>
          </cell>
          <cell r="AA404">
            <v>0.29032258064516131</v>
          </cell>
          <cell r="AB404">
            <v>0.26666666666666666</v>
          </cell>
          <cell r="AF404">
            <v>3.2258064516129031E-2</v>
          </cell>
          <cell r="AI404">
            <v>0.5161290322580645</v>
          </cell>
          <cell r="AJ404">
            <v>0.75</v>
          </cell>
          <cell r="AK404">
            <v>1</v>
          </cell>
          <cell r="AL404">
            <v>0.53333333333333333</v>
          </cell>
          <cell r="AR404">
            <v>1</v>
          </cell>
          <cell r="AS404">
            <v>1.5666666666666669</v>
          </cell>
          <cell r="AT404">
            <v>0.64516129032258063</v>
          </cell>
          <cell r="AX404">
            <v>0.5</v>
          </cell>
          <cell r="AY404">
            <v>0.22580645161290322</v>
          </cell>
          <cell r="AZ404">
            <v>0.2</v>
          </cell>
        </row>
        <row r="405">
          <cell r="C405" t="str">
            <v>Gandara / Springfield / 353 MapleSt 4</v>
          </cell>
          <cell r="D405" t="str">
            <v>Robert Van Wart Area Office</v>
          </cell>
          <cell r="I405">
            <v>3.1666666666666665</v>
          </cell>
          <cell r="J405">
            <v>3.8387096774193545</v>
          </cell>
          <cell r="K405">
            <v>3.67741935483871</v>
          </cell>
          <cell r="L405">
            <v>3.2857142857142856</v>
          </cell>
          <cell r="M405">
            <v>2.290322580645161</v>
          </cell>
          <cell r="N405">
            <v>3.5</v>
          </cell>
          <cell r="O405">
            <v>3.903225806451613</v>
          </cell>
          <cell r="P405">
            <v>5.533333333333335</v>
          </cell>
          <cell r="Q405">
            <v>6.580645161290323</v>
          </cell>
          <cell r="R405">
            <v>4.67741935483871</v>
          </cell>
          <cell r="S405">
            <v>4.4666666666666668</v>
          </cell>
          <cell r="T405">
            <v>5.419354838709677</v>
          </cell>
          <cell r="U405">
            <v>5.4666666666666659</v>
          </cell>
          <cell r="V405">
            <v>4.4516129032258061</v>
          </cell>
          <cell r="W405">
            <v>5.4516129032258061</v>
          </cell>
          <cell r="X405">
            <v>5.8965517241379306</v>
          </cell>
          <cell r="Y405">
            <v>5.7096774193548381</v>
          </cell>
          <cell r="Z405">
            <v>6.1</v>
          </cell>
          <cell r="AA405">
            <v>5.9354838709677411</v>
          </cell>
          <cell r="AB405">
            <v>5.8666666666666663</v>
          </cell>
          <cell r="AC405">
            <v>6</v>
          </cell>
          <cell r="AD405">
            <v>5.5161290322580632</v>
          </cell>
          <cell r="AE405">
            <v>5.6333333333333329</v>
          </cell>
          <cell r="AF405">
            <v>6</v>
          </cell>
          <cell r="AG405">
            <v>6</v>
          </cell>
          <cell r="AH405">
            <v>6</v>
          </cell>
          <cell r="AI405">
            <v>5</v>
          </cell>
          <cell r="AJ405">
            <v>4.6428571428571423</v>
          </cell>
          <cell r="AK405">
            <v>4.806451612903226</v>
          </cell>
          <cell r="AL405">
            <v>5.2666666666666666</v>
          </cell>
          <cell r="AM405">
            <v>5.935483870967742</v>
          </cell>
          <cell r="AN405">
            <v>5.9666666666666659</v>
          </cell>
          <cell r="AO405">
            <v>6</v>
          </cell>
          <cell r="AP405">
            <v>5.967741935483871</v>
          </cell>
          <cell r="AQ405">
            <v>5.9333333333333327</v>
          </cell>
          <cell r="AR405">
            <v>4.903225806451613</v>
          </cell>
          <cell r="AS405">
            <v>4.7333333333333334</v>
          </cell>
          <cell r="AT405">
            <v>5.2580645161290329</v>
          </cell>
          <cell r="AU405">
            <v>4.5483870967741931</v>
          </cell>
          <cell r="AV405">
            <v>5.5357142857142856</v>
          </cell>
          <cell r="AW405">
            <v>6.225806451612903</v>
          </cell>
          <cell r="AX405">
            <v>6.8666666666666663</v>
          </cell>
          <cell r="AY405">
            <v>6.258064516129032</v>
          </cell>
          <cell r="AZ405">
            <v>6.666666666666667</v>
          </cell>
        </row>
        <row r="406">
          <cell r="C406" t="str">
            <v>Gandara / Springfield / 353 MapleSt 5</v>
          </cell>
          <cell r="D406" t="str">
            <v>Springfield Area Office</v>
          </cell>
          <cell r="I406">
            <v>2.0333333333333332</v>
          </cell>
          <cell r="J406">
            <v>3.258064516129032</v>
          </cell>
          <cell r="K406">
            <v>4.9354838709677411</v>
          </cell>
          <cell r="L406">
            <v>4.1071428571428568</v>
          </cell>
          <cell r="M406">
            <v>4.67741935483871</v>
          </cell>
          <cell r="N406">
            <v>6.5333333333333341</v>
          </cell>
          <cell r="O406">
            <v>6.7096774193548363</v>
          </cell>
          <cell r="P406">
            <v>7.7666666666666675</v>
          </cell>
          <cell r="Q406">
            <v>7</v>
          </cell>
          <cell r="R406">
            <v>8.5483870967741922</v>
          </cell>
          <cell r="S406">
            <v>8.9</v>
          </cell>
          <cell r="T406">
            <v>8.9677419354838719</v>
          </cell>
          <cell r="U406">
            <v>8.8666666666666671</v>
          </cell>
          <cell r="V406">
            <v>6.2580645161290329</v>
          </cell>
          <cell r="W406">
            <v>7.32258064516129</v>
          </cell>
          <cell r="X406">
            <v>8.4137931034482758</v>
          </cell>
          <cell r="Y406">
            <v>8.8387096774193541</v>
          </cell>
          <cell r="Z406">
            <v>8.8000000000000007</v>
          </cell>
          <cell r="AA406">
            <v>8.7096774193548399</v>
          </cell>
          <cell r="AB406">
            <v>8.8000000000000007</v>
          </cell>
          <cell r="AC406">
            <v>7.967741935483871</v>
          </cell>
          <cell r="AD406">
            <v>8.806451612903226</v>
          </cell>
          <cell r="AE406">
            <v>8.9333333333333336</v>
          </cell>
          <cell r="AF406">
            <v>8.2258064516129039</v>
          </cell>
          <cell r="AG406">
            <v>7.9333333333333336</v>
          </cell>
          <cell r="AH406">
            <v>8.6451612903225801</v>
          </cell>
          <cell r="AI406">
            <v>8.67741935483871</v>
          </cell>
          <cell r="AJ406">
            <v>8.9285714285714306</v>
          </cell>
          <cell r="AK406">
            <v>8.6774193548387082</v>
          </cell>
          <cell r="AL406">
            <v>8.9333333333333336</v>
          </cell>
          <cell r="AM406">
            <v>8.5483870967741922</v>
          </cell>
          <cell r="AN406">
            <v>8.9</v>
          </cell>
          <cell r="AO406">
            <v>8.9677419354838719</v>
          </cell>
          <cell r="AP406">
            <v>8.9032258064516139</v>
          </cell>
          <cell r="AQ406">
            <v>8.4</v>
          </cell>
          <cell r="AR406">
            <v>8.67741935483871</v>
          </cell>
          <cell r="AS406">
            <v>7.5333333333333323</v>
          </cell>
          <cell r="AT406">
            <v>7.2258064516129039</v>
          </cell>
          <cell r="AU406">
            <v>8.3548387096774182</v>
          </cell>
          <cell r="AV406">
            <v>8.8928571428571423</v>
          </cell>
          <cell r="AW406">
            <v>10.06451612903226</v>
          </cell>
          <cell r="AX406">
            <v>10.366666666666667</v>
          </cell>
          <cell r="AY406">
            <v>10.193548387096772</v>
          </cell>
          <cell r="AZ406">
            <v>9.6333333333333329</v>
          </cell>
        </row>
        <row r="407">
          <cell r="C407" t="str">
            <v>Gandara / Springfield / 353 MapleSt 6</v>
          </cell>
          <cell r="D407" t="str">
            <v>(blank)</v>
          </cell>
          <cell r="AC407">
            <v>1</v>
          </cell>
        </row>
        <row r="408">
          <cell r="C408" t="str">
            <v>GermaineLawrence/Arlington/18Clarem 1</v>
          </cell>
          <cell r="D408" t="str">
            <v>Arlington Area Office</v>
          </cell>
          <cell r="G408">
            <v>1.9666666666666666</v>
          </cell>
          <cell r="H408">
            <v>1.8709677419354838</v>
          </cell>
          <cell r="I408">
            <v>1.4666666666666668</v>
          </cell>
          <cell r="J408">
            <v>1.7741935483870968</v>
          </cell>
          <cell r="K408">
            <v>1.7419354838709677</v>
          </cell>
          <cell r="L408">
            <v>2</v>
          </cell>
          <cell r="M408">
            <v>1.935483870967742</v>
          </cell>
          <cell r="N408">
            <v>2.333333333333333</v>
          </cell>
          <cell r="O408">
            <v>2</v>
          </cell>
          <cell r="P408">
            <v>1.7666666666666666</v>
          </cell>
          <cell r="Q408">
            <v>2</v>
          </cell>
          <cell r="R408">
            <v>2</v>
          </cell>
          <cell r="S408">
            <v>1.3333333333333335</v>
          </cell>
          <cell r="T408">
            <v>1.870967741935484</v>
          </cell>
          <cell r="U408">
            <v>1</v>
          </cell>
          <cell r="V408">
            <v>1.5483870967741935</v>
          </cell>
          <cell r="W408">
            <v>1.7096774193548387</v>
          </cell>
          <cell r="X408">
            <v>1.6896551724137931</v>
          </cell>
          <cell r="Y408">
            <v>2.5806451612903225</v>
          </cell>
          <cell r="Z408">
            <v>1.7666666666666668</v>
          </cell>
          <cell r="AA408">
            <v>1.6451612903225805</v>
          </cell>
          <cell r="AB408">
            <v>1.9666666666666668</v>
          </cell>
          <cell r="AC408">
            <v>1.7096774193548387</v>
          </cell>
          <cell r="AD408">
            <v>1.7419354838709677</v>
          </cell>
          <cell r="AE408">
            <v>1.6666666666666667</v>
          </cell>
          <cell r="AF408">
            <v>0.967741935483871</v>
          </cell>
          <cell r="AG408">
            <v>2</v>
          </cell>
          <cell r="AH408">
            <v>1.8387096774193545</v>
          </cell>
          <cell r="AI408">
            <v>2.5161290322580645</v>
          </cell>
          <cell r="AJ408">
            <v>1.7857142857142856</v>
          </cell>
          <cell r="AK408">
            <v>1.903225806451613</v>
          </cell>
          <cell r="AL408">
            <v>1.9333333333333331</v>
          </cell>
          <cell r="AM408">
            <v>2</v>
          </cell>
          <cell r="AN408">
            <v>1.9333333333333333</v>
          </cell>
          <cell r="AO408">
            <v>2.032258064516129</v>
          </cell>
          <cell r="AP408">
            <v>2.354838709677419</v>
          </cell>
          <cell r="AQ408">
            <v>2</v>
          </cell>
          <cell r="AR408">
            <v>1.967741935483871</v>
          </cell>
          <cell r="AS408">
            <v>1.8</v>
          </cell>
          <cell r="AT408">
            <v>2.7096774193548385</v>
          </cell>
          <cell r="AU408">
            <v>2.032258064516129</v>
          </cell>
          <cell r="AV408">
            <v>2.2142857142857144</v>
          </cell>
          <cell r="AW408">
            <v>2.032258064516129</v>
          </cell>
          <cell r="AX408">
            <v>2.1</v>
          </cell>
          <cell r="AY408">
            <v>1.8387096774193548</v>
          </cell>
          <cell r="AZ408">
            <v>2.0666666666666669</v>
          </cell>
        </row>
        <row r="409">
          <cell r="C409" t="str">
            <v>GermaineLawrence/Arlington/18Clarem 2</v>
          </cell>
          <cell r="D409" t="str">
            <v>Cambridge Area Office</v>
          </cell>
          <cell r="G409">
            <v>1</v>
          </cell>
          <cell r="H409">
            <v>0.93548387096774188</v>
          </cell>
          <cell r="I409">
            <v>0.96666666666666667</v>
          </cell>
          <cell r="J409">
            <v>0.54838709677419351</v>
          </cell>
          <cell r="K409">
            <v>0.77419354838709675</v>
          </cell>
          <cell r="L409">
            <v>1.2857142857142858</v>
          </cell>
          <cell r="M409">
            <v>1</v>
          </cell>
          <cell r="N409">
            <v>1</v>
          </cell>
          <cell r="O409">
            <v>0.83870967741935487</v>
          </cell>
          <cell r="P409">
            <v>1</v>
          </cell>
          <cell r="Q409">
            <v>0.61290322580645162</v>
          </cell>
          <cell r="R409">
            <v>1</v>
          </cell>
          <cell r="S409">
            <v>1</v>
          </cell>
          <cell r="T409">
            <v>0.61290322580645162</v>
          </cell>
          <cell r="U409">
            <v>0.96666666666666667</v>
          </cell>
          <cell r="V409">
            <v>0.58064516129032262</v>
          </cell>
          <cell r="W409">
            <v>1</v>
          </cell>
          <cell r="X409">
            <v>1</v>
          </cell>
          <cell r="Y409">
            <v>0.93548387096774188</v>
          </cell>
          <cell r="Z409">
            <v>1</v>
          </cell>
          <cell r="AA409">
            <v>0.80645161290322576</v>
          </cell>
          <cell r="AB409">
            <v>1</v>
          </cell>
          <cell r="AC409">
            <v>1.2580645161290323</v>
          </cell>
          <cell r="AD409">
            <v>0.4838709677419355</v>
          </cell>
          <cell r="AE409">
            <v>1</v>
          </cell>
          <cell r="AF409">
            <v>0.83870967741935476</v>
          </cell>
          <cell r="AG409">
            <v>1</v>
          </cell>
          <cell r="AH409">
            <v>1.3225806451612903</v>
          </cell>
          <cell r="AI409">
            <v>0.45161290322580644</v>
          </cell>
          <cell r="AJ409">
            <v>0.21428571428571427</v>
          </cell>
          <cell r="AK409">
            <v>0.83870967741935487</v>
          </cell>
          <cell r="AL409">
            <v>1</v>
          </cell>
          <cell r="AM409">
            <v>1</v>
          </cell>
          <cell r="AN409">
            <v>0.96666666666666667</v>
          </cell>
          <cell r="AO409">
            <v>0.77419354838709675</v>
          </cell>
          <cell r="AP409">
            <v>0.80645161290322576</v>
          </cell>
          <cell r="AR409">
            <v>0.32258064516129031</v>
          </cell>
          <cell r="AS409">
            <v>0.83333333333333326</v>
          </cell>
          <cell r="AT409">
            <v>1</v>
          </cell>
          <cell r="AU409">
            <v>0.16129032258064516</v>
          </cell>
          <cell r="AW409">
            <v>3.2258064516129031E-2</v>
          </cell>
          <cell r="AX409">
            <v>0.56666666666666665</v>
          </cell>
          <cell r="AY409">
            <v>1</v>
          </cell>
          <cell r="AZ409">
            <v>0.93333333333333335</v>
          </cell>
        </row>
        <row r="410">
          <cell r="C410" t="str">
            <v>GermaineLawrence/Arlington/18Clarem 3</v>
          </cell>
          <cell r="D410" t="str">
            <v>Coastal Area Office</v>
          </cell>
          <cell r="J410">
            <v>3.2258064516129031E-2</v>
          </cell>
          <cell r="O410">
            <v>0.64516129032258063</v>
          </cell>
          <cell r="T410">
            <v>9.6774193548387094E-2</v>
          </cell>
          <cell r="U410">
            <v>1</v>
          </cell>
          <cell r="V410">
            <v>0.38709677419354838</v>
          </cell>
          <cell r="X410">
            <v>6.8965517241379309E-2</v>
          </cell>
          <cell r="AD410">
            <v>0.19354838709677419</v>
          </cell>
        </row>
        <row r="411">
          <cell r="C411" t="str">
            <v>GermaineLawrence/Arlington/18Clarem 4</v>
          </cell>
          <cell r="D411" t="str">
            <v>Dimock St. Area Office</v>
          </cell>
          <cell r="N411">
            <v>0.6</v>
          </cell>
          <cell r="O411">
            <v>1.4193548387096775</v>
          </cell>
          <cell r="P411">
            <v>2.1</v>
          </cell>
          <cell r="Q411">
            <v>1.9032258064516128</v>
          </cell>
          <cell r="R411">
            <v>0.61290322580645162</v>
          </cell>
          <cell r="S411">
            <v>2.2333333333333334</v>
          </cell>
          <cell r="T411">
            <v>2.6451612903225805</v>
          </cell>
          <cell r="U411">
            <v>0.8666666666666667</v>
          </cell>
          <cell r="V411">
            <v>1.6451612903225805</v>
          </cell>
          <cell r="W411">
            <v>1.8387096774193548</v>
          </cell>
          <cell r="X411">
            <v>1.4827586206896552</v>
          </cell>
          <cell r="Y411">
            <v>1.8064516129032258</v>
          </cell>
          <cell r="Z411">
            <v>1.7</v>
          </cell>
          <cell r="AA411">
            <v>2</v>
          </cell>
          <cell r="AB411">
            <v>1.2666666666666666</v>
          </cell>
          <cell r="AC411">
            <v>2</v>
          </cell>
          <cell r="AD411">
            <v>0.16129032258064516</v>
          </cell>
          <cell r="AE411">
            <v>0.5</v>
          </cell>
          <cell r="AF411">
            <v>0.4838709677419355</v>
          </cell>
          <cell r="AG411">
            <v>1</v>
          </cell>
          <cell r="AH411">
            <v>1.193548387096774</v>
          </cell>
          <cell r="AI411">
            <v>0.83870967741935487</v>
          </cell>
          <cell r="AK411">
            <v>0.64516129032258063</v>
          </cell>
          <cell r="AL411">
            <v>0.96666666666666667</v>
          </cell>
          <cell r="AM411">
            <v>0.54838709677419351</v>
          </cell>
          <cell r="AP411">
            <v>0.38709677419354838</v>
          </cell>
          <cell r="AQ411">
            <v>0.1</v>
          </cell>
          <cell r="AR411">
            <v>1</v>
          </cell>
          <cell r="AS411">
            <v>6.6666666666666666E-2</v>
          </cell>
          <cell r="AV411">
            <v>0.21428571428571427</v>
          </cell>
          <cell r="AW411">
            <v>0.32258064516129031</v>
          </cell>
          <cell r="AX411">
            <v>1.5</v>
          </cell>
          <cell r="AY411">
            <v>2.838709677419355</v>
          </cell>
          <cell r="AZ411">
            <v>0.6333333333333333</v>
          </cell>
        </row>
        <row r="412">
          <cell r="C412" t="str">
            <v>GermaineLawrence/Arlington/18Clarem 5</v>
          </cell>
          <cell r="D412" t="str">
            <v>Framingham Area Office</v>
          </cell>
          <cell r="G412">
            <v>1</v>
          </cell>
          <cell r="H412">
            <v>1</v>
          </cell>
          <cell r="I412">
            <v>1</v>
          </cell>
          <cell r="J412">
            <v>0.967741935483871</v>
          </cell>
          <cell r="K412">
            <v>1</v>
          </cell>
          <cell r="L412">
            <v>0.4285714285714286</v>
          </cell>
          <cell r="M412">
            <v>0.83870967741935476</v>
          </cell>
          <cell r="N412">
            <v>0.96666666666666667</v>
          </cell>
          <cell r="O412">
            <v>0.77419354838709675</v>
          </cell>
          <cell r="P412">
            <v>1</v>
          </cell>
          <cell r="Q412">
            <v>1</v>
          </cell>
          <cell r="R412">
            <v>0.80645161290322576</v>
          </cell>
          <cell r="S412">
            <v>0.8666666666666667</v>
          </cell>
          <cell r="T412">
            <v>1</v>
          </cell>
          <cell r="U412">
            <v>0.96666666666666656</v>
          </cell>
          <cell r="V412">
            <v>1.096774193548387</v>
          </cell>
          <cell r="W412">
            <v>1</v>
          </cell>
          <cell r="X412">
            <v>1.103448275862069</v>
          </cell>
          <cell r="Y412">
            <v>1.129032258064516</v>
          </cell>
          <cell r="Z412">
            <v>1.5666666666666667</v>
          </cell>
          <cell r="AA412">
            <v>0.87096774193548387</v>
          </cell>
          <cell r="AB412">
            <v>1</v>
          </cell>
          <cell r="AC412">
            <v>1</v>
          </cell>
          <cell r="AD412">
            <v>0.93548387096774188</v>
          </cell>
          <cell r="AE412">
            <v>0.93333333333333335</v>
          </cell>
          <cell r="AF412">
            <v>0.58064516129032262</v>
          </cell>
          <cell r="AG412">
            <v>1</v>
          </cell>
          <cell r="AH412">
            <v>0.80645161290322576</v>
          </cell>
          <cell r="AJ412">
            <v>0.67857142857142849</v>
          </cell>
          <cell r="AK412">
            <v>1.1612903225806452</v>
          </cell>
          <cell r="AL412">
            <v>0.9</v>
          </cell>
          <cell r="AM412">
            <v>1</v>
          </cell>
          <cell r="AN412">
            <v>1</v>
          </cell>
          <cell r="AO412">
            <v>0.80645161290322576</v>
          </cell>
          <cell r="AP412">
            <v>0.87096774193548387</v>
          </cell>
          <cell r="AQ412">
            <v>0.7</v>
          </cell>
          <cell r="AS412">
            <v>1.0333333333333334</v>
          </cell>
          <cell r="AT412">
            <v>1.1612903225806452</v>
          </cell>
          <cell r="AU412">
            <v>1</v>
          </cell>
          <cell r="AV412">
            <v>1.25</v>
          </cell>
          <cell r="AW412">
            <v>1.4838709677419355</v>
          </cell>
          <cell r="AX412">
            <v>1</v>
          </cell>
          <cell r="AY412">
            <v>1</v>
          </cell>
          <cell r="AZ412">
            <v>1</v>
          </cell>
        </row>
        <row r="413">
          <cell r="C413" t="str">
            <v>GermaineLawrence/Arlington/18Clarem 6</v>
          </cell>
          <cell r="D413" t="str">
            <v>Harbor Area Office</v>
          </cell>
          <cell r="G413">
            <v>0.46666666666666667</v>
          </cell>
          <cell r="H413">
            <v>1</v>
          </cell>
          <cell r="I413">
            <v>0.5</v>
          </cell>
          <cell r="K413">
            <v>0.90322580645161288</v>
          </cell>
          <cell r="L413">
            <v>0.9642857142857143</v>
          </cell>
          <cell r="M413">
            <v>1</v>
          </cell>
          <cell r="N413">
            <v>0.13333333333333333</v>
          </cell>
          <cell r="O413">
            <v>0.67741935483870963</v>
          </cell>
          <cell r="P413">
            <v>1.6</v>
          </cell>
          <cell r="R413">
            <v>0.90322580645161288</v>
          </cell>
          <cell r="S413">
            <v>0.2</v>
          </cell>
          <cell r="T413">
            <v>1.4838709677419355</v>
          </cell>
          <cell r="U413">
            <v>2.9666666666666668</v>
          </cell>
          <cell r="V413">
            <v>2.5806451612903225</v>
          </cell>
          <cell r="W413">
            <v>1.4193548387096775</v>
          </cell>
          <cell r="X413">
            <v>1</v>
          </cell>
          <cell r="Y413">
            <v>1.4838709677419355</v>
          </cell>
          <cell r="Z413">
            <v>3</v>
          </cell>
          <cell r="AA413">
            <v>2.032258064516129</v>
          </cell>
          <cell r="AB413">
            <v>1.0666666666666667</v>
          </cell>
          <cell r="AC413">
            <v>0.45161290322580644</v>
          </cell>
          <cell r="AD413">
            <v>0.80645161290322576</v>
          </cell>
          <cell r="AE413">
            <v>0.7</v>
          </cell>
          <cell r="AG413">
            <v>0.2</v>
          </cell>
          <cell r="AH413">
            <v>0.96774193548387089</v>
          </cell>
          <cell r="AI413">
            <v>1.838709677419355</v>
          </cell>
          <cell r="AJ413">
            <v>2</v>
          </cell>
          <cell r="AK413">
            <v>1.6129032258064515</v>
          </cell>
          <cell r="AL413">
            <v>2.166666666666667</v>
          </cell>
          <cell r="AM413">
            <v>1.935483870967742</v>
          </cell>
          <cell r="AN413">
            <v>1.6666666666666665</v>
          </cell>
          <cell r="AO413">
            <v>1.935483870967742</v>
          </cell>
          <cell r="AP413">
            <v>1.129032258064516</v>
          </cell>
          <cell r="AQ413">
            <v>1.8</v>
          </cell>
          <cell r="AR413">
            <v>1.096774193548387</v>
          </cell>
          <cell r="AS413">
            <v>1.5</v>
          </cell>
          <cell r="AT413">
            <v>1.935483870967742</v>
          </cell>
          <cell r="AU413">
            <v>1.9677419354838708</v>
          </cell>
          <cell r="AV413">
            <v>1.25</v>
          </cell>
          <cell r="AW413">
            <v>1.7096774193548385</v>
          </cell>
          <cell r="AX413">
            <v>1</v>
          </cell>
          <cell r="AY413">
            <v>6.4516129032258063E-2</v>
          </cell>
          <cell r="AZ413">
            <v>2.4333333333333331</v>
          </cell>
        </row>
        <row r="414">
          <cell r="C414" t="str">
            <v>GermaineLawrence/Arlington/18Clarem 7</v>
          </cell>
          <cell r="D414" t="str">
            <v>Hyde Park Area Office</v>
          </cell>
          <cell r="I414">
            <v>0.6</v>
          </cell>
          <cell r="J414">
            <v>0.67741935483870963</v>
          </cell>
          <cell r="K414">
            <v>0.90322580645161288</v>
          </cell>
          <cell r="N414">
            <v>0.46666666666666667</v>
          </cell>
          <cell r="O414">
            <v>2.290322580645161</v>
          </cell>
          <cell r="P414">
            <v>0.36666666666666664</v>
          </cell>
          <cell r="Q414">
            <v>2.225806451612903</v>
          </cell>
          <cell r="R414">
            <v>1.8064516129032258</v>
          </cell>
          <cell r="S414">
            <v>0.23333333333333334</v>
          </cell>
          <cell r="T414">
            <v>1</v>
          </cell>
          <cell r="U414">
            <v>0.16666666666666666</v>
          </cell>
          <cell r="V414">
            <v>0.58064516129032262</v>
          </cell>
          <cell r="W414">
            <v>1.4516129032258065</v>
          </cell>
          <cell r="X414">
            <v>1.6551724137931034</v>
          </cell>
          <cell r="Y414">
            <v>0.4838709677419355</v>
          </cell>
          <cell r="Z414">
            <v>0.8</v>
          </cell>
          <cell r="AA414">
            <v>0.77419354838709675</v>
          </cell>
          <cell r="AB414">
            <v>0.73333333333333328</v>
          </cell>
          <cell r="AC414">
            <v>0.25806451612903225</v>
          </cell>
          <cell r="AD414">
            <v>2</v>
          </cell>
          <cell r="AE414">
            <v>0.83333333333333326</v>
          </cell>
          <cell r="AF414">
            <v>2</v>
          </cell>
          <cell r="AG414">
            <v>2.4</v>
          </cell>
          <cell r="AH414">
            <v>0.87096774193548376</v>
          </cell>
          <cell r="AJ414">
            <v>0.25</v>
          </cell>
          <cell r="AK414">
            <v>9.6774193548387094E-2</v>
          </cell>
          <cell r="AL414">
            <v>0.53333333333333333</v>
          </cell>
          <cell r="AM414">
            <v>1.2258064516129032</v>
          </cell>
          <cell r="AN414">
            <v>1.7333333333333334</v>
          </cell>
          <cell r="AO414">
            <v>2.935483870967742</v>
          </cell>
          <cell r="AP414">
            <v>0.74193548387096775</v>
          </cell>
          <cell r="AQ414">
            <v>0.96666666666666667</v>
          </cell>
          <cell r="AR414">
            <v>1</v>
          </cell>
          <cell r="AS414">
            <v>1.9666666666666668</v>
          </cell>
          <cell r="AT414">
            <v>1.064516129032258</v>
          </cell>
          <cell r="AU414">
            <v>0.80645161290322576</v>
          </cell>
          <cell r="AV414">
            <v>2.1071428571428572</v>
          </cell>
          <cell r="AW414">
            <v>1.903225806451613</v>
          </cell>
          <cell r="AX414">
            <v>1.3</v>
          </cell>
          <cell r="AY414">
            <v>2</v>
          </cell>
          <cell r="AZ414">
            <v>1</v>
          </cell>
        </row>
        <row r="415">
          <cell r="C415" t="str">
            <v>GermaineLawrence/Arlington/18Clarem 8</v>
          </cell>
          <cell r="D415" t="str">
            <v>Lawrence Area Office</v>
          </cell>
          <cell r="AQ415">
            <v>0.3</v>
          </cell>
          <cell r="AR415">
            <v>1</v>
          </cell>
        </row>
        <row r="416">
          <cell r="C416" t="str">
            <v>GermaineLawrence/Arlington/18Clarem 9</v>
          </cell>
          <cell r="D416" t="str">
            <v>Lynn Area Office</v>
          </cell>
          <cell r="Z416">
            <v>0.4</v>
          </cell>
          <cell r="AA416">
            <v>0.12903225806451613</v>
          </cell>
          <cell r="AD416">
            <v>9.6774193548387094E-2</v>
          </cell>
          <cell r="AH416">
            <v>0.70967741935483875</v>
          </cell>
          <cell r="AI416">
            <v>0.93548387096774199</v>
          </cell>
          <cell r="AJ416">
            <v>1</v>
          </cell>
          <cell r="AK416">
            <v>0.35483870967741937</v>
          </cell>
        </row>
        <row r="417">
          <cell r="C417" t="str">
            <v>GermaineLawrence/Arlington/18Clarem 10</v>
          </cell>
          <cell r="D417" t="str">
            <v>Malden Area Office</v>
          </cell>
          <cell r="G417">
            <v>2.7666666666666666</v>
          </cell>
          <cell r="H417">
            <v>2.612903225806452</v>
          </cell>
          <cell r="I417">
            <v>2.666666666666667</v>
          </cell>
          <cell r="J417">
            <v>2.709677419354839</v>
          </cell>
          <cell r="K417">
            <v>3.161290322580645</v>
          </cell>
          <cell r="L417">
            <v>2.4285714285714288</v>
          </cell>
          <cell r="M417">
            <v>3.193548387096774</v>
          </cell>
          <cell r="N417">
            <v>2.3666666666666667</v>
          </cell>
          <cell r="O417">
            <v>1.4193548387096773</v>
          </cell>
          <cell r="P417">
            <v>3.2</v>
          </cell>
          <cell r="Q417">
            <v>3</v>
          </cell>
          <cell r="R417">
            <v>2.7741935483870965</v>
          </cell>
          <cell r="S417">
            <v>1.7333333333333334</v>
          </cell>
          <cell r="T417">
            <v>2.967741935483871</v>
          </cell>
          <cell r="U417">
            <v>2.4666666666666668</v>
          </cell>
          <cell r="V417">
            <v>2.4516129032258065</v>
          </cell>
          <cell r="W417">
            <v>2.5161290322580645</v>
          </cell>
          <cell r="X417">
            <v>2.7586206896551726</v>
          </cell>
          <cell r="Y417">
            <v>1.4193548387096775</v>
          </cell>
          <cell r="Z417">
            <v>1.9666666666666668</v>
          </cell>
          <cell r="AA417">
            <v>2.032258064516129</v>
          </cell>
          <cell r="AB417">
            <v>2.5</v>
          </cell>
          <cell r="AC417">
            <v>2.8064516129032255</v>
          </cell>
          <cell r="AD417">
            <v>2.935483870967742</v>
          </cell>
          <cell r="AE417">
            <v>2.1</v>
          </cell>
          <cell r="AF417">
            <v>2.5161290322580645</v>
          </cell>
          <cell r="AG417">
            <v>2.6333333333333337</v>
          </cell>
          <cell r="AH417">
            <v>0.77419354838709675</v>
          </cell>
          <cell r="AI417">
            <v>1.5806451612903225</v>
          </cell>
          <cell r="AJ417">
            <v>2</v>
          </cell>
          <cell r="AK417">
            <v>2.3225806451612905</v>
          </cell>
          <cell r="AL417">
            <v>3</v>
          </cell>
          <cell r="AM417">
            <v>2.774193548387097</v>
          </cell>
          <cell r="AN417">
            <v>2.9333333333333336</v>
          </cell>
          <cell r="AO417">
            <v>2.6774193548387095</v>
          </cell>
          <cell r="AP417">
            <v>2.096774193548387</v>
          </cell>
          <cell r="AQ417">
            <v>2.7666666666666666</v>
          </cell>
          <cell r="AR417">
            <v>2.5483870967741935</v>
          </cell>
          <cell r="AS417">
            <v>2.4</v>
          </cell>
          <cell r="AT417">
            <v>1.8064516129032258</v>
          </cell>
          <cell r="AU417">
            <v>2.6129032258064515</v>
          </cell>
          <cell r="AV417">
            <v>2.6785714285714284</v>
          </cell>
          <cell r="AW417">
            <v>2.709677419354839</v>
          </cell>
          <cell r="AX417">
            <v>2.8666666666666667</v>
          </cell>
          <cell r="AY417">
            <v>2.4838709677419355</v>
          </cell>
          <cell r="AZ417">
            <v>2.9</v>
          </cell>
        </row>
        <row r="418">
          <cell r="C418" t="str">
            <v>GermaineLawrence/Arlington/18Clarem 11</v>
          </cell>
          <cell r="D418" t="str">
            <v>Park St. Area Office</v>
          </cell>
          <cell r="G418">
            <v>0.43333333333333335</v>
          </cell>
          <cell r="H418">
            <v>1</v>
          </cell>
          <cell r="I418">
            <v>0.66666666666666674</v>
          </cell>
          <cell r="J418">
            <v>0.58064516129032262</v>
          </cell>
          <cell r="K418">
            <v>6.4516129032258063E-2</v>
          </cell>
          <cell r="L418">
            <v>1</v>
          </cell>
          <cell r="M418">
            <v>0.967741935483871</v>
          </cell>
          <cell r="N418">
            <v>1.1666666666666665</v>
          </cell>
          <cell r="O418">
            <v>1.2903225806451613</v>
          </cell>
          <cell r="P418">
            <v>0.8666666666666667</v>
          </cell>
          <cell r="Q418">
            <v>1.3548387096774195</v>
          </cell>
          <cell r="R418">
            <v>1.806451612903226</v>
          </cell>
          <cell r="U418">
            <v>0.5</v>
          </cell>
          <cell r="V418">
            <v>0.12903225806451613</v>
          </cell>
          <cell r="X418">
            <v>1.103448275862069</v>
          </cell>
          <cell r="Y418">
            <v>1.6129032258064515</v>
          </cell>
          <cell r="AB418">
            <v>0.7</v>
          </cell>
          <cell r="AC418">
            <v>2.258064516129032</v>
          </cell>
          <cell r="AD418">
            <v>2.967741935483871</v>
          </cell>
          <cell r="AE418">
            <v>2.5333333333333332</v>
          </cell>
          <cell r="AF418">
            <v>2.354838709677419</v>
          </cell>
          <cell r="AG418">
            <v>0.6333333333333333</v>
          </cell>
          <cell r="AH418">
            <v>0.74193548387096775</v>
          </cell>
          <cell r="AI418">
            <v>2.4516129032258061</v>
          </cell>
          <cell r="AJ418">
            <v>1.6785714285714286</v>
          </cell>
          <cell r="AK418">
            <v>1.967741935483871</v>
          </cell>
          <cell r="AL418">
            <v>1.2666666666666666</v>
          </cell>
          <cell r="AM418">
            <v>2</v>
          </cell>
          <cell r="AN418">
            <v>1.4</v>
          </cell>
          <cell r="AO418">
            <v>0.4838709677419355</v>
          </cell>
          <cell r="AP418">
            <v>1.032258064516129</v>
          </cell>
          <cell r="AQ418">
            <v>1.7666666666666666</v>
          </cell>
          <cell r="AR418">
            <v>2.6129032258064515</v>
          </cell>
          <cell r="AS418">
            <v>1</v>
          </cell>
          <cell r="AT418">
            <v>1.967741935483871</v>
          </cell>
          <cell r="AU418">
            <v>2.7741935483870965</v>
          </cell>
          <cell r="AV418">
            <v>2.2857142857142856</v>
          </cell>
          <cell r="AW418">
            <v>1.2903225806451613</v>
          </cell>
          <cell r="AX418">
            <v>1.0666666666666667</v>
          </cell>
          <cell r="AY418">
            <v>0.93548387096774188</v>
          </cell>
          <cell r="AZ418">
            <v>0.73333333333333339</v>
          </cell>
        </row>
        <row r="419">
          <cell r="C419" t="str">
            <v>GermaineLawrence/Arlington/18Clarem 12</v>
          </cell>
          <cell r="D419" t="str">
            <v>Solutions for Living (PAS Metro)</v>
          </cell>
          <cell r="AA419">
            <v>0.64516129032258063</v>
          </cell>
          <cell r="AB419">
            <v>0.13333333333333333</v>
          </cell>
          <cell r="AJ419">
            <v>7.1428571428571425E-2</v>
          </cell>
          <cell r="AK419">
            <v>1</v>
          </cell>
          <cell r="AL419">
            <v>0.46666666666666667</v>
          </cell>
          <cell r="AO419">
            <v>0.38709677419354838</v>
          </cell>
          <cell r="AP419">
            <v>1</v>
          </cell>
          <cell r="AQ419">
            <v>6.6666666666666666E-2</v>
          </cell>
        </row>
        <row r="420">
          <cell r="C420" t="str">
            <v>GermaineLawrence/Arlington/18Clarem 13</v>
          </cell>
          <cell r="D420" t="str">
            <v>(blank)</v>
          </cell>
          <cell r="Y420">
            <v>3.2258064516129031E-2</v>
          </cell>
        </row>
        <row r="421">
          <cell r="C421" t="str">
            <v>Harbor Schools/ Merrimac /100W.Main 1</v>
          </cell>
          <cell r="D421" t="str">
            <v>Cape Ann Area Office</v>
          </cell>
          <cell r="V421">
            <v>0.16129032258064516</v>
          </cell>
        </row>
        <row r="422">
          <cell r="C422" t="str">
            <v>Harbor Schools/ Merrimac /100W.Main 2</v>
          </cell>
          <cell r="D422" t="str">
            <v>Haverhill Area Office</v>
          </cell>
          <cell r="J422">
            <v>0.16129032258064516</v>
          </cell>
          <cell r="P422">
            <v>0.56666666666666665</v>
          </cell>
          <cell r="Q422">
            <v>0.29032258064516125</v>
          </cell>
          <cell r="W422">
            <v>3.2258064516129031E-2</v>
          </cell>
          <cell r="AI422">
            <v>9.6774193548387094E-2</v>
          </cell>
          <cell r="AW422">
            <v>0.16129032258064516</v>
          </cell>
          <cell r="AX422">
            <v>0.4</v>
          </cell>
          <cell r="AY422">
            <v>3.2258064516129031E-2</v>
          </cell>
        </row>
        <row r="423">
          <cell r="C423" t="str">
            <v>Harbor Schools/ Merrimac /100W.Main 3</v>
          </cell>
          <cell r="D423" t="str">
            <v>Lawrence Area Office</v>
          </cell>
          <cell r="O423">
            <v>6.4516129032258063E-2</v>
          </cell>
          <cell r="R423">
            <v>0.58064516129032262</v>
          </cell>
          <cell r="S423">
            <v>0.3</v>
          </cell>
          <cell r="U423">
            <v>3.3333333333333333E-2</v>
          </cell>
          <cell r="AE423">
            <v>0.23333333333333334</v>
          </cell>
          <cell r="AG423">
            <v>0.33333333333333331</v>
          </cell>
          <cell r="AH423">
            <v>1.193548387096774</v>
          </cell>
          <cell r="AI423">
            <v>1</v>
          </cell>
          <cell r="AJ423">
            <v>1</v>
          </cell>
          <cell r="AK423">
            <v>0.32258064516129031</v>
          </cell>
          <cell r="AQ423">
            <v>3.3333333333333333E-2</v>
          </cell>
          <cell r="AR423">
            <v>0.22580645161290322</v>
          </cell>
          <cell r="AS423">
            <v>0.36666666666666664</v>
          </cell>
          <cell r="AT423">
            <v>0.90322580645161288</v>
          </cell>
          <cell r="AV423">
            <v>0.75</v>
          </cell>
          <cell r="AW423">
            <v>0.35483870967741937</v>
          </cell>
          <cell r="AY423">
            <v>3.2258064516129031E-2</v>
          </cell>
        </row>
        <row r="424">
          <cell r="C424" t="str">
            <v>Harbor Schools/ Merrimac /100W.Main 4</v>
          </cell>
          <cell r="D424" t="str">
            <v>Lowell Area Office</v>
          </cell>
          <cell r="F424">
            <v>0.35483870967741937</v>
          </cell>
          <cell r="G424">
            <v>5.3</v>
          </cell>
          <cell r="H424">
            <v>7.064516129032258</v>
          </cell>
          <cell r="I424">
            <v>7.5</v>
          </cell>
          <cell r="J424">
            <v>6.4838709677419351</v>
          </cell>
          <cell r="K424">
            <v>8.6451612903225801</v>
          </cell>
          <cell r="L424">
            <v>6.5714285714285721</v>
          </cell>
          <cell r="M424">
            <v>9.3225806451612883</v>
          </cell>
          <cell r="N424">
            <v>10.666666666666668</v>
          </cell>
          <cell r="O424">
            <v>11.193548387096774</v>
          </cell>
          <cell r="P424">
            <v>9</v>
          </cell>
          <cell r="Q424">
            <v>10.612903225806452</v>
          </cell>
          <cell r="R424">
            <v>9.870967741935484</v>
          </cell>
          <cell r="S424">
            <v>9.7333333333333343</v>
          </cell>
          <cell r="T424">
            <v>9.3548387096774182</v>
          </cell>
          <cell r="U424">
            <v>10.733333333333334</v>
          </cell>
          <cell r="V424">
            <v>9.612903225806452</v>
          </cell>
          <cell r="W424">
            <v>10.225806451612906</v>
          </cell>
          <cell r="X424">
            <v>10.827586206896553</v>
          </cell>
          <cell r="Y424">
            <v>11.064516129032258</v>
          </cell>
          <cell r="Z424">
            <v>10.9</v>
          </cell>
          <cell r="AA424">
            <v>11.516129032258064</v>
          </cell>
          <cell r="AB424">
            <v>11.533333333333333</v>
          </cell>
          <cell r="AC424">
            <v>11.129032258064516</v>
          </cell>
          <cell r="AD424">
            <v>10.709677419354838</v>
          </cell>
          <cell r="AE424">
            <v>11.233333333333334</v>
          </cell>
          <cell r="AF424">
            <v>11.741935483870968</v>
          </cell>
          <cell r="AG424">
            <v>11.166666666666668</v>
          </cell>
          <cell r="AH424">
            <v>10.451612903225806</v>
          </cell>
          <cell r="AI424">
            <v>10</v>
          </cell>
          <cell r="AJ424">
            <v>10.75</v>
          </cell>
          <cell r="AK424">
            <v>10.935483870967744</v>
          </cell>
          <cell r="AL424">
            <v>11.666666666666666</v>
          </cell>
          <cell r="AM424">
            <v>11.580645161290322</v>
          </cell>
          <cell r="AN424">
            <v>11.3</v>
          </cell>
          <cell r="AO424">
            <v>11.903225806451614</v>
          </cell>
          <cell r="AP424">
            <v>11.483870967741936</v>
          </cell>
          <cell r="AQ424">
            <v>11.533333333333333</v>
          </cell>
          <cell r="AR424">
            <v>10</v>
          </cell>
          <cell r="AS424">
            <v>10.233333333333334</v>
          </cell>
          <cell r="AT424">
            <v>8.9677419354838719</v>
          </cell>
          <cell r="AU424">
            <v>8.064516129032258</v>
          </cell>
          <cell r="AV424">
            <v>10.178571428571429</v>
          </cell>
          <cell r="AW424">
            <v>10.258064516129032</v>
          </cell>
          <cell r="AX424">
            <v>10.166666666666666</v>
          </cell>
          <cell r="AY424">
            <v>10.93548387096774</v>
          </cell>
          <cell r="AZ424">
            <v>10.199999999999999</v>
          </cell>
        </row>
        <row r="425">
          <cell r="C425" t="str">
            <v>Harbor Schools/ Merrimac /100W.Main 5</v>
          </cell>
          <cell r="D425" t="str">
            <v>Lynn Area Office</v>
          </cell>
          <cell r="S425">
            <v>0.46666666666666667</v>
          </cell>
          <cell r="T425">
            <v>3.2258064516129031E-2</v>
          </cell>
          <cell r="Z425">
            <v>0.16666666666666666</v>
          </cell>
          <cell r="AP425">
            <v>3.2258064516129031E-2</v>
          </cell>
        </row>
        <row r="426">
          <cell r="C426" t="str">
            <v>HES / Beverly / 6 Echo Ave. 1</v>
          </cell>
          <cell r="D426" t="str">
            <v>Cape Ann Area Office</v>
          </cell>
          <cell r="E426">
            <v>3.4838709677419351</v>
          </cell>
          <cell r="F426">
            <v>8.4193548387096762</v>
          </cell>
          <cell r="G426">
            <v>8.4666666666666668</v>
          </cell>
          <cell r="H426">
            <v>8.6451612903225801</v>
          </cell>
          <cell r="I426">
            <v>10.6</v>
          </cell>
          <cell r="J426">
            <v>10.129032258064516</v>
          </cell>
          <cell r="K426">
            <v>11.32258064516129</v>
          </cell>
          <cell r="L426">
            <v>9.5714285714285712</v>
          </cell>
          <cell r="M426">
            <v>10.258064516129034</v>
          </cell>
          <cell r="N426">
            <v>9.3333333333333357</v>
          </cell>
          <cell r="O426">
            <v>10.93548387096774</v>
          </cell>
          <cell r="P426">
            <v>9.3333333333333321</v>
          </cell>
          <cell r="Q426">
            <v>10.225806451612904</v>
          </cell>
          <cell r="R426">
            <v>10.161290322580644</v>
          </cell>
          <cell r="S426">
            <v>7.133333333333332</v>
          </cell>
          <cell r="T426">
            <v>8.2903225806451619</v>
          </cell>
          <cell r="U426">
            <v>4.5333333333333332</v>
          </cell>
          <cell r="V426">
            <v>6.967741935483871</v>
          </cell>
          <cell r="W426">
            <v>8.1612903225806441</v>
          </cell>
          <cell r="X426">
            <v>6.862068965517242</v>
          </cell>
          <cell r="Y426">
            <v>5.032258064516129</v>
          </cell>
          <cell r="Z426">
            <v>7.4666666666666668</v>
          </cell>
          <cell r="AA426">
            <v>9.6129032258064502</v>
          </cell>
          <cell r="AB426">
            <v>7.6666666666666661</v>
          </cell>
          <cell r="AC426">
            <v>7.8387096774193541</v>
          </cell>
          <cell r="AD426">
            <v>10</v>
          </cell>
          <cell r="AE426">
            <v>10.966666666666665</v>
          </cell>
          <cell r="AF426">
            <v>6.7096774193548381</v>
          </cell>
          <cell r="AG426">
            <v>8.9333333333333336</v>
          </cell>
          <cell r="AH426">
            <v>8.6129032258064502</v>
          </cell>
          <cell r="AI426">
            <v>8.4193548387096762</v>
          </cell>
          <cell r="AJ426">
            <v>9.75</v>
          </cell>
          <cell r="AK426">
            <v>8.8387096774193541</v>
          </cell>
          <cell r="AL426">
            <v>10.133333333333333</v>
          </cell>
          <cell r="AM426">
            <v>9.9677419354838719</v>
          </cell>
          <cell r="AN426">
            <v>7.7</v>
          </cell>
          <cell r="AO426">
            <v>9.7096774193548381</v>
          </cell>
          <cell r="AP426">
            <v>0.5161290322580645</v>
          </cell>
        </row>
        <row r="427">
          <cell r="C427" t="str">
            <v>HES / Beverly / 6 Echo Ave. 2</v>
          </cell>
          <cell r="D427" t="str">
            <v>Haverhill Area Office</v>
          </cell>
          <cell r="T427">
            <v>0.32258064516129031</v>
          </cell>
          <cell r="U427">
            <v>2.4333333333333336</v>
          </cell>
          <cell r="V427">
            <v>2.032258064516129</v>
          </cell>
          <cell r="W427">
            <v>9.6774193548387094E-2</v>
          </cell>
          <cell r="X427">
            <v>0.55172413793103448</v>
          </cell>
          <cell r="Z427">
            <v>0.6333333333333333</v>
          </cell>
        </row>
        <row r="428">
          <cell r="C428" t="str">
            <v>HES / Beverly / 6 Echo Ave. 3</v>
          </cell>
          <cell r="D428" t="str">
            <v>Lawrence Area Office</v>
          </cell>
          <cell r="F428">
            <v>3.2258064516129031E-2</v>
          </cell>
          <cell r="S428">
            <v>0.13333333333333333</v>
          </cell>
          <cell r="T428">
            <v>0.25806451612903225</v>
          </cell>
          <cell r="U428">
            <v>0.36666666666666664</v>
          </cell>
          <cell r="V428">
            <v>0.32258064516129031</v>
          </cell>
          <cell r="AF428">
            <v>9.6774193548387094E-2</v>
          </cell>
          <cell r="AG428">
            <v>0.33333333333333331</v>
          </cell>
          <cell r="AH428">
            <v>0.12903225806451613</v>
          </cell>
        </row>
        <row r="429">
          <cell r="C429" t="str">
            <v>HES / Beverly / 6 Echo Ave. 4</v>
          </cell>
          <cell r="D429" t="str">
            <v>Lowell Area Office</v>
          </cell>
          <cell r="N429">
            <v>0.16666666666666666</v>
          </cell>
          <cell r="Z429">
            <v>0.13333333333333333</v>
          </cell>
          <cell r="AB429">
            <v>3.3333333333333333E-2</v>
          </cell>
          <cell r="AD429">
            <v>3.2258064516129031E-2</v>
          </cell>
          <cell r="AF429">
            <v>1.4516129032258065</v>
          </cell>
          <cell r="AG429">
            <v>1.0666666666666667</v>
          </cell>
          <cell r="AH429">
            <v>0.38709677419354838</v>
          </cell>
          <cell r="AI429">
            <v>3.2258064516129031E-2</v>
          </cell>
          <cell r="AJ429">
            <v>7.1428571428571425E-2</v>
          </cell>
        </row>
        <row r="430">
          <cell r="C430" t="str">
            <v>HES / Beverly / 6 Echo Ave. 5</v>
          </cell>
          <cell r="D430" t="str">
            <v>Lynn Area Office</v>
          </cell>
          <cell r="N430">
            <v>0.13333333333333333</v>
          </cell>
          <cell r="Q430">
            <v>0.29032258064516131</v>
          </cell>
          <cell r="R430">
            <v>0.35483870967741937</v>
          </cell>
          <cell r="S430">
            <v>0.36666666666666664</v>
          </cell>
          <cell r="T430">
            <v>0.4838709677419355</v>
          </cell>
          <cell r="U430">
            <v>0.16666666666666666</v>
          </cell>
          <cell r="V430">
            <v>6.4516129032258063E-2</v>
          </cell>
          <cell r="X430">
            <v>1.4827586206896552</v>
          </cell>
          <cell r="Y430">
            <v>1.4838709677419355</v>
          </cell>
          <cell r="Z430">
            <v>0.26666666666666666</v>
          </cell>
          <cell r="AA430">
            <v>0.32258064516129031</v>
          </cell>
          <cell r="AB430">
            <v>0.46666666666666667</v>
          </cell>
          <cell r="AC430">
            <v>1.3548387096774193</v>
          </cell>
          <cell r="AD430">
            <v>0.5161290322580645</v>
          </cell>
          <cell r="AE430">
            <v>0.56666666666666665</v>
          </cell>
          <cell r="AF430">
            <v>0.32258064516129031</v>
          </cell>
          <cell r="AH430">
            <v>0.25806451612903225</v>
          </cell>
          <cell r="AI430">
            <v>0.35483870967741937</v>
          </cell>
          <cell r="AJ430">
            <v>0.42857142857142855</v>
          </cell>
          <cell r="AK430">
            <v>0.45161290322580649</v>
          </cell>
          <cell r="AL430">
            <v>0.16666666666666666</v>
          </cell>
          <cell r="AM430">
            <v>9.6774193548387094E-2</v>
          </cell>
          <cell r="AN430">
            <v>0.46666666666666667</v>
          </cell>
        </row>
        <row r="431">
          <cell r="C431" t="str">
            <v>HES / Beverly / 6 Echo Ave. 6</v>
          </cell>
          <cell r="D431" t="str">
            <v>Park St. Area Office</v>
          </cell>
          <cell r="AG431">
            <v>0.1</v>
          </cell>
        </row>
        <row r="432">
          <cell r="C432" t="str">
            <v>HES / Beverly / 6 Echo Ave. 7</v>
          </cell>
          <cell r="D432" t="str">
            <v>(blank)</v>
          </cell>
          <cell r="AJ432">
            <v>0.14285714285714285</v>
          </cell>
        </row>
        <row r="433">
          <cell r="C433" t="str">
            <v>HES / Haverhill / 8-10 Howard St 1</v>
          </cell>
          <cell r="D433" t="str">
            <v>Cape Ann Area Office</v>
          </cell>
          <cell r="M433">
            <v>0.61290322580645162</v>
          </cell>
          <cell r="N433">
            <v>1</v>
          </cell>
          <cell r="O433">
            <v>3.2258064516129031E-2</v>
          </cell>
          <cell r="T433">
            <v>0.93548387096774199</v>
          </cell>
          <cell r="U433">
            <v>1</v>
          </cell>
          <cell r="V433">
            <v>1</v>
          </cell>
          <cell r="W433">
            <v>0.67741935483870963</v>
          </cell>
        </row>
        <row r="434">
          <cell r="C434" t="str">
            <v>HES / Haverhill / 8-10 Howard St 2</v>
          </cell>
          <cell r="D434" t="str">
            <v>Haverhill Area Office</v>
          </cell>
          <cell r="M434">
            <v>1</v>
          </cell>
          <cell r="N434">
            <v>0.33333333333333331</v>
          </cell>
          <cell r="O434">
            <v>1.6774193548387095</v>
          </cell>
          <cell r="P434">
            <v>2.2333333333333334</v>
          </cell>
          <cell r="Q434">
            <v>2</v>
          </cell>
          <cell r="R434">
            <v>1.6774193548387097</v>
          </cell>
          <cell r="S434">
            <v>0.8</v>
          </cell>
          <cell r="T434">
            <v>0.25806451612903225</v>
          </cell>
          <cell r="U434">
            <v>1.5333333333333332</v>
          </cell>
          <cell r="V434">
            <v>2.6774193548387095</v>
          </cell>
          <cell r="W434">
            <v>2.967741935483871</v>
          </cell>
          <cell r="X434">
            <v>3.2413793103448274</v>
          </cell>
          <cell r="Y434">
            <v>2.096774193548387</v>
          </cell>
          <cell r="Z434">
            <v>2</v>
          </cell>
          <cell r="AA434">
            <v>2</v>
          </cell>
          <cell r="AB434">
            <v>1.8666666666666667</v>
          </cell>
          <cell r="AC434">
            <v>1</v>
          </cell>
          <cell r="AD434">
            <v>1.3870967741935485</v>
          </cell>
          <cell r="AE434">
            <v>1.9666666666666668</v>
          </cell>
          <cell r="AF434">
            <v>1.8064516129032258</v>
          </cell>
          <cell r="AG434">
            <v>0.3666666666666667</v>
          </cell>
        </row>
        <row r="435">
          <cell r="C435" t="str">
            <v>HES / Haverhill / 8-10 Howard St 3</v>
          </cell>
          <cell r="D435" t="str">
            <v>Lawrence Area Office</v>
          </cell>
          <cell r="M435">
            <v>1.3548387096774193</v>
          </cell>
          <cell r="N435">
            <v>2.8333333333333335</v>
          </cell>
          <cell r="O435">
            <v>1.193548387096774</v>
          </cell>
          <cell r="P435">
            <v>2.1666666666666665</v>
          </cell>
          <cell r="Q435">
            <v>2.4838709677419355</v>
          </cell>
          <cell r="R435">
            <v>2.6129032258064515</v>
          </cell>
          <cell r="S435">
            <v>1.2</v>
          </cell>
          <cell r="T435">
            <v>0.35483870967741937</v>
          </cell>
          <cell r="W435">
            <v>0.32258064516129031</v>
          </cell>
          <cell r="X435">
            <v>1</v>
          </cell>
          <cell r="Y435">
            <v>1.2903225806451613</v>
          </cell>
          <cell r="Z435">
            <v>1.7666666666666666</v>
          </cell>
          <cell r="AA435">
            <v>0.12903225806451613</v>
          </cell>
          <cell r="AC435">
            <v>0.29032258064516131</v>
          </cell>
          <cell r="AE435">
            <v>0.3</v>
          </cell>
          <cell r="AF435">
            <v>1</v>
          </cell>
          <cell r="AG435">
            <v>0.66666666666666663</v>
          </cell>
        </row>
        <row r="436">
          <cell r="C436" t="str">
            <v>HES / Haverhill / 8-10 Howard St 4</v>
          </cell>
          <cell r="D436" t="str">
            <v>Lowell Area Office</v>
          </cell>
          <cell r="L436">
            <v>1.4285714285714284</v>
          </cell>
          <cell r="M436">
            <v>3.5483870967741935</v>
          </cell>
          <cell r="N436">
            <v>3.3666666666666667</v>
          </cell>
          <cell r="O436">
            <v>2.774193548387097</v>
          </cell>
          <cell r="P436">
            <v>3</v>
          </cell>
          <cell r="Q436">
            <v>2.4838709677419355</v>
          </cell>
          <cell r="R436">
            <v>2.3548387096774195</v>
          </cell>
          <cell r="S436">
            <v>1.9</v>
          </cell>
          <cell r="T436">
            <v>2</v>
          </cell>
          <cell r="U436">
            <v>1.3666666666666665</v>
          </cell>
          <cell r="V436">
            <v>1.3870967741935485</v>
          </cell>
          <cell r="W436">
            <v>2.903225806451613</v>
          </cell>
          <cell r="X436">
            <v>1.3448275862068966</v>
          </cell>
          <cell r="Y436">
            <v>2.6129032258064515</v>
          </cell>
          <cell r="Z436">
            <v>2.2000000000000002</v>
          </cell>
          <cell r="AA436">
            <v>3.032258064516129</v>
          </cell>
          <cell r="AB436">
            <v>3.4666666666666663</v>
          </cell>
          <cell r="AC436">
            <v>2.6774193548387095</v>
          </cell>
          <cell r="AD436">
            <v>2.32258064516129</v>
          </cell>
          <cell r="AE436">
            <v>1.8333333333333333</v>
          </cell>
          <cell r="AF436">
            <v>2.806451612903226</v>
          </cell>
          <cell r="AG436">
            <v>1.2666666666666666</v>
          </cell>
        </row>
        <row r="437">
          <cell r="C437" t="str">
            <v>HES / Haverhill / 8-10 Howard St 5</v>
          </cell>
          <cell r="D437" t="str">
            <v>New Bedford Child and Family (Adop)</v>
          </cell>
          <cell r="AC437">
            <v>1</v>
          </cell>
          <cell r="AD437">
            <v>1</v>
          </cell>
          <cell r="AE437">
            <v>1</v>
          </cell>
          <cell r="AF437">
            <v>0.16129032258064516</v>
          </cell>
        </row>
        <row r="438">
          <cell r="C438" t="str">
            <v>HES / Salem / 39 1/2 Mason St 1</v>
          </cell>
          <cell r="D438" t="str">
            <v>Cape Ann Area Office</v>
          </cell>
          <cell r="AO438">
            <v>0.80645161290322576</v>
          </cell>
          <cell r="AP438">
            <v>8.1290322580645142</v>
          </cell>
          <cell r="AQ438">
            <v>6.3</v>
          </cell>
          <cell r="AR438">
            <v>6.7096774193548372</v>
          </cell>
          <cell r="AS438">
            <v>8.5666666666666664</v>
          </cell>
          <cell r="AT438">
            <v>7.32258064516129</v>
          </cell>
          <cell r="AU438">
            <v>8.64</v>
          </cell>
          <cell r="AV438">
            <v>8.0357142857142865</v>
          </cell>
          <cell r="AW438">
            <v>7.0322580645161281</v>
          </cell>
          <cell r="AX438">
            <v>9.3000000000000007</v>
          </cell>
          <cell r="AY438">
            <v>8.3225806451612883</v>
          </cell>
          <cell r="AZ438">
            <v>8.8333333333333304</v>
          </cell>
        </row>
        <row r="439">
          <cell r="C439" t="str">
            <v>HES / Salem / 39 1/2 Mason St 2</v>
          </cell>
          <cell r="D439" t="str">
            <v>Haverhill Area Office</v>
          </cell>
          <cell r="AZ439">
            <v>0.33333333333333331</v>
          </cell>
        </row>
        <row r="440">
          <cell r="C440" t="str">
            <v>HES / Salem / 39 1/2 Mason St 3</v>
          </cell>
          <cell r="D440" t="str">
            <v>Hyde Park Area Office</v>
          </cell>
          <cell r="AV440">
            <v>0.14285714285714285</v>
          </cell>
        </row>
        <row r="441">
          <cell r="C441" t="str">
            <v>HES / Salem / 39 1/2 Mason St 4</v>
          </cell>
          <cell r="D441" t="str">
            <v>Lawrence Area Office</v>
          </cell>
          <cell r="AR441">
            <v>9.6774193548387094E-2</v>
          </cell>
          <cell r="AT441">
            <v>9.6774193548387094E-2</v>
          </cell>
        </row>
        <row r="442">
          <cell r="C442" t="str">
            <v>HES / Salem / 39 1/2 Mason St 5</v>
          </cell>
          <cell r="D442" t="str">
            <v>Lowell Area Office</v>
          </cell>
          <cell r="AP442">
            <v>9.6774193548387094E-2</v>
          </cell>
        </row>
        <row r="443">
          <cell r="C443" t="str">
            <v>HES / Salem / 39 1/2 Mason St 6</v>
          </cell>
          <cell r="D443" t="str">
            <v>Lynn Area Office</v>
          </cell>
          <cell r="AP443">
            <v>1.5161290322580645</v>
          </cell>
          <cell r="AQ443">
            <v>0.83333333333333326</v>
          </cell>
          <cell r="AR443">
            <v>0.90322580645161299</v>
          </cell>
          <cell r="AS443">
            <v>0.83333333333333337</v>
          </cell>
          <cell r="AT443">
            <v>1.4516129032258065</v>
          </cell>
          <cell r="AV443">
            <v>0.75</v>
          </cell>
          <cell r="AW443">
            <v>0.19354838709677419</v>
          </cell>
          <cell r="AX443">
            <v>0.6333333333333333</v>
          </cell>
          <cell r="AY443">
            <v>0.12903225806451613</v>
          </cell>
          <cell r="AZ443">
            <v>0.5</v>
          </cell>
        </row>
        <row r="444">
          <cell r="C444" t="str">
            <v>ItalianHome/E. Freetown/9PinewoodCt 1</v>
          </cell>
          <cell r="D444" t="str">
            <v>Brockton Area Office</v>
          </cell>
          <cell r="G444">
            <v>0.76666666666666672</v>
          </cell>
          <cell r="H444">
            <v>1.3870967741935485</v>
          </cell>
          <cell r="I444">
            <v>2</v>
          </cell>
          <cell r="J444">
            <v>3</v>
          </cell>
          <cell r="K444">
            <v>5.096774193548387</v>
          </cell>
          <cell r="L444">
            <v>4.0357142857142847</v>
          </cell>
          <cell r="M444">
            <v>2.774193548387097</v>
          </cell>
          <cell r="N444">
            <v>2</v>
          </cell>
          <cell r="O444">
            <v>2.3548387096774195</v>
          </cell>
          <cell r="P444">
            <v>1.9666666666666668</v>
          </cell>
          <cell r="Q444">
            <v>1.2258064516129032</v>
          </cell>
          <cell r="R444">
            <v>3.096774193548387</v>
          </cell>
          <cell r="S444">
            <v>2.9333333333333336</v>
          </cell>
          <cell r="T444">
            <v>2.096774193548387</v>
          </cell>
          <cell r="U444">
            <v>1.4666666666666668</v>
          </cell>
          <cell r="V444">
            <v>0.41935483870967744</v>
          </cell>
          <cell r="W444">
            <v>1.7096774193548387</v>
          </cell>
          <cell r="X444">
            <v>4</v>
          </cell>
          <cell r="Y444">
            <v>3.967741935483871</v>
          </cell>
          <cell r="Z444">
            <v>1.7</v>
          </cell>
          <cell r="AA444">
            <v>1.741935483870968</v>
          </cell>
          <cell r="AB444">
            <v>2.4666666666666668</v>
          </cell>
          <cell r="AC444">
            <v>1.161290322580645</v>
          </cell>
          <cell r="AD444">
            <v>1.5483870967741935</v>
          </cell>
          <cell r="AE444">
            <v>0.76666666666666661</v>
          </cell>
          <cell r="AF444">
            <v>1</v>
          </cell>
          <cell r="AG444">
            <v>1.5666666666666667</v>
          </cell>
          <cell r="AH444">
            <v>2</v>
          </cell>
          <cell r="AI444">
            <v>1.5806451612903225</v>
          </cell>
          <cell r="AJ444">
            <v>3.3571428571428572</v>
          </cell>
          <cell r="AK444">
            <v>3.903225806451613</v>
          </cell>
          <cell r="AL444">
            <v>3.8666666666666667</v>
          </cell>
          <cell r="AM444">
            <v>1.1935483870967742</v>
          </cell>
          <cell r="AN444">
            <v>1.8666666666666667</v>
          </cell>
          <cell r="AO444">
            <v>1.6129032258064515</v>
          </cell>
          <cell r="AP444">
            <v>2</v>
          </cell>
          <cell r="AQ444">
            <v>1.3666666666666667</v>
          </cell>
          <cell r="AR444">
            <v>2.7419354838709675</v>
          </cell>
          <cell r="AS444">
            <v>4</v>
          </cell>
          <cell r="AT444">
            <v>4</v>
          </cell>
          <cell r="AU444">
            <v>4</v>
          </cell>
          <cell r="AV444">
            <v>4</v>
          </cell>
          <cell r="AW444">
            <v>1.9677419354838708</v>
          </cell>
          <cell r="AX444">
            <v>2.0333333333333332</v>
          </cell>
          <cell r="AY444">
            <v>0.54838709677419351</v>
          </cell>
          <cell r="AZ444">
            <v>1.1333333333333333</v>
          </cell>
        </row>
        <row r="445">
          <cell r="C445" t="str">
            <v>ItalianHome/E. Freetown/9PinewoodCt 2</v>
          </cell>
          <cell r="D445" t="str">
            <v>Cape Cod Area Office</v>
          </cell>
          <cell r="AC445">
            <v>1</v>
          </cell>
          <cell r="AD445">
            <v>2</v>
          </cell>
          <cell r="AE445">
            <v>1.0666666666666667</v>
          </cell>
          <cell r="AL445">
            <v>3.3333333333333333E-2</v>
          </cell>
          <cell r="AM445">
            <v>1</v>
          </cell>
          <cell r="AN445">
            <v>1</v>
          </cell>
          <cell r="AO445">
            <v>0.87096774193548387</v>
          </cell>
          <cell r="AY445">
            <v>0.41935483870967744</v>
          </cell>
          <cell r="AZ445">
            <v>1</v>
          </cell>
        </row>
        <row r="446">
          <cell r="C446" t="str">
            <v>ItalianHome/E. Freetown/9PinewoodCt 3</v>
          </cell>
          <cell r="D446" t="str">
            <v>Communities For People (Adop)</v>
          </cell>
          <cell r="AE446">
            <v>0.9</v>
          </cell>
          <cell r="AF446">
            <v>1</v>
          </cell>
          <cell r="AG446">
            <v>1</v>
          </cell>
          <cell r="AH446">
            <v>0.12903225806451613</v>
          </cell>
          <cell r="AS446">
            <v>0.6333333333333333</v>
          </cell>
          <cell r="AT446">
            <v>1</v>
          </cell>
          <cell r="AU446">
            <v>1</v>
          </cell>
          <cell r="AV446">
            <v>1</v>
          </cell>
          <cell r="AW446">
            <v>1</v>
          </cell>
          <cell r="AX446">
            <v>1</v>
          </cell>
          <cell r="AY446">
            <v>1</v>
          </cell>
          <cell r="AZ446">
            <v>3.3333333333333333E-2</v>
          </cell>
        </row>
        <row r="447">
          <cell r="C447" t="str">
            <v>ItalianHome/E. Freetown/9PinewoodCt 4</v>
          </cell>
          <cell r="D447" t="str">
            <v>Fall River Area Office</v>
          </cell>
          <cell r="P447">
            <v>1</v>
          </cell>
          <cell r="Q447">
            <v>0.4838709677419355</v>
          </cell>
          <cell r="R447">
            <v>0.4838709677419355</v>
          </cell>
          <cell r="Z447">
            <v>0.96666666666666667</v>
          </cell>
          <cell r="AA447">
            <v>1</v>
          </cell>
          <cell r="AB447">
            <v>0.73333333333333328</v>
          </cell>
          <cell r="AH447">
            <v>0.87096774193548387</v>
          </cell>
          <cell r="AI447">
            <v>0.25806451612903225</v>
          </cell>
          <cell r="AO447">
            <v>1.7419354838709677</v>
          </cell>
          <cell r="AP447">
            <v>1.096774193548387</v>
          </cell>
          <cell r="AQ447">
            <v>0.53333333333333333</v>
          </cell>
          <cell r="AZ447">
            <v>1.3666666666666667</v>
          </cell>
        </row>
        <row r="448">
          <cell r="C448" t="str">
            <v>ItalianHome/E. Freetown/9PinewoodCt 5</v>
          </cell>
          <cell r="D448" t="str">
            <v>Hyde Park Area Office</v>
          </cell>
          <cell r="AV448">
            <v>0.75</v>
          </cell>
        </row>
        <row r="449">
          <cell r="C449" t="str">
            <v>ItalianHome/E. Freetown/9PinewoodCt 6</v>
          </cell>
          <cell r="D449" t="str">
            <v>New Bedford Area Office</v>
          </cell>
          <cell r="N449">
            <v>0.13333333333333333</v>
          </cell>
          <cell r="R449">
            <v>0.87096774193548387</v>
          </cell>
          <cell r="T449">
            <v>0.16129032258064516</v>
          </cell>
          <cell r="Z449">
            <v>0.2</v>
          </cell>
          <cell r="AA449">
            <v>0.64516129032258063</v>
          </cell>
          <cell r="AB449">
            <v>1</v>
          </cell>
          <cell r="AC449">
            <v>1</v>
          </cell>
          <cell r="AD449">
            <v>1.064516129032258</v>
          </cell>
          <cell r="AE449">
            <v>1</v>
          </cell>
          <cell r="AF449">
            <v>1.8064516129032258</v>
          </cell>
          <cell r="AG449">
            <v>0.16666666666666666</v>
          </cell>
          <cell r="AI449">
            <v>0.87096774193548387</v>
          </cell>
          <cell r="AJ449">
            <v>1.1785714285714286</v>
          </cell>
          <cell r="AK449">
            <v>0.35483870967741937</v>
          </cell>
          <cell r="AY449">
            <v>0.25806451612903225</v>
          </cell>
          <cell r="AZ449">
            <v>0.66666666666666663</v>
          </cell>
        </row>
        <row r="450">
          <cell r="C450" t="str">
            <v>ItalianHome/E. Freetown/9PinewoodCt 7</v>
          </cell>
          <cell r="D450" t="str">
            <v>Plymouth Area Office</v>
          </cell>
          <cell r="G450">
            <v>1.1666666666666665</v>
          </cell>
          <cell r="H450">
            <v>1</v>
          </cell>
          <cell r="I450">
            <v>1.8333333333333335</v>
          </cell>
          <cell r="J450">
            <v>3</v>
          </cell>
          <cell r="K450">
            <v>2.3548387096774195</v>
          </cell>
          <cell r="L450">
            <v>2.0357142857142856</v>
          </cell>
          <cell r="M450">
            <v>3.032258064516129</v>
          </cell>
          <cell r="N450">
            <v>1.6333333333333333</v>
          </cell>
          <cell r="O450">
            <v>1.4516129032258065</v>
          </cell>
          <cell r="P450">
            <v>0.9</v>
          </cell>
          <cell r="Q450">
            <v>2.419354838709677</v>
          </cell>
          <cell r="R450">
            <v>2.5483870967741935</v>
          </cell>
          <cell r="S450">
            <v>2.2999999999999998</v>
          </cell>
          <cell r="T450">
            <v>1.032258064516129</v>
          </cell>
          <cell r="U450">
            <v>1.6333333333333333</v>
          </cell>
          <cell r="V450">
            <v>2</v>
          </cell>
          <cell r="W450">
            <v>1.129032258064516</v>
          </cell>
          <cell r="X450">
            <v>3</v>
          </cell>
          <cell r="Y450">
            <v>2.4193548387096775</v>
          </cell>
          <cell r="Z450">
            <v>3</v>
          </cell>
          <cell r="AA450">
            <v>2.967741935483871</v>
          </cell>
          <cell r="AB450">
            <v>1.6333333333333333</v>
          </cell>
          <cell r="AC450">
            <v>2.806451612903226</v>
          </cell>
          <cell r="AD450">
            <v>1.7419354838709677</v>
          </cell>
          <cell r="AE450">
            <v>2.6</v>
          </cell>
          <cell r="AF450">
            <v>3.967741935483871</v>
          </cell>
          <cell r="AG450">
            <v>4</v>
          </cell>
          <cell r="AH450">
            <v>2.7096774193548385</v>
          </cell>
          <cell r="AI450">
            <v>2.5483870967741935</v>
          </cell>
          <cell r="AJ450">
            <v>1.8571428571428572</v>
          </cell>
          <cell r="AK450">
            <v>1.4838709677419355</v>
          </cell>
          <cell r="AL450">
            <v>2.2666666666666666</v>
          </cell>
          <cell r="AM450">
            <v>1.4193548387096775</v>
          </cell>
          <cell r="AN450">
            <v>1.3</v>
          </cell>
          <cell r="AO450">
            <v>2</v>
          </cell>
          <cell r="AP450">
            <v>2.032258064516129</v>
          </cell>
          <cell r="AQ450">
            <v>2</v>
          </cell>
          <cell r="AR450">
            <v>2.3870967741935485</v>
          </cell>
          <cell r="AS450">
            <v>2.1</v>
          </cell>
          <cell r="AT450">
            <v>0.67741935483870963</v>
          </cell>
          <cell r="AU450">
            <v>0.41935483870967744</v>
          </cell>
          <cell r="AV450">
            <v>2.6071428571428572</v>
          </cell>
          <cell r="AW450">
            <v>3</v>
          </cell>
          <cell r="AX450">
            <v>4.4000000000000004</v>
          </cell>
          <cell r="AY450">
            <v>4.838709677419355</v>
          </cell>
          <cell r="AZ450">
            <v>3</v>
          </cell>
        </row>
        <row r="451">
          <cell r="C451" t="str">
            <v>ItalianHome/E. Freetown/9PinewoodCt 8</v>
          </cell>
          <cell r="D451" t="str">
            <v>Taunton/Attleboro Area Office</v>
          </cell>
          <cell r="F451">
            <v>0.12903225806451613</v>
          </cell>
          <cell r="G451">
            <v>1</v>
          </cell>
          <cell r="H451">
            <v>0.12903225806451613</v>
          </cell>
          <cell r="K451">
            <v>0.67741935483870963</v>
          </cell>
          <cell r="L451">
            <v>1</v>
          </cell>
          <cell r="M451">
            <v>1.6451612903225805</v>
          </cell>
          <cell r="N451">
            <v>1.7666666666666666</v>
          </cell>
          <cell r="O451">
            <v>0.25806451612903225</v>
          </cell>
          <cell r="P451">
            <v>0.83333333333333337</v>
          </cell>
          <cell r="Q451">
            <v>0.25806451612903225</v>
          </cell>
          <cell r="R451">
            <v>0.54838709677419351</v>
          </cell>
          <cell r="S451">
            <v>2</v>
          </cell>
          <cell r="T451">
            <v>2.225806451612903</v>
          </cell>
          <cell r="U451">
            <v>1.4333333333333336</v>
          </cell>
          <cell r="V451">
            <v>1</v>
          </cell>
          <cell r="W451">
            <v>1.903225806451613</v>
          </cell>
          <cell r="X451">
            <v>2.4137931034482758</v>
          </cell>
          <cell r="Y451">
            <v>1.193548387096774</v>
          </cell>
          <cell r="Z451">
            <v>1.4666666666666668</v>
          </cell>
          <cell r="AA451">
            <v>1</v>
          </cell>
          <cell r="AB451">
            <v>1</v>
          </cell>
          <cell r="AC451">
            <v>0.967741935483871</v>
          </cell>
          <cell r="AD451">
            <v>0.80645161290322576</v>
          </cell>
          <cell r="AF451">
            <v>3.2258064516129031E-2</v>
          </cell>
          <cell r="AG451">
            <v>1</v>
          </cell>
          <cell r="AH451">
            <v>1</v>
          </cell>
          <cell r="AI451">
            <v>1</v>
          </cell>
          <cell r="AJ451">
            <v>0.9285714285714286</v>
          </cell>
          <cell r="AL451">
            <v>0.83333333333333337</v>
          </cell>
          <cell r="AM451">
            <v>1.4193548387096775</v>
          </cell>
          <cell r="AN451">
            <v>2</v>
          </cell>
          <cell r="AO451">
            <v>1</v>
          </cell>
          <cell r="AP451">
            <v>0.19354838709677419</v>
          </cell>
          <cell r="AU451">
            <v>0.35483870967741937</v>
          </cell>
          <cell r="AZ451">
            <v>0.96666666666666667</v>
          </cell>
        </row>
        <row r="452">
          <cell r="C452" t="str">
            <v>ItalianHome/JamPl/1125CentreSt 1</v>
          </cell>
          <cell r="D452" t="str">
            <v>Brockton Area Office</v>
          </cell>
          <cell r="AN452">
            <v>0.66666666666666663</v>
          </cell>
          <cell r="AO452">
            <v>0.74193548387096775</v>
          </cell>
        </row>
        <row r="453">
          <cell r="C453" t="str">
            <v>ItalianHome/JamPl/1125CentreSt 2</v>
          </cell>
          <cell r="D453" t="str">
            <v>Cape Cod Area Office</v>
          </cell>
          <cell r="AS453">
            <v>6.6666666666666666E-2</v>
          </cell>
        </row>
        <row r="454">
          <cell r="C454" t="str">
            <v>ItalianHome/JamPl/1125CentreSt 3</v>
          </cell>
          <cell r="D454" t="str">
            <v>Coastal Area Office</v>
          </cell>
          <cell r="AO454">
            <v>0.41935483870967744</v>
          </cell>
        </row>
        <row r="455">
          <cell r="C455" t="str">
            <v>ItalianHome/JamPl/1125CentreSt 4</v>
          </cell>
          <cell r="D455" t="str">
            <v>Dimock St. Area Office</v>
          </cell>
          <cell r="I455">
            <v>0.73333333333333328</v>
          </cell>
          <cell r="J455">
            <v>0.64516129032258063</v>
          </cell>
          <cell r="N455">
            <v>0.5</v>
          </cell>
          <cell r="O455">
            <v>0.38709677419354838</v>
          </cell>
          <cell r="U455">
            <v>0.16666666666666666</v>
          </cell>
          <cell r="V455">
            <v>1</v>
          </cell>
          <cell r="W455">
            <v>0.32258064516129031</v>
          </cell>
          <cell r="Y455">
            <v>0.19354838709677419</v>
          </cell>
          <cell r="Z455">
            <v>1</v>
          </cell>
          <cell r="AA455">
            <v>0.35483870967741937</v>
          </cell>
          <cell r="AC455">
            <v>3.2258064516129031E-2</v>
          </cell>
          <cell r="AD455">
            <v>1.4516129032258065</v>
          </cell>
          <cell r="AE455">
            <v>0.6</v>
          </cell>
          <cell r="AF455">
            <v>1.1935483870967742</v>
          </cell>
          <cell r="AG455">
            <v>2</v>
          </cell>
          <cell r="AH455">
            <v>0.93548387096774188</v>
          </cell>
          <cell r="AI455">
            <v>0.41935483870967744</v>
          </cell>
          <cell r="AK455">
            <v>0.22580645161290322</v>
          </cell>
        </row>
        <row r="456">
          <cell r="C456" t="str">
            <v>ItalianHome/JamPl/1125CentreSt 5</v>
          </cell>
          <cell r="D456" t="str">
            <v>Framingham Area Office</v>
          </cell>
          <cell r="X456">
            <v>0.82758620689655171</v>
          </cell>
          <cell r="Y456">
            <v>0.12903225806451613</v>
          </cell>
        </row>
        <row r="457">
          <cell r="C457" t="str">
            <v>ItalianHome/JamPl/1125CentreSt 6</v>
          </cell>
          <cell r="D457" t="str">
            <v>Harbor Area Office</v>
          </cell>
          <cell r="S457">
            <v>0.8666666666666667</v>
          </cell>
          <cell r="T457">
            <v>0.5161290322580645</v>
          </cell>
          <cell r="AA457">
            <v>0.54838709677419351</v>
          </cell>
          <cell r="AB457">
            <v>1</v>
          </cell>
          <cell r="AC457">
            <v>0.22580645161290322</v>
          </cell>
          <cell r="AI457">
            <v>0.58064516129032262</v>
          </cell>
          <cell r="AJ457">
            <v>1</v>
          </cell>
          <cell r="AK457">
            <v>1</v>
          </cell>
          <cell r="AL457">
            <v>0.8666666666666667</v>
          </cell>
          <cell r="AR457">
            <v>0.38709677419354838</v>
          </cell>
          <cell r="AS457">
            <v>1</v>
          </cell>
          <cell r="AT457">
            <v>6.4516129032258063E-2</v>
          </cell>
        </row>
        <row r="458">
          <cell r="C458" t="str">
            <v>ItalianHome/JamPl/1125CentreSt 7</v>
          </cell>
          <cell r="D458" t="str">
            <v>Hyde Park Area Office</v>
          </cell>
          <cell r="F458">
            <v>0.45161290322580644</v>
          </cell>
          <cell r="G458">
            <v>1</v>
          </cell>
          <cell r="H458">
            <v>3.2258064516129031E-2</v>
          </cell>
          <cell r="L458">
            <v>0.5714285714285714</v>
          </cell>
          <cell r="M458">
            <v>1.6129032258064515</v>
          </cell>
          <cell r="N458">
            <v>1.2666666666666666</v>
          </cell>
          <cell r="O458">
            <v>6.4516129032258063E-2</v>
          </cell>
          <cell r="Q458">
            <v>0.19354838709677419</v>
          </cell>
          <cell r="R458">
            <v>1</v>
          </cell>
          <cell r="S458">
            <v>1</v>
          </cell>
          <cell r="T458">
            <v>0.77419354838709675</v>
          </cell>
          <cell r="U458">
            <v>1</v>
          </cell>
          <cell r="V458">
            <v>0.29032258064516131</v>
          </cell>
          <cell r="X458">
            <v>0.7931034482758621</v>
          </cell>
          <cell r="Y458">
            <v>0.58064516129032262</v>
          </cell>
          <cell r="Z458">
            <v>0.93333333333333335</v>
          </cell>
          <cell r="AL458">
            <v>0.1</v>
          </cell>
          <cell r="AP458">
            <v>0.19354838709677419</v>
          </cell>
          <cell r="AQ458">
            <v>2</v>
          </cell>
          <cell r="AR458">
            <v>0.61290322580645162</v>
          </cell>
        </row>
        <row r="459">
          <cell r="C459" t="str">
            <v>ItalianHome/JamPl/1125CentreSt 8</v>
          </cell>
          <cell r="D459" t="str">
            <v>Park St. Area Office</v>
          </cell>
          <cell r="E459">
            <v>3.2258064516129031E-2</v>
          </cell>
          <cell r="F459">
            <v>1</v>
          </cell>
          <cell r="G459">
            <v>1</v>
          </cell>
          <cell r="H459">
            <v>0.96774193548387089</v>
          </cell>
          <cell r="I459">
            <v>0.7</v>
          </cell>
          <cell r="K459">
            <v>0.77419354838709675</v>
          </cell>
          <cell r="L459">
            <v>0.9285714285714286</v>
          </cell>
          <cell r="P459">
            <v>0.93333333333333335</v>
          </cell>
          <cell r="Q459">
            <v>1.7096774193548387</v>
          </cell>
          <cell r="R459">
            <v>0.38709677419354838</v>
          </cell>
          <cell r="V459">
            <v>0.61290322580645162</v>
          </cell>
          <cell r="W459">
            <v>0.87096774193548387</v>
          </cell>
          <cell r="Y459">
            <v>0.16129032258064516</v>
          </cell>
          <cell r="Z459">
            <v>6.6666666666666666E-2</v>
          </cell>
          <cell r="AA459">
            <v>1</v>
          </cell>
          <cell r="AB459">
            <v>0.8</v>
          </cell>
          <cell r="AC459">
            <v>1</v>
          </cell>
          <cell r="AD459">
            <v>0.19354838709677419</v>
          </cell>
          <cell r="AH459">
            <v>0.70967741935483875</v>
          </cell>
          <cell r="AI459">
            <v>1</v>
          </cell>
          <cell r="AJ459">
            <v>1</v>
          </cell>
          <cell r="AK459">
            <v>0.16129032258064516</v>
          </cell>
          <cell r="AM459">
            <v>0.58064516129032262</v>
          </cell>
          <cell r="AN459">
            <v>0.93333333333333335</v>
          </cell>
          <cell r="AO459">
            <v>0.12903225806451613</v>
          </cell>
          <cell r="AP459">
            <v>0.58064516129032262</v>
          </cell>
          <cell r="AR459">
            <v>0.29032258064516131</v>
          </cell>
          <cell r="AS459">
            <v>0.8</v>
          </cell>
        </row>
        <row r="460">
          <cell r="C460" t="str">
            <v>ItalianHome/JamPl/1125CentreSt 9</v>
          </cell>
          <cell r="D460" t="str">
            <v>Plymouth Area Office</v>
          </cell>
          <cell r="AL460">
            <v>0.13333333333333333</v>
          </cell>
          <cell r="AM460">
            <v>1</v>
          </cell>
        </row>
        <row r="461">
          <cell r="C461" t="str">
            <v>Key / Fall River / 62 County St 1</v>
          </cell>
          <cell r="D461" t="str">
            <v>Brockton Area Office</v>
          </cell>
          <cell r="E461">
            <v>0.12903225806451613</v>
          </cell>
          <cell r="O461">
            <v>0.74193548387096775</v>
          </cell>
          <cell r="P461">
            <v>0.1</v>
          </cell>
          <cell r="Q461">
            <v>0.38709677419354838</v>
          </cell>
          <cell r="R461">
            <v>1</v>
          </cell>
          <cell r="S461">
            <v>0.8666666666666667</v>
          </cell>
          <cell r="T461">
            <v>0.96774193548387089</v>
          </cell>
          <cell r="Y461">
            <v>0.12903225806451613</v>
          </cell>
          <cell r="Z461">
            <v>3.3333333333333333E-2</v>
          </cell>
          <cell r="AF461">
            <v>1.5161290322580645</v>
          </cell>
          <cell r="AG461">
            <v>1.2666666666666668</v>
          </cell>
          <cell r="AH461">
            <v>0.35483870967741937</v>
          </cell>
          <cell r="AI461">
            <v>1.7741935483870968</v>
          </cell>
          <cell r="AJ461">
            <v>0.14285714285714285</v>
          </cell>
          <cell r="AK461">
            <v>0.41935483870967744</v>
          </cell>
          <cell r="AL461">
            <v>6.6666666666666666E-2</v>
          </cell>
          <cell r="AM461">
            <v>0.4838709677419355</v>
          </cell>
          <cell r="AN461">
            <v>0.66666666666666663</v>
          </cell>
          <cell r="AQ461">
            <v>0.73333333333333328</v>
          </cell>
          <cell r="AU461">
            <v>9.6774193548387094E-2</v>
          </cell>
          <cell r="AW461">
            <v>6.4516129032258063E-2</v>
          </cell>
          <cell r="AX461">
            <v>0.13333333333333333</v>
          </cell>
        </row>
        <row r="462">
          <cell r="C462" t="str">
            <v>Key / Fall River / 62 County St 2</v>
          </cell>
          <cell r="D462" t="str">
            <v>Cape Cod Area Office</v>
          </cell>
          <cell r="E462">
            <v>6.4516129032258063E-2</v>
          </cell>
        </row>
        <row r="463">
          <cell r="C463" t="str">
            <v>Key / Fall River / 62 County St 3</v>
          </cell>
          <cell r="D463" t="str">
            <v>Fall River Area Office</v>
          </cell>
          <cell r="E463">
            <v>0.64516129032258063</v>
          </cell>
          <cell r="F463">
            <v>0.45161290322580649</v>
          </cell>
          <cell r="G463">
            <v>1.0666666666666669</v>
          </cell>
          <cell r="H463">
            <v>3.161290322580645</v>
          </cell>
          <cell r="I463">
            <v>7.7</v>
          </cell>
          <cell r="J463">
            <v>9.935483870967742</v>
          </cell>
          <cell r="K463">
            <v>9.193548387096774</v>
          </cell>
          <cell r="L463">
            <v>9.7857142857142847</v>
          </cell>
          <cell r="M463">
            <v>9.3225806451612918</v>
          </cell>
          <cell r="N463">
            <v>11.8</v>
          </cell>
          <cell r="O463">
            <v>10.64516129032258</v>
          </cell>
          <cell r="P463">
            <v>11.566666666666666</v>
          </cell>
          <cell r="Q463">
            <v>12.225806451612902</v>
          </cell>
          <cell r="R463">
            <v>13.451612903225804</v>
          </cell>
          <cell r="S463">
            <v>13.666666666666668</v>
          </cell>
          <cell r="T463">
            <v>13.419354838709676</v>
          </cell>
          <cell r="U463">
            <v>14.6</v>
          </cell>
          <cell r="V463">
            <v>14.741935483870966</v>
          </cell>
          <cell r="W463">
            <v>14.967741935483872</v>
          </cell>
          <cell r="X463">
            <v>14.827586206896553</v>
          </cell>
          <cell r="Y463">
            <v>14.709677419354838</v>
          </cell>
          <cell r="Z463">
            <v>14.666666666666666</v>
          </cell>
          <cell r="AA463">
            <v>15</v>
          </cell>
          <cell r="AB463">
            <v>14.533333333333335</v>
          </cell>
          <cell r="AC463">
            <v>13.870967741935484</v>
          </cell>
          <cell r="AD463">
            <v>13.903225806451614</v>
          </cell>
          <cell r="AE463">
            <v>14.2</v>
          </cell>
          <cell r="AF463">
            <v>11.354838709677418</v>
          </cell>
          <cell r="AG463">
            <v>13.033333333333333</v>
          </cell>
          <cell r="AH463">
            <v>13.161290322580646</v>
          </cell>
          <cell r="AI463">
            <v>11.806451612903228</v>
          </cell>
          <cell r="AJ463">
            <v>10.5</v>
          </cell>
          <cell r="AK463">
            <v>11.548387096774194</v>
          </cell>
          <cell r="AL463">
            <v>14.133333333333333</v>
          </cell>
          <cell r="AM463">
            <v>12.580645161290324</v>
          </cell>
          <cell r="AN463">
            <v>13.733333333333333</v>
          </cell>
          <cell r="AO463">
            <v>14.387096774193552</v>
          </cell>
          <cell r="AP463">
            <v>11.838709677419358</v>
          </cell>
          <cell r="AQ463">
            <v>10.4</v>
          </cell>
          <cell r="AR463">
            <v>13.161290322580644</v>
          </cell>
          <cell r="AS463">
            <v>13.233333333333333</v>
          </cell>
          <cell r="AT463">
            <v>11.354838709677418</v>
          </cell>
          <cell r="AU463">
            <v>11.451612903225804</v>
          </cell>
          <cell r="AV463">
            <v>13.892857142857144</v>
          </cell>
          <cell r="AW463">
            <v>13.258064516129034</v>
          </cell>
          <cell r="AX463">
            <v>14.1</v>
          </cell>
          <cell r="AY463">
            <v>14.35483870967742</v>
          </cell>
          <cell r="AZ463">
            <v>14.7</v>
          </cell>
        </row>
        <row r="464">
          <cell r="C464" t="str">
            <v>Key / Fall River / 62 County St 4</v>
          </cell>
          <cell r="D464" t="str">
            <v>New Bedford Area Office</v>
          </cell>
          <cell r="E464">
            <v>2.8387096774193545</v>
          </cell>
          <cell r="F464">
            <v>2.3870967741935485</v>
          </cell>
          <cell r="G464">
            <v>1.7666666666666666</v>
          </cell>
          <cell r="H464">
            <v>1.3548387096774195</v>
          </cell>
          <cell r="I464">
            <v>0.8</v>
          </cell>
          <cell r="J464">
            <v>0.87096774193548387</v>
          </cell>
          <cell r="K464">
            <v>0.32258064516129031</v>
          </cell>
          <cell r="O464">
            <v>3.2258064516129031E-2</v>
          </cell>
          <cell r="P464">
            <v>6.6666666666666666E-2</v>
          </cell>
          <cell r="Q464">
            <v>0.19354838709677419</v>
          </cell>
          <cell r="Z464">
            <v>0.1</v>
          </cell>
          <cell r="AJ464">
            <v>0.75</v>
          </cell>
          <cell r="AL464">
            <v>6.6666666666666666E-2</v>
          </cell>
          <cell r="AP464">
            <v>0.22580645161290322</v>
          </cell>
          <cell r="AQ464">
            <v>0.16666666666666669</v>
          </cell>
          <cell r="AR464">
            <v>9.6774193548387094E-2</v>
          </cell>
          <cell r="AW464">
            <v>0.90322580645161288</v>
          </cell>
          <cell r="AX464">
            <v>0.3</v>
          </cell>
          <cell r="AY464">
            <v>9.6774193548387094E-2</v>
          </cell>
        </row>
        <row r="465">
          <cell r="C465" t="str">
            <v>Key / Fall River / 62 County St 5</v>
          </cell>
          <cell r="D465" t="str">
            <v>New Bedford Child and Family (Adop)</v>
          </cell>
          <cell r="AC465">
            <v>1</v>
          </cell>
          <cell r="AD465">
            <v>0.80645161290322576</v>
          </cell>
          <cell r="AO465">
            <v>0.25806451612903225</v>
          </cell>
          <cell r="AP465">
            <v>1</v>
          </cell>
          <cell r="AQ465">
            <v>1</v>
          </cell>
          <cell r="AR465">
            <v>1</v>
          </cell>
          <cell r="AS465">
            <v>1</v>
          </cell>
          <cell r="AT465">
            <v>1</v>
          </cell>
          <cell r="AU465">
            <v>0.32258064516129031</v>
          </cell>
        </row>
        <row r="466">
          <cell r="C466" t="str">
            <v>Key / Fall River / 62 County St 6</v>
          </cell>
          <cell r="D466" t="str">
            <v>Plymouth Area Office</v>
          </cell>
          <cell r="I466">
            <v>0.73333333333333339</v>
          </cell>
          <cell r="J466">
            <v>0.967741935483871</v>
          </cell>
          <cell r="K466">
            <v>0.93548387096774188</v>
          </cell>
          <cell r="L466">
            <v>1</v>
          </cell>
          <cell r="M466">
            <v>1</v>
          </cell>
          <cell r="N466">
            <v>1</v>
          </cell>
          <cell r="O466">
            <v>1</v>
          </cell>
          <cell r="P466">
            <v>0.33333333333333331</v>
          </cell>
          <cell r="AF466">
            <v>0.12903225806451613</v>
          </cell>
          <cell r="AI466">
            <v>6.4516129032258063E-2</v>
          </cell>
          <cell r="AJ466">
            <v>3.5714285714285712E-2</v>
          </cell>
          <cell r="AK466">
            <v>9.6774193548387094E-2</v>
          </cell>
        </row>
        <row r="467">
          <cell r="C467" t="str">
            <v>Key / Fall River / 62 County St 7</v>
          </cell>
          <cell r="D467" t="str">
            <v>Taunton/Attleboro Area Office</v>
          </cell>
          <cell r="E467">
            <v>1.806451612903226</v>
          </cell>
          <cell r="F467">
            <v>3.193548387096774</v>
          </cell>
          <cell r="G467">
            <v>2.8666666666666667</v>
          </cell>
          <cell r="H467">
            <v>1.032258064516129</v>
          </cell>
          <cell r="AU467">
            <v>0.90322580645161288</v>
          </cell>
          <cell r="AV467">
            <v>0.14285714285714285</v>
          </cell>
        </row>
        <row r="468">
          <cell r="C468" t="str">
            <v>Key / Methuen / 175 Lowell St 1</v>
          </cell>
          <cell r="D468" t="str">
            <v>Cape Ann Area Office</v>
          </cell>
          <cell r="AE468">
            <v>0.5</v>
          </cell>
          <cell r="AI468">
            <v>0.12903225806451613</v>
          </cell>
        </row>
        <row r="469">
          <cell r="C469" t="str">
            <v>Key / Methuen / 175 Lowell St 2</v>
          </cell>
          <cell r="D469" t="str">
            <v>Haverhill Area Office</v>
          </cell>
          <cell r="O469">
            <v>0.19354838709677419</v>
          </cell>
          <cell r="S469">
            <v>0.4</v>
          </cell>
          <cell r="T469">
            <v>0.74193548387096775</v>
          </cell>
          <cell r="AJ469">
            <v>7.1428571428571425E-2</v>
          </cell>
          <cell r="AN469">
            <v>6.6666666666666666E-2</v>
          </cell>
          <cell r="AR469">
            <v>0.967741935483871</v>
          </cell>
          <cell r="AS469">
            <v>0.3</v>
          </cell>
        </row>
        <row r="470">
          <cell r="C470" t="str">
            <v>Key / Methuen / 175 Lowell St 3</v>
          </cell>
          <cell r="D470" t="str">
            <v>Lawrence Area Office</v>
          </cell>
          <cell r="E470">
            <v>10.838709677419356</v>
          </cell>
          <cell r="F470">
            <v>11.064516129032258</v>
          </cell>
          <cell r="G470">
            <v>9.9333333333333336</v>
          </cell>
          <cell r="H470">
            <v>9.4838709677419359</v>
          </cell>
          <cell r="I470">
            <v>9.8666666666666671</v>
          </cell>
          <cell r="J470">
            <v>10.548387096774194</v>
          </cell>
          <cell r="K470">
            <v>10.58064516129032</v>
          </cell>
          <cell r="L470">
            <v>9.4285714285714288</v>
          </cell>
          <cell r="M470">
            <v>10</v>
          </cell>
          <cell r="N470">
            <v>11.5</v>
          </cell>
          <cell r="O470">
            <v>10.548387096774192</v>
          </cell>
          <cell r="P470">
            <v>9.9666666666666668</v>
          </cell>
          <cell r="Q470">
            <v>10.61290322580645</v>
          </cell>
          <cell r="R470">
            <v>9.8387096774193576</v>
          </cell>
          <cell r="S470">
            <v>8.4</v>
          </cell>
          <cell r="T470">
            <v>8.3548387096774182</v>
          </cell>
          <cell r="U470">
            <v>10.666666666666666</v>
          </cell>
          <cell r="V470">
            <v>9.064516129032258</v>
          </cell>
          <cell r="W470">
            <v>5</v>
          </cell>
          <cell r="X470">
            <v>5.6206896551724128</v>
          </cell>
          <cell r="Y470">
            <v>4.6774193548387091</v>
          </cell>
          <cell r="Z470">
            <v>4.8333333333333339</v>
          </cell>
          <cell r="AA470">
            <v>4.4193548387096779</v>
          </cell>
          <cell r="AB470">
            <v>4.7</v>
          </cell>
          <cell r="AC470">
            <v>3.5161290322580645</v>
          </cell>
          <cell r="AD470">
            <v>3.6451612903225805</v>
          </cell>
          <cell r="AE470">
            <v>0.7</v>
          </cell>
          <cell r="AF470">
            <v>3.8064516129032255</v>
          </cell>
          <cell r="AG470">
            <v>5.0666666666666664</v>
          </cell>
          <cell r="AH470">
            <v>5.161290322580645</v>
          </cell>
          <cell r="AI470">
            <v>2.870967741935484</v>
          </cell>
          <cell r="AJ470">
            <v>5.0357142857142865</v>
          </cell>
          <cell r="AK470">
            <v>4.387096774193548</v>
          </cell>
          <cell r="AL470">
            <v>4.5</v>
          </cell>
          <cell r="AM470">
            <v>5.5806451612903221</v>
          </cell>
          <cell r="AN470">
            <v>5.166666666666667</v>
          </cell>
          <cell r="AO470">
            <v>3.8064516129032251</v>
          </cell>
          <cell r="AP470">
            <v>5.290322580645161</v>
          </cell>
          <cell r="AQ470">
            <v>4.4000000000000004</v>
          </cell>
          <cell r="AR470">
            <v>4.225806451612903</v>
          </cell>
          <cell r="AS470">
            <v>4.8</v>
          </cell>
          <cell r="AT470">
            <v>4.7096774193548381</v>
          </cell>
          <cell r="AU470">
            <v>4.903225806451613</v>
          </cell>
          <cell r="AV470">
            <v>3.964285714285714</v>
          </cell>
          <cell r="AW470">
            <v>4.064516129032258</v>
          </cell>
          <cell r="AX470">
            <v>5.1333333333333329</v>
          </cell>
          <cell r="AY470">
            <v>5.903225806451613</v>
          </cell>
          <cell r="AZ470">
            <v>5.3</v>
          </cell>
        </row>
        <row r="471">
          <cell r="C471" t="str">
            <v>Key / Methuen / 175 Lowell St 4</v>
          </cell>
          <cell r="D471" t="str">
            <v>Lowell Area Office</v>
          </cell>
          <cell r="R471">
            <v>0.70967741935483875</v>
          </cell>
          <cell r="S471">
            <v>0.3</v>
          </cell>
          <cell r="T471">
            <v>0.41935483870967744</v>
          </cell>
          <cell r="U471">
            <v>3.3333333333333333E-2</v>
          </cell>
          <cell r="AC471">
            <v>0.35483870967741937</v>
          </cell>
          <cell r="AD471">
            <v>0.19354838709677419</v>
          </cell>
          <cell r="AE471">
            <v>0.6333333333333333</v>
          </cell>
          <cell r="AF471">
            <v>0.967741935483871</v>
          </cell>
          <cell r="AG471">
            <v>6.6666666666666666E-2</v>
          </cell>
          <cell r="AH471">
            <v>0.19354838709677419</v>
          </cell>
          <cell r="AI471">
            <v>0.38709677419354838</v>
          </cell>
          <cell r="AJ471">
            <v>0.64285714285714279</v>
          </cell>
          <cell r="AK471">
            <v>0.29032258064516125</v>
          </cell>
          <cell r="AM471">
            <v>3.2258064516129031E-2</v>
          </cell>
          <cell r="AN471">
            <v>3.3333333333333333E-2</v>
          </cell>
          <cell r="AR471">
            <v>0.16129032258064516</v>
          </cell>
          <cell r="AW471">
            <v>0.77419354838709675</v>
          </cell>
          <cell r="AX471">
            <v>0.56666666666666665</v>
          </cell>
        </row>
        <row r="472">
          <cell r="C472" t="str">
            <v>Key / Methuen / 175 Lowell St 5</v>
          </cell>
          <cell r="D472" t="str">
            <v>Lynn Area Office</v>
          </cell>
          <cell r="AB472">
            <v>0.46666666666666667</v>
          </cell>
          <cell r="AN472">
            <v>3.3333333333333333E-2</v>
          </cell>
          <cell r="AO472">
            <v>1</v>
          </cell>
          <cell r="AP472">
            <v>0.54838709677419351</v>
          </cell>
        </row>
        <row r="473">
          <cell r="C473" t="str">
            <v>Key / Methuen / 175 Lowell St 6</v>
          </cell>
          <cell r="D473" t="str">
            <v>North Central Area Office</v>
          </cell>
          <cell r="E473">
            <v>0.5161290322580645</v>
          </cell>
        </row>
        <row r="474">
          <cell r="C474" t="str">
            <v>Key / Methuen / 175 Lowell St 7</v>
          </cell>
          <cell r="D474" t="str">
            <v>Worcester East Area Office</v>
          </cell>
          <cell r="AX474">
            <v>0.16666666666666666</v>
          </cell>
        </row>
        <row r="475">
          <cell r="C475" t="str">
            <v>Key / Methuen / 19 Mystic St 1</v>
          </cell>
          <cell r="D475" t="str">
            <v>Cape Ann Area Office</v>
          </cell>
          <cell r="AL475">
            <v>6.6666666666666666E-2</v>
          </cell>
          <cell r="AW475">
            <v>6.4516129032258063E-2</v>
          </cell>
        </row>
        <row r="476">
          <cell r="C476" t="str">
            <v>Key / Methuen / 19 Mystic St 2</v>
          </cell>
          <cell r="D476" t="str">
            <v>Haverhill Area Office</v>
          </cell>
          <cell r="AB476">
            <v>0.7</v>
          </cell>
          <cell r="AC476">
            <v>0.19354838709677419</v>
          </cell>
          <cell r="AE476">
            <v>0.33333333333333331</v>
          </cell>
          <cell r="AG476">
            <v>3.3333333333333333E-2</v>
          </cell>
          <cell r="AQ476">
            <v>0.33333333333333331</v>
          </cell>
          <cell r="AR476">
            <v>0.35483870967741937</v>
          </cell>
          <cell r="AU476">
            <v>0.32258064516129031</v>
          </cell>
          <cell r="AV476">
            <v>0.6071428571428571</v>
          </cell>
        </row>
        <row r="477">
          <cell r="C477" t="str">
            <v>Key / Methuen / 19 Mystic St 3</v>
          </cell>
          <cell r="D477" t="str">
            <v>Lawrence Area Office</v>
          </cell>
          <cell r="V477">
            <v>0.80645161290322576</v>
          </cell>
          <cell r="W477">
            <v>5.5161290322580649</v>
          </cell>
          <cell r="X477">
            <v>5.5862068965517242</v>
          </cell>
          <cell r="Y477">
            <v>5.4838709677419359</v>
          </cell>
          <cell r="Z477">
            <v>5.7666666666666666</v>
          </cell>
          <cell r="AA477">
            <v>4.8387096774193541</v>
          </cell>
          <cell r="AB477">
            <v>5.6</v>
          </cell>
          <cell r="AC477">
            <v>4.064516129032258</v>
          </cell>
          <cell r="AD477">
            <v>5.096774193548387</v>
          </cell>
          <cell r="AE477">
            <v>4.4666666666666659</v>
          </cell>
          <cell r="AF477">
            <v>5.935483870967742</v>
          </cell>
          <cell r="AG477">
            <v>4.4666666666666668</v>
          </cell>
          <cell r="AH477">
            <v>3.967741935483871</v>
          </cell>
          <cell r="AI477">
            <v>4.032258064516129</v>
          </cell>
          <cell r="AJ477">
            <v>4.1428571428571423</v>
          </cell>
          <cell r="AK477">
            <v>4.193548387096774</v>
          </cell>
          <cell r="AL477">
            <v>3.3333333333333335</v>
          </cell>
          <cell r="AM477">
            <v>5.387096774193548</v>
          </cell>
          <cell r="AN477">
            <v>4.4333333333333336</v>
          </cell>
          <cell r="AO477">
            <v>3.6451612903225805</v>
          </cell>
          <cell r="AP477">
            <v>5.5161290322580641</v>
          </cell>
          <cell r="AQ477">
            <v>5</v>
          </cell>
          <cell r="AR477">
            <v>3.290322580645161</v>
          </cell>
          <cell r="AS477">
            <v>3.7333333333333334</v>
          </cell>
          <cell r="AT477">
            <v>3.4838709677419355</v>
          </cell>
          <cell r="AU477">
            <v>3</v>
          </cell>
          <cell r="AV477">
            <v>4.3214285714285712</v>
          </cell>
          <cell r="AW477">
            <v>4.419354838709677</v>
          </cell>
          <cell r="AX477">
            <v>5.3666666666666671</v>
          </cell>
          <cell r="AY477">
            <v>5.6774193548387091</v>
          </cell>
          <cell r="AZ477">
            <v>5.8666666666666663</v>
          </cell>
        </row>
        <row r="478">
          <cell r="C478" t="str">
            <v>Key / Methuen / 19 Mystic St 4</v>
          </cell>
          <cell r="D478" t="str">
            <v>Lowell Area Office</v>
          </cell>
          <cell r="Y478">
            <v>6.4516129032258063E-2</v>
          </cell>
          <cell r="AA478">
            <v>0.12903225806451613</v>
          </cell>
          <cell r="AD478">
            <v>0.5161290322580645</v>
          </cell>
          <cell r="AE478">
            <v>1</v>
          </cell>
          <cell r="AF478">
            <v>6.4516129032258063E-2</v>
          </cell>
          <cell r="AG478">
            <v>3.3333333333333333E-2</v>
          </cell>
          <cell r="AH478">
            <v>1.161290322580645</v>
          </cell>
          <cell r="AI478">
            <v>1.096774193548387</v>
          </cell>
          <cell r="AJ478">
            <v>0.85714285714285721</v>
          </cell>
          <cell r="AK478">
            <v>0.29032258064516131</v>
          </cell>
          <cell r="AL478">
            <v>0.46666666666666667</v>
          </cell>
          <cell r="AM478">
            <v>9.6774193548387094E-2</v>
          </cell>
          <cell r="AN478">
            <v>0.1</v>
          </cell>
          <cell r="AP478">
            <v>9.6774193548387094E-2</v>
          </cell>
          <cell r="AR478">
            <v>0.35483870967741937</v>
          </cell>
          <cell r="AS478">
            <v>0.9</v>
          </cell>
          <cell r="AT478">
            <v>1</v>
          </cell>
          <cell r="AU478">
            <v>0.22580645161290322</v>
          </cell>
        </row>
        <row r="479">
          <cell r="C479" t="str">
            <v>Key / Methuen / 19 Mystic St 5</v>
          </cell>
          <cell r="D479" t="str">
            <v>Lynn Area Office</v>
          </cell>
          <cell r="AP479">
            <v>3.2258064516129031E-2</v>
          </cell>
        </row>
        <row r="480">
          <cell r="C480" t="str">
            <v>Key / Methuen / 19 Mystic St 6</v>
          </cell>
          <cell r="D480" t="str">
            <v>New Bedford Child and Family (Adop)</v>
          </cell>
          <cell r="AT480">
            <v>1</v>
          </cell>
          <cell r="AU480">
            <v>0.61290322580645162</v>
          </cell>
        </row>
        <row r="481">
          <cell r="C481" t="str">
            <v>Key / Methuen / 19 Mystic St 7</v>
          </cell>
          <cell r="D481" t="str">
            <v>South Central Area Office</v>
          </cell>
          <cell r="AL481">
            <v>0.2</v>
          </cell>
        </row>
        <row r="482">
          <cell r="C482" t="str">
            <v>Key / Pittsfield / 369 West St 1</v>
          </cell>
          <cell r="D482" t="str">
            <v>Framingham Area Office</v>
          </cell>
          <cell r="N482">
            <v>3.3333333333333333E-2</v>
          </cell>
        </row>
        <row r="483">
          <cell r="C483" t="str">
            <v>Key / Pittsfield / 369 West St 2</v>
          </cell>
          <cell r="D483" t="str">
            <v>Greenfield Area Office</v>
          </cell>
          <cell r="AH483">
            <v>6.4516129032258063E-2</v>
          </cell>
        </row>
        <row r="484">
          <cell r="C484" t="str">
            <v>Key / Pittsfield / 369 West St 3</v>
          </cell>
          <cell r="D484" t="str">
            <v>Holyoke Area Office</v>
          </cell>
          <cell r="L484">
            <v>0.8571428571428571</v>
          </cell>
          <cell r="M484">
            <v>0.12903225806451613</v>
          </cell>
          <cell r="AD484">
            <v>0.45161290322580644</v>
          </cell>
          <cell r="AE484">
            <v>0.1</v>
          </cell>
          <cell r="AG484">
            <v>0.33333333333333337</v>
          </cell>
          <cell r="AI484">
            <v>6.4516129032258063E-2</v>
          </cell>
          <cell r="AJ484">
            <v>3.5714285714285712E-2</v>
          </cell>
          <cell r="AK484">
            <v>9.6774193548387094E-2</v>
          </cell>
        </row>
        <row r="485">
          <cell r="C485" t="str">
            <v>Key / Pittsfield / 369 West St 4</v>
          </cell>
          <cell r="D485" t="str">
            <v>North Central Area Office</v>
          </cell>
          <cell r="AQ485">
            <v>0.2</v>
          </cell>
        </row>
        <row r="486">
          <cell r="C486" t="str">
            <v>Key / Pittsfield / 369 West St 5</v>
          </cell>
          <cell r="D486" t="str">
            <v>Pittsfield Area Office</v>
          </cell>
          <cell r="E486">
            <v>9.387096774193548</v>
          </cell>
          <cell r="F486">
            <v>10.838709677419354</v>
          </cell>
          <cell r="G486">
            <v>9.8666666666666671</v>
          </cell>
          <cell r="H486">
            <v>11</v>
          </cell>
          <cell r="I486">
            <v>10.3</v>
          </cell>
          <cell r="J486">
            <v>10.096774193548388</v>
          </cell>
          <cell r="K486">
            <v>11.387096774193544</v>
          </cell>
          <cell r="L486">
            <v>10.571428571428573</v>
          </cell>
          <cell r="M486">
            <v>11.32258064516129</v>
          </cell>
          <cell r="N486">
            <v>10.066666666666668</v>
          </cell>
          <cell r="O486">
            <v>11.096774193548388</v>
          </cell>
          <cell r="P486">
            <v>9.5333333333333314</v>
          </cell>
          <cell r="Q486">
            <v>11.193548387096774</v>
          </cell>
          <cell r="R486">
            <v>11.354838709677416</v>
          </cell>
          <cell r="S486">
            <v>11.4</v>
          </cell>
          <cell r="T486">
            <v>11.677419354838708</v>
          </cell>
          <cell r="U486">
            <v>11.266666666666667</v>
          </cell>
          <cell r="V486">
            <v>11.709677419354838</v>
          </cell>
          <cell r="W486">
            <v>11.838709677419354</v>
          </cell>
          <cell r="X486">
            <v>11.896551724137931</v>
          </cell>
          <cell r="Y486">
            <v>11.93548387096774</v>
          </cell>
          <cell r="Z486">
            <v>12.033333333333333</v>
          </cell>
          <cell r="AA486">
            <v>12</v>
          </cell>
          <cell r="AB486">
            <v>11.866666666666667</v>
          </cell>
          <cell r="AC486">
            <v>11.67741935483871</v>
          </cell>
          <cell r="AD486">
            <v>10.774193548387094</v>
          </cell>
          <cell r="AE486">
            <v>11.333333333333334</v>
          </cell>
          <cell r="AF486">
            <v>11.193548387096776</v>
          </cell>
          <cell r="AG486">
            <v>10.433333333333334</v>
          </cell>
          <cell r="AH486">
            <v>10.483870967741936</v>
          </cell>
          <cell r="AI486">
            <v>11.29032258064516</v>
          </cell>
          <cell r="AJ486">
            <v>11.464285714285717</v>
          </cell>
          <cell r="AK486">
            <v>11.612903225806456</v>
          </cell>
          <cell r="AL486">
            <v>11.766666666666666</v>
          </cell>
          <cell r="AM486">
            <v>11.741935483870966</v>
          </cell>
          <cell r="AN486">
            <v>11.866666666666667</v>
          </cell>
          <cell r="AO486">
            <v>10.74193548387097</v>
          </cell>
          <cell r="AP486">
            <v>11.193548387096776</v>
          </cell>
          <cell r="AQ486">
            <v>11.066666666666666</v>
          </cell>
          <cell r="AR486">
            <v>11.32258064516129</v>
          </cell>
          <cell r="AS486">
            <v>11.466666666666665</v>
          </cell>
          <cell r="AT486">
            <v>11.67741935483871</v>
          </cell>
          <cell r="AU486">
            <v>11.161290322580644</v>
          </cell>
          <cell r="AV486">
            <v>11.607142857142856</v>
          </cell>
          <cell r="AW486">
            <v>12.838709677419358</v>
          </cell>
          <cell r="AX486">
            <v>13.233333333333333</v>
          </cell>
          <cell r="AY486">
            <v>12.516129032258066</v>
          </cell>
          <cell r="AZ486">
            <v>12.8</v>
          </cell>
        </row>
        <row r="487">
          <cell r="C487" t="str">
            <v>Key / Pittsfield / 369 West St 6</v>
          </cell>
          <cell r="D487" t="str">
            <v>Robert Van Wart Area Office</v>
          </cell>
          <cell r="Q487">
            <v>9.6774193548387094E-2</v>
          </cell>
          <cell r="S487">
            <v>0.1</v>
          </cell>
          <cell r="V487">
            <v>3.2258064516129031E-2</v>
          </cell>
          <cell r="X487">
            <v>3.4482758620689655E-2</v>
          </cell>
          <cell r="Y487">
            <v>9.6774193548387094E-2</v>
          </cell>
          <cell r="AB487">
            <v>0.1</v>
          </cell>
          <cell r="AF487">
            <v>0.16129032258064516</v>
          </cell>
          <cell r="AH487">
            <v>0.45161290322580644</v>
          </cell>
          <cell r="AQ487">
            <v>6.6666666666666666E-2</v>
          </cell>
          <cell r="AR487">
            <v>0.25806451612903225</v>
          </cell>
          <cell r="AX487">
            <v>3.3333333333333333E-2</v>
          </cell>
        </row>
        <row r="488">
          <cell r="C488" t="str">
            <v>Key / Pittsfield / 369 West St 7</v>
          </cell>
          <cell r="D488" t="str">
            <v>Springfield Area Office</v>
          </cell>
          <cell r="Q488">
            <v>0.29032258064516131</v>
          </cell>
          <cell r="AD488">
            <v>9.6774193548387094E-2</v>
          </cell>
          <cell r="AE488">
            <v>3.3333333333333333E-2</v>
          </cell>
          <cell r="AH488">
            <v>3.2258064516129031E-2</v>
          </cell>
          <cell r="AO488">
            <v>6.4516129032258063E-2</v>
          </cell>
        </row>
        <row r="489">
          <cell r="C489" t="str">
            <v>Key / Worcester / 2 Norton St 1</v>
          </cell>
          <cell r="D489" t="str">
            <v>North Central Area Office</v>
          </cell>
          <cell r="E489">
            <v>1.870967741935484</v>
          </cell>
          <cell r="F489">
            <v>1.7419354838709675</v>
          </cell>
          <cell r="G489">
            <v>0.8</v>
          </cell>
          <cell r="M489">
            <v>0.29032258064516131</v>
          </cell>
          <cell r="N489">
            <v>0.13333333333333333</v>
          </cell>
          <cell r="Q489">
            <v>0.19354838709677419</v>
          </cell>
          <cell r="R489">
            <v>1</v>
          </cell>
          <cell r="S489">
            <v>0.4</v>
          </cell>
          <cell r="AF489">
            <v>0.41935483870967744</v>
          </cell>
          <cell r="AS489">
            <v>3.3333333333333333E-2</v>
          </cell>
          <cell r="AT489">
            <v>0.80645161290322576</v>
          </cell>
          <cell r="AU489">
            <v>1</v>
          </cell>
          <cell r="AV489">
            <v>1</v>
          </cell>
        </row>
        <row r="490">
          <cell r="C490" t="str">
            <v>Key / Worcester / 2 Norton St 2</v>
          </cell>
          <cell r="D490" t="str">
            <v>South Central Area Office</v>
          </cell>
          <cell r="E490">
            <v>1</v>
          </cell>
          <cell r="F490">
            <v>1.096774193548387</v>
          </cell>
          <cell r="G490">
            <v>1.8</v>
          </cell>
          <cell r="H490">
            <v>1.8387096774193548</v>
          </cell>
          <cell r="I490">
            <v>1.8</v>
          </cell>
          <cell r="J490">
            <v>1.032258064516129</v>
          </cell>
          <cell r="K490">
            <v>1.7741935483870968</v>
          </cell>
          <cell r="L490">
            <v>1.4285714285714286</v>
          </cell>
          <cell r="M490">
            <v>2</v>
          </cell>
          <cell r="N490">
            <v>2.2333333333333334</v>
          </cell>
          <cell r="O490">
            <v>3</v>
          </cell>
          <cell r="P490">
            <v>2.5333333333333332</v>
          </cell>
          <cell r="Q490">
            <v>3.2258064516129031E-2</v>
          </cell>
          <cell r="R490">
            <v>0.32258064516129031</v>
          </cell>
          <cell r="S490">
            <v>2.2666666666666666</v>
          </cell>
          <cell r="T490">
            <v>3</v>
          </cell>
          <cell r="U490">
            <v>3</v>
          </cell>
          <cell r="V490">
            <v>2.5806451612903225</v>
          </cell>
          <cell r="W490">
            <v>2.741935483870968</v>
          </cell>
          <cell r="X490">
            <v>2.9655172413793105</v>
          </cell>
          <cell r="Y490">
            <v>3.67741935483871</v>
          </cell>
          <cell r="Z490">
            <v>4</v>
          </cell>
          <cell r="AA490">
            <v>4</v>
          </cell>
          <cell r="AB490">
            <v>3.0333333333333332</v>
          </cell>
          <cell r="AC490">
            <v>2.6774193548387095</v>
          </cell>
          <cell r="AD490">
            <v>2.7419354838709675</v>
          </cell>
          <cell r="AE490">
            <v>2.4</v>
          </cell>
          <cell r="AF490">
            <v>2</v>
          </cell>
          <cell r="AG490">
            <v>2</v>
          </cell>
          <cell r="AH490">
            <v>1.5483870967741935</v>
          </cell>
          <cell r="AI490">
            <v>1</v>
          </cell>
          <cell r="AJ490">
            <v>0.8571428571428571</v>
          </cell>
          <cell r="AL490">
            <v>0.56666666666666665</v>
          </cell>
          <cell r="AM490">
            <v>1.8064516129032258</v>
          </cell>
          <cell r="AN490">
            <v>2.6</v>
          </cell>
          <cell r="AO490">
            <v>1.6774193548387095</v>
          </cell>
          <cell r="AP490">
            <v>1.2580645161290323</v>
          </cell>
          <cell r="AQ490">
            <v>1.7666666666666666</v>
          </cell>
          <cell r="AR490">
            <v>3</v>
          </cell>
          <cell r="AS490">
            <v>3</v>
          </cell>
          <cell r="AT490">
            <v>2.6774193548387095</v>
          </cell>
          <cell r="AU490">
            <v>1.870967741935484</v>
          </cell>
          <cell r="AV490">
            <v>1.7857142857142858</v>
          </cell>
          <cell r="AW490">
            <v>1.967741935483871</v>
          </cell>
          <cell r="AX490">
            <v>2.2333333333333334</v>
          </cell>
          <cell r="AY490">
            <v>3.32258064516129</v>
          </cell>
          <cell r="AZ490">
            <v>3.9333333333333331</v>
          </cell>
        </row>
        <row r="491">
          <cell r="C491" t="str">
            <v>Key / Worcester / 2 Norton St 3</v>
          </cell>
          <cell r="D491" t="str">
            <v>Taunton/Attleboro Area Office</v>
          </cell>
          <cell r="Q491">
            <v>0.22580645161290322</v>
          </cell>
        </row>
        <row r="492">
          <cell r="C492" t="str">
            <v>Key / Worcester / 2 Norton St 4</v>
          </cell>
          <cell r="D492" t="str">
            <v>Worcester East Area Office</v>
          </cell>
          <cell r="E492">
            <v>4.580645161290323</v>
          </cell>
          <cell r="F492">
            <v>3.4838709677419355</v>
          </cell>
          <cell r="G492">
            <v>2.4666666666666668</v>
          </cell>
          <cell r="H492">
            <v>3.935483870967742</v>
          </cell>
          <cell r="I492">
            <v>3.8</v>
          </cell>
          <cell r="J492">
            <v>4.387096774193548</v>
          </cell>
          <cell r="K492">
            <v>4.129032258064516</v>
          </cell>
          <cell r="L492">
            <v>4.0357142857142856</v>
          </cell>
          <cell r="M492">
            <v>3.838709677419355</v>
          </cell>
          <cell r="N492">
            <v>4</v>
          </cell>
          <cell r="O492">
            <v>4.225806451612903</v>
          </cell>
          <cell r="P492">
            <v>3.9666666666666668</v>
          </cell>
          <cell r="Q492">
            <v>3.6451612903225805</v>
          </cell>
          <cell r="R492">
            <v>4.4516129032258061</v>
          </cell>
          <cell r="S492">
            <v>4.0333333333333332</v>
          </cell>
          <cell r="T492">
            <v>3.741935483870968</v>
          </cell>
          <cell r="U492">
            <v>4</v>
          </cell>
          <cell r="V492">
            <v>3.9677419354838706</v>
          </cell>
          <cell r="W492">
            <v>3.903225806451613</v>
          </cell>
          <cell r="X492">
            <v>4</v>
          </cell>
          <cell r="Y492">
            <v>3.2258064516129035</v>
          </cell>
          <cell r="Z492">
            <v>2.5</v>
          </cell>
          <cell r="AA492">
            <v>2.806451612903226</v>
          </cell>
          <cell r="AB492">
            <v>3.8</v>
          </cell>
          <cell r="AC492">
            <v>3.935483870967742</v>
          </cell>
          <cell r="AD492">
            <v>3.806451612903226</v>
          </cell>
          <cell r="AE492">
            <v>4.166666666666667</v>
          </cell>
          <cell r="AF492">
            <v>3.5161290322580645</v>
          </cell>
          <cell r="AG492">
            <v>3.6</v>
          </cell>
          <cell r="AH492">
            <v>3.4838709677419355</v>
          </cell>
          <cell r="AI492">
            <v>3.967741935483871</v>
          </cell>
          <cell r="AJ492">
            <v>4.3571428571428577</v>
          </cell>
          <cell r="AK492">
            <v>4.5483870967741939</v>
          </cell>
          <cell r="AL492">
            <v>5.9666666666666668</v>
          </cell>
          <cell r="AM492">
            <v>5.096774193548387</v>
          </cell>
          <cell r="AN492">
            <v>4.833333333333333</v>
          </cell>
          <cell r="AO492">
            <v>4.5483870967741939</v>
          </cell>
          <cell r="AP492">
            <v>3.612903225806452</v>
          </cell>
          <cell r="AQ492">
            <v>3.0666666666666664</v>
          </cell>
          <cell r="AR492">
            <v>3.6774193548387095</v>
          </cell>
          <cell r="AS492">
            <v>3.6666666666666665</v>
          </cell>
          <cell r="AT492">
            <v>1.5161290322580645</v>
          </cell>
          <cell r="AU492">
            <v>2.4838709677419355</v>
          </cell>
          <cell r="AV492">
            <v>3.8571428571428568</v>
          </cell>
          <cell r="AW492">
            <v>3.5806451612903225</v>
          </cell>
          <cell r="AX492">
            <v>4.6333333333333329</v>
          </cell>
          <cell r="AY492">
            <v>4.5483870967741939</v>
          </cell>
          <cell r="AZ492">
            <v>4</v>
          </cell>
        </row>
        <row r="493">
          <cell r="C493" t="str">
            <v>Key / Worcester / 2 Norton St 5</v>
          </cell>
          <cell r="D493" t="str">
            <v>Worcester West Area Office</v>
          </cell>
          <cell r="E493">
            <v>0.4838709677419355</v>
          </cell>
          <cell r="F493">
            <v>1.8064516129032255</v>
          </cell>
          <cell r="G493">
            <v>2</v>
          </cell>
          <cell r="H493">
            <v>2</v>
          </cell>
          <cell r="I493">
            <v>1.4</v>
          </cell>
          <cell r="J493">
            <v>2.8709677419354835</v>
          </cell>
          <cell r="K493">
            <v>3</v>
          </cell>
          <cell r="L493">
            <v>3</v>
          </cell>
          <cell r="M493">
            <v>2.5483870967741935</v>
          </cell>
          <cell r="N493">
            <v>2.7666666666666666</v>
          </cell>
          <cell r="O493">
            <v>2.709677419354839</v>
          </cell>
          <cell r="P493">
            <v>2.8</v>
          </cell>
          <cell r="Q493">
            <v>2.3870967741935485</v>
          </cell>
          <cell r="R493">
            <v>2.5483870967741935</v>
          </cell>
          <cell r="S493">
            <v>2.8666666666666667</v>
          </cell>
          <cell r="T493">
            <v>2.4516129032258065</v>
          </cell>
          <cell r="U493">
            <v>2.9333333333333336</v>
          </cell>
          <cell r="V493">
            <v>2.935483870967742</v>
          </cell>
          <cell r="W493">
            <v>2.838709677419355</v>
          </cell>
          <cell r="X493">
            <v>3</v>
          </cell>
          <cell r="Y493">
            <v>3</v>
          </cell>
          <cell r="Z493">
            <v>3</v>
          </cell>
          <cell r="AA493">
            <v>3</v>
          </cell>
          <cell r="AB493">
            <v>2.8</v>
          </cell>
          <cell r="AC493">
            <v>2.7741935483870965</v>
          </cell>
          <cell r="AD493">
            <v>3</v>
          </cell>
          <cell r="AE493">
            <v>2.833333333333333</v>
          </cell>
          <cell r="AF493">
            <v>1.935483870967742</v>
          </cell>
          <cell r="AG493">
            <v>1</v>
          </cell>
          <cell r="AH493">
            <v>3</v>
          </cell>
          <cell r="AI493">
            <v>2.5806451612903225</v>
          </cell>
          <cell r="AJ493">
            <v>2.4642857142857144</v>
          </cell>
          <cell r="AK493">
            <v>2.709677419354839</v>
          </cell>
          <cell r="AL493">
            <v>2.8</v>
          </cell>
          <cell r="AM493">
            <v>2.709677419354839</v>
          </cell>
          <cell r="AN493">
            <v>1.7333333333333334</v>
          </cell>
          <cell r="AO493">
            <v>3</v>
          </cell>
          <cell r="AP493">
            <v>3</v>
          </cell>
          <cell r="AQ493">
            <v>3</v>
          </cell>
          <cell r="AR493">
            <v>3</v>
          </cell>
          <cell r="AS493">
            <v>2.6333333333333333</v>
          </cell>
          <cell r="AT493">
            <v>2.7741935483870965</v>
          </cell>
          <cell r="AU493">
            <v>3</v>
          </cell>
          <cell r="AV493">
            <v>3</v>
          </cell>
          <cell r="AW493">
            <v>2.129032258064516</v>
          </cell>
          <cell r="AX493">
            <v>2.5</v>
          </cell>
          <cell r="AY493">
            <v>2</v>
          </cell>
          <cell r="AZ493">
            <v>2</v>
          </cell>
        </row>
        <row r="494">
          <cell r="C494" t="str">
            <v>LUK / Fitchburg / 101 South St 1</v>
          </cell>
          <cell r="D494" t="str">
            <v>Children's Friends Inc. (Adop)</v>
          </cell>
          <cell r="AV494">
            <v>0.6071428571428571</v>
          </cell>
          <cell r="AW494">
            <v>1</v>
          </cell>
          <cell r="AX494">
            <v>0.96666666666666667</v>
          </cell>
        </row>
        <row r="495">
          <cell r="C495" t="str">
            <v>LUK / Fitchburg / 101 South St 2</v>
          </cell>
          <cell r="D495" t="str">
            <v>Greenfield Area Office</v>
          </cell>
          <cell r="AJ495">
            <v>1</v>
          </cell>
          <cell r="AK495">
            <v>1</v>
          </cell>
          <cell r="AL495">
            <v>0.6</v>
          </cell>
        </row>
        <row r="496">
          <cell r="C496" t="str">
            <v>LUK / Fitchburg / 101 South St 3</v>
          </cell>
          <cell r="D496" t="str">
            <v>Haverhill Area Office</v>
          </cell>
          <cell r="O496">
            <v>0.22580645161290322</v>
          </cell>
        </row>
        <row r="497">
          <cell r="C497" t="str">
            <v>LUK / Fitchburg / 101 South St 4</v>
          </cell>
          <cell r="D497" t="str">
            <v>Lowell Area Office</v>
          </cell>
          <cell r="AG497">
            <v>1</v>
          </cell>
          <cell r="AH497">
            <v>0.967741935483871</v>
          </cell>
        </row>
        <row r="498">
          <cell r="C498" t="str">
            <v>LUK / Fitchburg / 101 South St 5</v>
          </cell>
          <cell r="D498" t="str">
            <v>Lutherans (Adop)</v>
          </cell>
          <cell r="AG498">
            <v>3.3333333333333333E-2</v>
          </cell>
        </row>
        <row r="499">
          <cell r="C499" t="str">
            <v>LUK / Fitchburg / 101 South St 6</v>
          </cell>
          <cell r="D499" t="str">
            <v>North Central Area Office</v>
          </cell>
          <cell r="E499">
            <v>3.4193548387096775</v>
          </cell>
          <cell r="F499">
            <v>4</v>
          </cell>
          <cell r="G499">
            <v>3.5</v>
          </cell>
          <cell r="H499">
            <v>2.3548387096774195</v>
          </cell>
          <cell r="I499">
            <v>3</v>
          </cell>
          <cell r="J499">
            <v>2.5483870967741935</v>
          </cell>
          <cell r="K499">
            <v>2</v>
          </cell>
          <cell r="L499">
            <v>2.7857142857142856</v>
          </cell>
          <cell r="M499">
            <v>3.8387096774193545</v>
          </cell>
          <cell r="N499">
            <v>3.5333333333333332</v>
          </cell>
          <cell r="O499">
            <v>2.6774193548387095</v>
          </cell>
          <cell r="P499">
            <v>4.4666666666666668</v>
          </cell>
          <cell r="Q499">
            <v>5.5483870967741939</v>
          </cell>
          <cell r="R499">
            <v>6.161290322580645</v>
          </cell>
          <cell r="S499">
            <v>6</v>
          </cell>
          <cell r="T499">
            <v>5.5806451612903221</v>
          </cell>
          <cell r="U499">
            <v>5.8666666666666671</v>
          </cell>
          <cell r="V499">
            <v>5.967741935483871</v>
          </cell>
          <cell r="W499">
            <v>5.258064516129032</v>
          </cell>
          <cell r="X499">
            <v>6</v>
          </cell>
          <cell r="Y499">
            <v>5.741935483870968</v>
          </cell>
          <cell r="Z499">
            <v>5.6666666666666661</v>
          </cell>
          <cell r="AA499">
            <v>5</v>
          </cell>
          <cell r="AB499">
            <v>5.1666666666666661</v>
          </cell>
          <cell r="AC499">
            <v>5.935483870967742</v>
          </cell>
          <cell r="AD499">
            <v>5.7741935483870961</v>
          </cell>
          <cell r="AE499">
            <v>5.6</v>
          </cell>
          <cell r="AF499">
            <v>6.096774193548387</v>
          </cell>
          <cell r="AG499">
            <v>4.3666666666666671</v>
          </cell>
          <cell r="AH499">
            <v>3.354838709677419</v>
          </cell>
          <cell r="AI499">
            <v>5.193548387096774</v>
          </cell>
          <cell r="AJ499">
            <v>5.0357142857142856</v>
          </cell>
          <cell r="AK499">
            <v>4.774193548387097</v>
          </cell>
          <cell r="AL499">
            <v>4.3</v>
          </cell>
          <cell r="AM499">
            <v>5</v>
          </cell>
          <cell r="AN499">
            <v>2.8</v>
          </cell>
          <cell r="AO499">
            <v>3.161290322580645</v>
          </cell>
          <cell r="AP499">
            <v>4.935483870967742</v>
          </cell>
          <cell r="AQ499">
            <v>5.0666666666666664</v>
          </cell>
          <cell r="AR499">
            <v>3.9677419354838706</v>
          </cell>
          <cell r="AS499">
            <v>4.833333333333333</v>
          </cell>
          <cell r="AT499">
            <v>5.419354838709677</v>
          </cell>
          <cell r="AU499">
            <v>5.290322580645161</v>
          </cell>
          <cell r="AV499">
            <v>2.2857142857142856</v>
          </cell>
          <cell r="AW499">
            <v>3.193548387096774</v>
          </cell>
          <cell r="AX499">
            <v>4.3</v>
          </cell>
          <cell r="AY499">
            <v>5.096774193548387</v>
          </cell>
          <cell r="AZ499">
            <v>6.1</v>
          </cell>
        </row>
        <row r="500">
          <cell r="C500" t="str">
            <v>LUK / Fitchburg / 101 South St 7</v>
          </cell>
          <cell r="D500" t="str">
            <v>South Central Area Office</v>
          </cell>
          <cell r="F500">
            <v>6.4516129032258063E-2</v>
          </cell>
          <cell r="G500">
            <v>0.13333333333333333</v>
          </cell>
          <cell r="H500">
            <v>0.45161290322580644</v>
          </cell>
          <cell r="I500">
            <v>0.5</v>
          </cell>
          <cell r="J500">
            <v>1.064516129032258</v>
          </cell>
          <cell r="K500">
            <v>1</v>
          </cell>
          <cell r="L500">
            <v>0.64285714285714279</v>
          </cell>
          <cell r="N500">
            <v>6.6666666666666666E-2</v>
          </cell>
          <cell r="AF500">
            <v>6.4516129032258063E-2</v>
          </cell>
          <cell r="AK500">
            <v>3.2258064516129031E-2</v>
          </cell>
          <cell r="AM500">
            <v>9.6774193548387094E-2</v>
          </cell>
          <cell r="AN500">
            <v>0.23333333333333334</v>
          </cell>
        </row>
        <row r="501">
          <cell r="C501" t="str">
            <v>LUK / Fitchburg / 101 South St 8</v>
          </cell>
          <cell r="D501" t="str">
            <v>Worcester East Area Office</v>
          </cell>
          <cell r="E501">
            <v>1.0322580645161292</v>
          </cell>
          <cell r="F501">
            <v>1.064516129032258</v>
          </cell>
          <cell r="G501">
            <v>1.1666666666666667</v>
          </cell>
          <cell r="H501">
            <v>1.838709677419355</v>
          </cell>
          <cell r="I501">
            <v>2</v>
          </cell>
          <cell r="J501">
            <v>2</v>
          </cell>
          <cell r="K501">
            <v>1.5483870967741935</v>
          </cell>
          <cell r="L501">
            <v>0.8214285714285714</v>
          </cell>
          <cell r="M501">
            <v>1</v>
          </cell>
          <cell r="N501">
            <v>0.9</v>
          </cell>
          <cell r="O501">
            <v>3.2258064516129031E-2</v>
          </cell>
          <cell r="R501">
            <v>0.12903225806451613</v>
          </cell>
          <cell r="S501">
            <v>3.3333333333333333E-2</v>
          </cell>
          <cell r="AA501">
            <v>3.2258064516129031E-2</v>
          </cell>
          <cell r="AH501">
            <v>0.90322580645161288</v>
          </cell>
          <cell r="AI501">
            <v>0.19354838709677419</v>
          </cell>
          <cell r="AN501">
            <v>0.46666666666666667</v>
          </cell>
          <cell r="AR501">
            <v>0.58064516129032262</v>
          </cell>
          <cell r="AX501">
            <v>6.6666666666666666E-2</v>
          </cell>
          <cell r="AY501">
            <v>0.22580645161290322</v>
          </cell>
        </row>
        <row r="502">
          <cell r="C502" t="str">
            <v>LUK / Fitchburg / 101 South St 9</v>
          </cell>
          <cell r="D502" t="str">
            <v>Worcester West Area Office</v>
          </cell>
          <cell r="E502">
            <v>1.064516129032258</v>
          </cell>
          <cell r="F502">
            <v>1.032258064516129</v>
          </cell>
          <cell r="G502">
            <v>0.8666666666666667</v>
          </cell>
          <cell r="H502">
            <v>1.096774193548387</v>
          </cell>
          <cell r="I502">
            <v>1.0333333333333334</v>
          </cell>
          <cell r="J502">
            <v>0.41935483870967744</v>
          </cell>
          <cell r="K502">
            <v>0.87096774193548387</v>
          </cell>
          <cell r="L502">
            <v>0.9285714285714286</v>
          </cell>
          <cell r="M502">
            <v>0.41935483870967744</v>
          </cell>
          <cell r="N502">
            <v>1</v>
          </cell>
          <cell r="O502">
            <v>1.032258064516129</v>
          </cell>
          <cell r="P502">
            <v>1</v>
          </cell>
          <cell r="Q502">
            <v>1</v>
          </cell>
          <cell r="R502">
            <v>1</v>
          </cell>
          <cell r="S502">
            <v>1.0333333333333334</v>
          </cell>
          <cell r="T502">
            <v>0.90322580645161288</v>
          </cell>
          <cell r="U502">
            <v>0.16666666666666666</v>
          </cell>
          <cell r="V502">
            <v>1</v>
          </cell>
          <cell r="W502">
            <v>1</v>
          </cell>
          <cell r="X502">
            <v>1</v>
          </cell>
          <cell r="Y502">
            <v>1</v>
          </cell>
          <cell r="Z502">
            <v>1.1000000000000001</v>
          </cell>
          <cell r="AA502">
            <v>1</v>
          </cell>
          <cell r="AB502">
            <v>1</v>
          </cell>
          <cell r="AC502">
            <v>0.80645161290322576</v>
          </cell>
          <cell r="AD502">
            <v>1</v>
          </cell>
          <cell r="AE502">
            <v>1.1333333333333333</v>
          </cell>
          <cell r="AF502">
            <v>0.93548387096774188</v>
          </cell>
          <cell r="AG502">
            <v>0.33333333333333331</v>
          </cell>
          <cell r="AH502">
            <v>1</v>
          </cell>
          <cell r="AI502">
            <v>1</v>
          </cell>
          <cell r="AJ502">
            <v>0.9642857142857143</v>
          </cell>
          <cell r="AK502">
            <v>3.2258064516129031E-2</v>
          </cell>
          <cell r="AL502">
            <v>0.26666666666666666</v>
          </cell>
          <cell r="AM502">
            <v>1.2903225806451613</v>
          </cell>
          <cell r="AN502">
            <v>1.2666666666666666</v>
          </cell>
          <cell r="AO502">
            <v>1.1935483870967742</v>
          </cell>
          <cell r="AP502">
            <v>1</v>
          </cell>
          <cell r="AQ502">
            <v>6.6666666666666666E-2</v>
          </cell>
          <cell r="AR502">
            <v>0.61290322580645162</v>
          </cell>
          <cell r="AS502">
            <v>1</v>
          </cell>
          <cell r="AT502">
            <v>1</v>
          </cell>
          <cell r="AU502">
            <v>1</v>
          </cell>
          <cell r="AV502">
            <v>0.35714285714285715</v>
          </cell>
          <cell r="AX502">
            <v>3.3333333333333333E-2</v>
          </cell>
          <cell r="AY502">
            <v>1.032258064516129</v>
          </cell>
          <cell r="AZ502">
            <v>0.56666666666666665</v>
          </cell>
        </row>
        <row r="503">
          <cell r="C503" t="str">
            <v>LUK / Fitchburg / 102 Day Street 1</v>
          </cell>
          <cell r="D503" t="str">
            <v>North Central Area Office</v>
          </cell>
          <cell r="E503">
            <v>0.87096774193548387</v>
          </cell>
          <cell r="F503">
            <v>1</v>
          </cell>
          <cell r="G503">
            <v>1</v>
          </cell>
          <cell r="H503">
            <v>0.87096774193548387</v>
          </cell>
          <cell r="I503">
            <v>1.3333333333333333</v>
          </cell>
          <cell r="J503">
            <v>1</v>
          </cell>
          <cell r="K503">
            <v>0.58064516129032262</v>
          </cell>
          <cell r="L503">
            <v>1</v>
          </cell>
          <cell r="M503">
            <v>1</v>
          </cell>
          <cell r="N503">
            <v>1.9666666666666668</v>
          </cell>
          <cell r="O503">
            <v>2.709677419354839</v>
          </cell>
          <cell r="P503">
            <v>2.5</v>
          </cell>
          <cell r="Q503">
            <v>1.3225806451612903</v>
          </cell>
          <cell r="R503">
            <v>1.1935483870967742</v>
          </cell>
          <cell r="S503">
            <v>1.6</v>
          </cell>
          <cell r="T503">
            <v>2.064516129032258</v>
          </cell>
          <cell r="U503">
            <v>2.0666666666666669</v>
          </cell>
          <cell r="V503">
            <v>1.8387096774193548</v>
          </cell>
          <cell r="W503">
            <v>2</v>
          </cell>
          <cell r="X503">
            <v>1.8620689655172415</v>
          </cell>
          <cell r="Y503">
            <v>0.4838709677419355</v>
          </cell>
          <cell r="AA503">
            <v>0.83870967741935476</v>
          </cell>
          <cell r="AB503">
            <v>2.8666666666666667</v>
          </cell>
          <cell r="AC503">
            <v>4.032258064516129</v>
          </cell>
          <cell r="AD503">
            <v>3.3225806451612905</v>
          </cell>
          <cell r="AE503">
            <v>2.8333333333333335</v>
          </cell>
          <cell r="AF503">
            <v>3.774193548387097</v>
          </cell>
          <cell r="AG503">
            <v>4.2333333333333334</v>
          </cell>
          <cell r="AH503">
            <v>4</v>
          </cell>
          <cell r="AI503">
            <v>3.8064516129032255</v>
          </cell>
          <cell r="AJ503">
            <v>3.8214285714285716</v>
          </cell>
          <cell r="AK503">
            <v>3.645161290322581</v>
          </cell>
          <cell r="AL503">
            <v>3.5</v>
          </cell>
          <cell r="AM503">
            <v>3.5806451612903225</v>
          </cell>
          <cell r="AN503">
            <v>3.4</v>
          </cell>
          <cell r="AO503">
            <v>3.709677419354839</v>
          </cell>
          <cell r="AP503">
            <v>2.4193548387096775</v>
          </cell>
        </row>
        <row r="504">
          <cell r="C504" t="str">
            <v>LUK / Fitchburg / 102 Day Street 2</v>
          </cell>
          <cell r="D504" t="str">
            <v>South Central Area Office</v>
          </cell>
          <cell r="F504">
            <v>6.4516129032258063E-2</v>
          </cell>
          <cell r="G504">
            <v>0.2</v>
          </cell>
          <cell r="H504">
            <v>0.32258064516129031</v>
          </cell>
          <cell r="I504">
            <v>1.0666666666666667</v>
          </cell>
          <cell r="J504">
            <v>0.61290322580645162</v>
          </cell>
          <cell r="K504">
            <v>0.93548387096774188</v>
          </cell>
          <cell r="L504">
            <v>0.39285714285714285</v>
          </cell>
          <cell r="M504">
            <v>0.83870967741935487</v>
          </cell>
          <cell r="Q504">
            <v>0.12903225806451613</v>
          </cell>
          <cell r="R504">
            <v>0.5161290322580645</v>
          </cell>
          <cell r="S504">
            <v>0.1</v>
          </cell>
          <cell r="T504">
            <v>3.2258064516129031E-2</v>
          </cell>
          <cell r="U504">
            <v>0.73333333333333328</v>
          </cell>
          <cell r="V504">
            <v>0.70967741935483863</v>
          </cell>
          <cell r="W504">
            <v>6.4516129032258063E-2</v>
          </cell>
          <cell r="Y504">
            <v>0.16129032258064516</v>
          </cell>
          <cell r="AC504">
            <v>0.58064516129032262</v>
          </cell>
          <cell r="AD504">
            <v>1.1612903225806452</v>
          </cell>
          <cell r="AE504">
            <v>0.96666666666666667</v>
          </cell>
          <cell r="AF504">
            <v>1</v>
          </cell>
          <cell r="AG504">
            <v>0.83333333333333326</v>
          </cell>
        </row>
        <row r="505">
          <cell r="C505" t="str">
            <v>LUK / Fitchburg / 102 Day Street 3</v>
          </cell>
          <cell r="D505" t="str">
            <v>Worcester East Area Office</v>
          </cell>
          <cell r="E505">
            <v>0.35483870967741937</v>
          </cell>
          <cell r="F505">
            <v>0.25806451612903225</v>
          </cell>
          <cell r="G505">
            <v>0.93333333333333335</v>
          </cell>
          <cell r="H505">
            <v>0.67741935483870963</v>
          </cell>
          <cell r="I505">
            <v>0.66666666666666663</v>
          </cell>
          <cell r="J505">
            <v>0.25806451612903225</v>
          </cell>
          <cell r="K505">
            <v>0.70967741935483875</v>
          </cell>
          <cell r="L505">
            <v>0.8571428571428571</v>
          </cell>
          <cell r="M505">
            <v>0.967741935483871</v>
          </cell>
          <cell r="N505">
            <v>0.7</v>
          </cell>
          <cell r="O505">
            <v>0.70967741935483875</v>
          </cell>
          <cell r="P505">
            <v>0.23333333333333334</v>
          </cell>
          <cell r="Q505">
            <v>0.74193548387096775</v>
          </cell>
          <cell r="R505">
            <v>1</v>
          </cell>
          <cell r="S505">
            <v>1</v>
          </cell>
          <cell r="T505">
            <v>1</v>
          </cell>
          <cell r="U505">
            <v>1</v>
          </cell>
          <cell r="V505">
            <v>1.3548387096774193</v>
          </cell>
          <cell r="W505">
            <v>1.903225806451613</v>
          </cell>
          <cell r="X505">
            <v>1.7931034482758621</v>
          </cell>
          <cell r="Y505">
            <v>0.64516129032258074</v>
          </cell>
          <cell r="Z505">
            <v>1.9666666666666666</v>
          </cell>
          <cell r="AA505">
            <v>2.3548387096774195</v>
          </cell>
          <cell r="AB505">
            <v>1.9333333333333333</v>
          </cell>
          <cell r="AC505">
            <v>0.58064516129032251</v>
          </cell>
          <cell r="AD505">
            <v>1.032258064516129</v>
          </cell>
          <cell r="AE505">
            <v>1.5</v>
          </cell>
          <cell r="AF505">
            <v>1.5161290322580645</v>
          </cell>
          <cell r="AG505">
            <v>1.5333333333333332</v>
          </cell>
          <cell r="AH505">
            <v>2.258064516129032</v>
          </cell>
          <cell r="AI505">
            <v>1.129032258064516</v>
          </cell>
          <cell r="AJ505">
            <v>2.1071428571428572</v>
          </cell>
          <cell r="AK505">
            <v>2</v>
          </cell>
          <cell r="AL505">
            <v>1.6333333333333333</v>
          </cell>
          <cell r="AM505">
            <v>1</v>
          </cell>
          <cell r="AN505">
            <v>1</v>
          </cell>
          <cell r="AO505">
            <v>1.129032258064516</v>
          </cell>
          <cell r="AP505">
            <v>1.2580645161290323</v>
          </cell>
          <cell r="AQ505">
            <v>1</v>
          </cell>
          <cell r="AR505">
            <v>1</v>
          </cell>
          <cell r="AS505">
            <v>0.5</v>
          </cell>
        </row>
        <row r="506">
          <cell r="C506" t="str">
            <v>LUK / Fitchburg / 102 Day Street 4</v>
          </cell>
          <cell r="D506" t="str">
            <v>Worcester West Area Office</v>
          </cell>
          <cell r="E506">
            <v>0.80645161290322576</v>
          </cell>
          <cell r="F506">
            <v>1</v>
          </cell>
          <cell r="G506">
            <v>1</v>
          </cell>
          <cell r="H506">
            <v>0.77419354838709675</v>
          </cell>
          <cell r="I506">
            <v>0.93333333333333335</v>
          </cell>
          <cell r="J506">
            <v>1.6129032258064515</v>
          </cell>
          <cell r="K506">
            <v>1.5483870967741935</v>
          </cell>
          <cell r="L506">
            <v>1</v>
          </cell>
          <cell r="M506">
            <v>1</v>
          </cell>
          <cell r="N506">
            <v>1</v>
          </cell>
          <cell r="O506">
            <v>1</v>
          </cell>
          <cell r="P506">
            <v>0.93333333333333335</v>
          </cell>
          <cell r="Q506">
            <v>1.3548387096774195</v>
          </cell>
          <cell r="R506">
            <v>1</v>
          </cell>
          <cell r="S506">
            <v>0.76666666666666672</v>
          </cell>
          <cell r="T506">
            <v>0.967741935483871</v>
          </cell>
          <cell r="U506">
            <v>1</v>
          </cell>
          <cell r="V506">
            <v>0.74193548387096775</v>
          </cell>
          <cell r="W506">
            <v>1</v>
          </cell>
          <cell r="X506">
            <v>0.75862068965517238</v>
          </cell>
          <cell r="Z506">
            <v>0.2</v>
          </cell>
          <cell r="AA506">
            <v>1</v>
          </cell>
          <cell r="AB506">
            <v>0.83333333333333326</v>
          </cell>
          <cell r="AC506">
            <v>0.90322580645161299</v>
          </cell>
          <cell r="AD506">
            <v>1.1935483870967742</v>
          </cell>
          <cell r="AE506">
            <v>0.9</v>
          </cell>
          <cell r="AF506">
            <v>2</v>
          </cell>
          <cell r="AG506">
            <v>2</v>
          </cell>
          <cell r="AH506">
            <v>1.7096774193548387</v>
          </cell>
          <cell r="AI506">
            <v>2</v>
          </cell>
          <cell r="AJ506">
            <v>1.6428571428571428</v>
          </cell>
          <cell r="AK506">
            <v>2.4838709677419355</v>
          </cell>
          <cell r="AL506">
            <v>2.5</v>
          </cell>
          <cell r="AM506">
            <v>2</v>
          </cell>
          <cell r="AN506">
            <v>2</v>
          </cell>
          <cell r="AO506">
            <v>1.6129032258064515</v>
          </cell>
          <cell r="AP506">
            <v>9.6774193548387094E-2</v>
          </cell>
        </row>
        <row r="507">
          <cell r="C507" t="str">
            <v>LUK / Fitchburg / 27 Myrtle Ave 1</v>
          </cell>
          <cell r="D507" t="str">
            <v>Lowell Area Office</v>
          </cell>
          <cell r="Z507">
            <v>3.3333333333333333E-2</v>
          </cell>
        </row>
        <row r="508">
          <cell r="C508" t="str">
            <v>LUK / Fitchburg / 27 Myrtle Ave 2</v>
          </cell>
          <cell r="D508" t="str">
            <v>North Central Area Office</v>
          </cell>
          <cell r="E508">
            <v>1.4816129032258065</v>
          </cell>
          <cell r="F508">
            <v>1.1612903225806452</v>
          </cell>
          <cell r="G508">
            <v>3.5333333333333332</v>
          </cell>
          <cell r="H508">
            <v>4.903225806451613</v>
          </cell>
          <cell r="I508">
            <v>5</v>
          </cell>
          <cell r="J508">
            <v>4.9677419354838701</v>
          </cell>
          <cell r="K508">
            <v>5.709677419354839</v>
          </cell>
          <cell r="L508">
            <v>3.8571428571428572</v>
          </cell>
          <cell r="M508">
            <v>4.6129032258064511</v>
          </cell>
          <cell r="N508">
            <v>5.4333333333333336</v>
          </cell>
          <cell r="O508">
            <v>5.032258064516129</v>
          </cell>
          <cell r="P508">
            <v>4.9000000000000004</v>
          </cell>
          <cell r="Q508">
            <v>5.290322580645161</v>
          </cell>
          <cell r="R508">
            <v>5.5483870967741931</v>
          </cell>
          <cell r="S508">
            <v>5.3</v>
          </cell>
          <cell r="T508">
            <v>4.967741935483871</v>
          </cell>
          <cell r="U508">
            <v>4.4000000000000004</v>
          </cell>
          <cell r="V508">
            <v>4.967741935483871</v>
          </cell>
          <cell r="W508">
            <v>4.7419354838709671</v>
          </cell>
          <cell r="X508">
            <v>4.4137931034482758</v>
          </cell>
          <cell r="Y508">
            <v>4.870967741935484</v>
          </cell>
          <cell r="Z508">
            <v>5</v>
          </cell>
          <cell r="AA508">
            <v>4.935483870967742</v>
          </cell>
          <cell r="AB508">
            <v>3.4666666666666668</v>
          </cell>
          <cell r="AC508">
            <v>2.193548387096774</v>
          </cell>
          <cell r="AD508">
            <v>2.612903225806452</v>
          </cell>
          <cell r="AE508">
            <v>1</v>
          </cell>
          <cell r="AF508">
            <v>0.61290322580645162</v>
          </cell>
          <cell r="AG508">
            <v>1.7333333333333334</v>
          </cell>
          <cell r="AH508">
            <v>2.193548387096774</v>
          </cell>
          <cell r="AI508">
            <v>2.3870967741935485</v>
          </cell>
          <cell r="AJ508">
            <v>3.0357142857142856</v>
          </cell>
          <cell r="AK508">
            <v>2.935483870967742</v>
          </cell>
          <cell r="AL508">
            <v>3.0333333333333332</v>
          </cell>
          <cell r="AM508">
            <v>3</v>
          </cell>
          <cell r="AN508">
            <v>2.8</v>
          </cell>
          <cell r="AO508">
            <v>2.612903225806452</v>
          </cell>
          <cell r="AP508">
            <v>1.903225806451613</v>
          </cell>
          <cell r="AQ508">
            <v>3</v>
          </cell>
          <cell r="AR508">
            <v>1.6774193548387097</v>
          </cell>
          <cell r="AS508">
            <v>1.4666666666666668</v>
          </cell>
          <cell r="AT508">
            <v>1.096774193548387</v>
          </cell>
          <cell r="AU508">
            <v>2.6451612903225805</v>
          </cell>
          <cell r="AV508">
            <v>3</v>
          </cell>
          <cell r="AW508">
            <v>1.6129032258064515</v>
          </cell>
          <cell r="AY508">
            <v>1.3870967741935485</v>
          </cell>
          <cell r="AZ508">
            <v>2.2333333333333334</v>
          </cell>
        </row>
        <row r="509">
          <cell r="C509" t="str">
            <v>LUK / Fitchburg / 27 Myrtle Ave 3</v>
          </cell>
          <cell r="D509" t="str">
            <v>South Central Area Office</v>
          </cell>
          <cell r="E509">
            <v>6.4516129032258063E-2</v>
          </cell>
          <cell r="F509">
            <v>0.87096774193548387</v>
          </cell>
          <cell r="I509">
            <v>3.3333333333333333E-2</v>
          </cell>
          <cell r="J509">
            <v>6.4516129032258063E-2</v>
          </cell>
          <cell r="L509">
            <v>7.1428571428571425E-2</v>
          </cell>
          <cell r="Q509">
            <v>3.2258064516129031E-2</v>
          </cell>
          <cell r="U509">
            <v>0.13333333333333333</v>
          </cell>
          <cell r="AB509">
            <v>0.13333333333333333</v>
          </cell>
          <cell r="AG509">
            <v>0.33333333333333331</v>
          </cell>
          <cell r="AH509">
            <v>0.77419354838709675</v>
          </cell>
          <cell r="AI509">
            <v>1</v>
          </cell>
          <cell r="AJ509">
            <v>1.2142857142857142</v>
          </cell>
          <cell r="AK509">
            <v>1.129032258064516</v>
          </cell>
          <cell r="AL509">
            <v>1</v>
          </cell>
          <cell r="AM509">
            <v>1</v>
          </cell>
          <cell r="AN509">
            <v>1.1000000000000001</v>
          </cell>
          <cell r="AO509">
            <v>1</v>
          </cell>
          <cell r="AP509">
            <v>1</v>
          </cell>
          <cell r="AQ509">
            <v>0.5</v>
          </cell>
          <cell r="AR509">
            <v>1</v>
          </cell>
          <cell r="AS509">
            <v>0.83333333333333337</v>
          </cell>
          <cell r="AT509">
            <v>3.2258064516129031E-2</v>
          </cell>
          <cell r="AV509">
            <v>7.1428571428571425E-2</v>
          </cell>
        </row>
        <row r="510">
          <cell r="C510" t="str">
            <v>LUK / Fitchburg / 27 Myrtle Ave 4</v>
          </cell>
          <cell r="D510" t="str">
            <v>Worcester East Area Office</v>
          </cell>
          <cell r="E510">
            <v>2</v>
          </cell>
          <cell r="F510">
            <v>3.225806451612903</v>
          </cell>
          <cell r="G510">
            <v>1.7</v>
          </cell>
          <cell r="H510">
            <v>0.54838709677419351</v>
          </cell>
          <cell r="I510">
            <v>1.9333333333333333</v>
          </cell>
          <cell r="J510">
            <v>1.064516129032258</v>
          </cell>
          <cell r="K510">
            <v>1.032258064516129</v>
          </cell>
          <cell r="L510">
            <v>0.8214285714285714</v>
          </cell>
          <cell r="M510">
            <v>1</v>
          </cell>
          <cell r="N510">
            <v>1.4666666666666668</v>
          </cell>
          <cell r="O510">
            <v>1.935483870967742</v>
          </cell>
          <cell r="P510">
            <v>1.8333333333333335</v>
          </cell>
          <cell r="Q510">
            <v>2.258064516129032</v>
          </cell>
          <cell r="R510">
            <v>2.064516129032258</v>
          </cell>
          <cell r="S510">
            <v>2</v>
          </cell>
          <cell r="T510">
            <v>2.032258064516129</v>
          </cell>
          <cell r="U510">
            <v>2.1333333333333333</v>
          </cell>
          <cell r="V510">
            <v>2.064516129032258</v>
          </cell>
          <cell r="W510">
            <v>2.032258064516129</v>
          </cell>
          <cell r="X510">
            <v>2.2758620689655173</v>
          </cell>
          <cell r="Y510">
            <v>2.064516129032258</v>
          </cell>
          <cell r="Z510">
            <v>2</v>
          </cell>
          <cell r="AA510">
            <v>1.7741935483870968</v>
          </cell>
          <cell r="AB510">
            <v>1.8666666666666667</v>
          </cell>
          <cell r="AC510">
            <v>2.4193548387096775</v>
          </cell>
          <cell r="AD510">
            <v>2.0645161290322585</v>
          </cell>
          <cell r="AE510">
            <v>1.7333333333333334</v>
          </cell>
          <cell r="AF510">
            <v>1.7096774193548387</v>
          </cell>
          <cell r="AG510">
            <v>1</v>
          </cell>
          <cell r="AH510">
            <v>1.096774193548387</v>
          </cell>
          <cell r="AI510">
            <v>1.903225806451613</v>
          </cell>
          <cell r="AJ510">
            <v>1.1071428571428572</v>
          </cell>
          <cell r="AK510">
            <v>1.161290322580645</v>
          </cell>
          <cell r="AL510">
            <v>1.4666666666666668</v>
          </cell>
          <cell r="AM510">
            <v>2.096774193548387</v>
          </cell>
          <cell r="AN510">
            <v>2.1333333333333333</v>
          </cell>
          <cell r="AO510">
            <v>1.6451612903225807</v>
          </cell>
          <cell r="AP510">
            <v>2.4838709677419355</v>
          </cell>
          <cell r="AQ510">
            <v>1.9666666666666668</v>
          </cell>
          <cell r="AR510">
            <v>1.7741935483870968</v>
          </cell>
          <cell r="AS510">
            <v>0.26666666666666666</v>
          </cell>
          <cell r="AT510">
            <v>2.064516129032258</v>
          </cell>
          <cell r="AU510">
            <v>2.161290322580645</v>
          </cell>
          <cell r="AV510">
            <v>2.8214285714285716</v>
          </cell>
          <cell r="AW510">
            <v>3</v>
          </cell>
          <cell r="AX510">
            <v>2.8333333333333335</v>
          </cell>
          <cell r="AY510">
            <v>1.2580645161290323</v>
          </cell>
          <cell r="AZ510">
            <v>1.7</v>
          </cell>
        </row>
        <row r="511">
          <cell r="C511" t="str">
            <v>LUK / Fitchburg / 27 Myrtle Ave 5</v>
          </cell>
          <cell r="D511" t="str">
            <v>Worcester West Area Office</v>
          </cell>
          <cell r="E511">
            <v>1.7419354838709675</v>
          </cell>
          <cell r="F511">
            <v>1.5161290322580645</v>
          </cell>
          <cell r="G511">
            <v>2.1666666666666665</v>
          </cell>
          <cell r="H511">
            <v>1.903225806451613</v>
          </cell>
          <cell r="I511">
            <v>1.0333333333333334</v>
          </cell>
          <cell r="J511">
            <v>2</v>
          </cell>
          <cell r="K511">
            <v>1.8064516129032255</v>
          </cell>
          <cell r="L511">
            <v>2.0714285714285712</v>
          </cell>
          <cell r="M511">
            <v>2</v>
          </cell>
          <cell r="N511">
            <v>2.0666666666666664</v>
          </cell>
          <cell r="O511">
            <v>2</v>
          </cell>
          <cell r="P511">
            <v>1.9666666666666668</v>
          </cell>
          <cell r="Q511">
            <v>1.7096774193548385</v>
          </cell>
          <cell r="R511">
            <v>1.4838709677419355</v>
          </cell>
          <cell r="S511">
            <v>2.1</v>
          </cell>
          <cell r="T511">
            <v>1.7419354838709677</v>
          </cell>
          <cell r="U511">
            <v>2.0333333333333332</v>
          </cell>
          <cell r="V511">
            <v>2</v>
          </cell>
          <cell r="W511">
            <v>2.129032258064516</v>
          </cell>
          <cell r="X511">
            <v>2</v>
          </cell>
          <cell r="Y511">
            <v>2.096774193548387</v>
          </cell>
          <cell r="Z511">
            <v>1.8333333333333333</v>
          </cell>
          <cell r="AA511">
            <v>2</v>
          </cell>
          <cell r="AB511">
            <v>2</v>
          </cell>
          <cell r="AC511">
            <v>1.6451612903225805</v>
          </cell>
          <cell r="AD511">
            <v>1.4193548387096775</v>
          </cell>
          <cell r="AE511">
            <v>2</v>
          </cell>
          <cell r="AF511">
            <v>1.903225806451613</v>
          </cell>
          <cell r="AG511">
            <v>1</v>
          </cell>
          <cell r="AH511">
            <v>1</v>
          </cell>
          <cell r="AI511">
            <v>1</v>
          </cell>
          <cell r="AJ511">
            <v>0.35714285714285715</v>
          </cell>
          <cell r="AL511">
            <v>0.2</v>
          </cell>
          <cell r="AM511">
            <v>1</v>
          </cell>
          <cell r="AN511">
            <v>0.83333333333333337</v>
          </cell>
          <cell r="AO511">
            <v>0.22580645161290322</v>
          </cell>
          <cell r="AP511">
            <v>1.2258064516129032</v>
          </cell>
          <cell r="AQ511">
            <v>1</v>
          </cell>
          <cell r="AR511">
            <v>1.7419354838709675</v>
          </cell>
          <cell r="AS511">
            <v>1.2</v>
          </cell>
          <cell r="AT511">
            <v>1</v>
          </cell>
          <cell r="AU511">
            <v>1</v>
          </cell>
          <cell r="AV511">
            <v>0.85714285714285721</v>
          </cell>
          <cell r="AW511">
            <v>0.67741935483870974</v>
          </cell>
          <cell r="AX511">
            <v>1</v>
          </cell>
          <cell r="AY511">
            <v>1</v>
          </cell>
          <cell r="AZ511">
            <v>0.9</v>
          </cell>
        </row>
        <row r="512">
          <cell r="C512" t="str">
            <v>LUK / Fitchburg / 27 Myrtle Ave 6</v>
          </cell>
          <cell r="D512" t="str">
            <v>(blank)</v>
          </cell>
          <cell r="G512">
            <v>3.3333333333333333E-2</v>
          </cell>
        </row>
        <row r="513">
          <cell r="C513" t="str">
            <v>LUK / Fitchburg / 846 Westminster 1</v>
          </cell>
          <cell r="D513" t="str">
            <v>North Central Area Office</v>
          </cell>
          <cell r="AP513">
            <v>0.19354838709677419</v>
          </cell>
          <cell r="AQ513">
            <v>2.8333333333333335</v>
          </cell>
          <cell r="AR513">
            <v>3.7419354838709671</v>
          </cell>
          <cell r="AS513">
            <v>3.7666666666666666</v>
          </cell>
          <cell r="AT513">
            <v>3.290322580645161</v>
          </cell>
          <cell r="AU513">
            <v>1.6774193548387097</v>
          </cell>
          <cell r="AV513">
            <v>2.3214285714285712</v>
          </cell>
          <cell r="AW513">
            <v>4.709677419354839</v>
          </cell>
          <cell r="AX513">
            <v>4.9000000000000004</v>
          </cell>
          <cell r="AY513">
            <v>3.8064516129032255</v>
          </cell>
          <cell r="AZ513">
            <v>3.2</v>
          </cell>
        </row>
        <row r="514">
          <cell r="C514" t="str">
            <v>LUK / Fitchburg / 846 Westminster 2</v>
          </cell>
          <cell r="D514" t="str">
            <v>South Central Area Office</v>
          </cell>
          <cell r="AT514">
            <v>3.2258064516129031E-2</v>
          </cell>
          <cell r="AW514">
            <v>3.2258064516129031E-2</v>
          </cell>
          <cell r="AX514">
            <v>0.1</v>
          </cell>
        </row>
        <row r="515">
          <cell r="C515" t="str">
            <v>LUK / Fitchburg / 846 Westminster 3</v>
          </cell>
          <cell r="D515" t="str">
            <v>Worcester East Area Office</v>
          </cell>
          <cell r="AQ515">
            <v>0.1</v>
          </cell>
          <cell r="AR515">
            <v>0.64516129032258063</v>
          </cell>
          <cell r="AS515">
            <v>0.73333333333333339</v>
          </cell>
          <cell r="AT515">
            <v>1</v>
          </cell>
          <cell r="AU515">
            <v>1.3548387096774195</v>
          </cell>
          <cell r="AV515">
            <v>2.8571428571428572</v>
          </cell>
          <cell r="AW515">
            <v>1</v>
          </cell>
          <cell r="AX515">
            <v>1.6</v>
          </cell>
          <cell r="AY515">
            <v>2.193548387096774</v>
          </cell>
          <cell r="AZ515">
            <v>1.6333333333333335</v>
          </cell>
        </row>
        <row r="516">
          <cell r="C516" t="str">
            <v>LUK / Fitchburg / 846 Westminster 4</v>
          </cell>
          <cell r="D516" t="str">
            <v>Worcester West Area Office</v>
          </cell>
          <cell r="AP516">
            <v>0.32258064516129031</v>
          </cell>
          <cell r="AQ516">
            <v>1.9333333333333333</v>
          </cell>
          <cell r="AR516">
            <v>1.3870967741935485</v>
          </cell>
          <cell r="AS516">
            <v>1</v>
          </cell>
          <cell r="AT516">
            <v>1.096774193548387</v>
          </cell>
          <cell r="AU516">
            <v>2.032258064516129</v>
          </cell>
          <cell r="AV516">
            <v>1.1428571428571428</v>
          </cell>
          <cell r="AW516">
            <v>2</v>
          </cell>
          <cell r="AX516">
            <v>1.7666666666666668</v>
          </cell>
          <cell r="AY516">
            <v>2.032258064516129</v>
          </cell>
          <cell r="AZ516">
            <v>1.8666666666666667</v>
          </cell>
        </row>
        <row r="517">
          <cell r="C517" t="str">
            <v>LUK / Fitchburg / 846 Westminster 5</v>
          </cell>
          <cell r="D517" t="str">
            <v>(blank)</v>
          </cell>
          <cell r="AZ517">
            <v>0.2</v>
          </cell>
        </row>
        <row r="518">
          <cell r="C518" t="str">
            <v>NFI / Arlington /23 Maple St 1</v>
          </cell>
          <cell r="D518" t="str">
            <v>Arlington Area Office</v>
          </cell>
          <cell r="G518">
            <v>1.8333333333333335</v>
          </cell>
          <cell r="H518">
            <v>1.7096774193548387</v>
          </cell>
          <cell r="I518">
            <v>1.8</v>
          </cell>
          <cell r="J518">
            <v>1.9032258064516128</v>
          </cell>
          <cell r="K518">
            <v>1.7096774193548387</v>
          </cell>
          <cell r="L518">
            <v>1.6785714285714286</v>
          </cell>
          <cell r="M518">
            <v>1.6774193548387095</v>
          </cell>
          <cell r="N518">
            <v>1.6</v>
          </cell>
          <cell r="O518">
            <v>1.9354838709677418</v>
          </cell>
          <cell r="P518">
            <v>1.8</v>
          </cell>
          <cell r="Q518">
            <v>1.935483870967742</v>
          </cell>
          <cell r="R518">
            <v>2</v>
          </cell>
          <cell r="S518">
            <v>1.3333333333333335</v>
          </cell>
          <cell r="T518">
            <v>1</v>
          </cell>
          <cell r="U518">
            <v>1.5333333333333334</v>
          </cell>
          <cell r="V518">
            <v>1.3225806451612903</v>
          </cell>
          <cell r="W518">
            <v>1.8064516129032258</v>
          </cell>
          <cell r="X518">
            <v>1.896551724137931</v>
          </cell>
          <cell r="Y518">
            <v>2.193548387096774</v>
          </cell>
          <cell r="Z518">
            <v>1.7</v>
          </cell>
          <cell r="AA518">
            <v>2</v>
          </cell>
          <cell r="AB518">
            <v>2</v>
          </cell>
          <cell r="AC518">
            <v>1.3870967741935483</v>
          </cell>
          <cell r="AD518">
            <v>2.129032258064516</v>
          </cell>
          <cell r="AE518">
            <v>2.0666666666666669</v>
          </cell>
          <cell r="AF518">
            <v>2.225806451612903</v>
          </cell>
          <cell r="AG518">
            <v>2.0333333333333332</v>
          </cell>
          <cell r="AH518">
            <v>1.7419354838709675</v>
          </cell>
          <cell r="AI518">
            <v>1.7096774193548387</v>
          </cell>
          <cell r="AJ518">
            <v>1.25</v>
          </cell>
          <cell r="AK518">
            <v>1.8387096774193548</v>
          </cell>
          <cell r="AL518">
            <v>2</v>
          </cell>
          <cell r="AM518">
            <v>2</v>
          </cell>
          <cell r="AN518">
            <v>2.1</v>
          </cell>
          <cell r="AO518">
            <v>2</v>
          </cell>
          <cell r="AP518">
            <v>1.6451612903225805</v>
          </cell>
          <cell r="AQ518">
            <v>1.7666666666666666</v>
          </cell>
          <cell r="AR518">
            <v>1.8709677419354838</v>
          </cell>
          <cell r="AS518">
            <v>2.333333333333333</v>
          </cell>
          <cell r="AT518">
            <v>1.9677419354838708</v>
          </cell>
          <cell r="AU518">
            <v>1.9032258064516128</v>
          </cell>
          <cell r="AV518">
            <v>2.3571428571428572</v>
          </cell>
          <cell r="AW518">
            <v>2.5483870967741935</v>
          </cell>
          <cell r="AX518">
            <v>1.8</v>
          </cell>
          <cell r="AY518">
            <v>1.4193548387096775</v>
          </cell>
          <cell r="AZ518">
            <v>2.0333333333333332</v>
          </cell>
        </row>
        <row r="519">
          <cell r="C519" t="str">
            <v>NFI / Arlington /23 Maple St 2</v>
          </cell>
          <cell r="D519" t="str">
            <v>Cambridge Area Office</v>
          </cell>
          <cell r="G519">
            <v>1.5666666666666669</v>
          </cell>
          <cell r="H519">
            <v>1.6451612903225805</v>
          </cell>
          <cell r="I519">
            <v>1.9</v>
          </cell>
          <cell r="J519">
            <v>1.8387096774193548</v>
          </cell>
          <cell r="K519">
            <v>1.8064516129032258</v>
          </cell>
          <cell r="L519">
            <v>1.8928571428571428</v>
          </cell>
          <cell r="M519">
            <v>1.6129032258064515</v>
          </cell>
          <cell r="N519">
            <v>2</v>
          </cell>
          <cell r="O519">
            <v>1.7096774193548387</v>
          </cell>
          <cell r="P519">
            <v>0.86666666666666659</v>
          </cell>
          <cell r="Q519">
            <v>1.3870967741935485</v>
          </cell>
          <cell r="R519">
            <v>1.8064516129032258</v>
          </cell>
          <cell r="S519">
            <v>0.56666666666666665</v>
          </cell>
          <cell r="T519">
            <v>0.5161290322580645</v>
          </cell>
          <cell r="U519">
            <v>1.7666666666666666</v>
          </cell>
          <cell r="V519">
            <v>1.6129032258064515</v>
          </cell>
          <cell r="W519">
            <v>1.6774193548387095</v>
          </cell>
          <cell r="X519">
            <v>2</v>
          </cell>
          <cell r="Y519">
            <v>1.7741935483870965</v>
          </cell>
          <cell r="Z519">
            <v>1.6333333333333333</v>
          </cell>
          <cell r="AA519">
            <v>1.870967741935484</v>
          </cell>
          <cell r="AB519">
            <v>1.6333333333333333</v>
          </cell>
          <cell r="AC519">
            <v>2</v>
          </cell>
          <cell r="AD519">
            <v>0.77419354838709675</v>
          </cell>
          <cell r="AE519">
            <v>0.2</v>
          </cell>
          <cell r="AF519">
            <v>1.7419354838709675</v>
          </cell>
          <cell r="AG519">
            <v>2.0333333333333332</v>
          </cell>
          <cell r="AH519">
            <v>2</v>
          </cell>
          <cell r="AI519">
            <v>1.4838709677419355</v>
          </cell>
          <cell r="AJ519">
            <v>0.75</v>
          </cell>
          <cell r="AK519">
            <v>1.935483870967742</v>
          </cell>
          <cell r="AL519">
            <v>1.5666666666666667</v>
          </cell>
          <cell r="AM519">
            <v>1.741935483870968</v>
          </cell>
          <cell r="AN519">
            <v>1.4333333333333333</v>
          </cell>
          <cell r="AO519">
            <v>2</v>
          </cell>
          <cell r="AP519">
            <v>1.7419354838709677</v>
          </cell>
          <cell r="AQ519">
            <v>0.8666666666666667</v>
          </cell>
          <cell r="AR519">
            <v>1.1935483870967742</v>
          </cell>
          <cell r="AS519">
            <v>1.2666666666666666</v>
          </cell>
          <cell r="AT519">
            <v>1.4516129032258065</v>
          </cell>
          <cell r="AU519">
            <v>1.7096774193548387</v>
          </cell>
          <cell r="AV519">
            <v>2</v>
          </cell>
          <cell r="AW519">
            <v>1.8064516129032258</v>
          </cell>
          <cell r="AX519">
            <v>1.8</v>
          </cell>
          <cell r="AY519">
            <v>1.7741935483870968</v>
          </cell>
          <cell r="AZ519">
            <v>1.7333333333333334</v>
          </cell>
        </row>
        <row r="520">
          <cell r="C520" t="str">
            <v>NFI / Arlington /23 Maple St 3</v>
          </cell>
          <cell r="D520" t="str">
            <v>Cambridge Fam &amp; Child Srvcs (Adop)</v>
          </cell>
          <cell r="AR520">
            <v>0.41935483870967744</v>
          </cell>
          <cell r="AS520">
            <v>1</v>
          </cell>
          <cell r="AT520">
            <v>0.32258064516129031</v>
          </cell>
        </row>
        <row r="521">
          <cell r="C521" t="str">
            <v>NFI / Arlington /23 Maple St 4</v>
          </cell>
          <cell r="D521" t="str">
            <v>Coastal Area Office</v>
          </cell>
          <cell r="N521">
            <v>0.1</v>
          </cell>
          <cell r="O521">
            <v>6.4516129032258063E-2</v>
          </cell>
          <cell r="S521">
            <v>0.13333333333333333</v>
          </cell>
        </row>
        <row r="522">
          <cell r="C522" t="str">
            <v>NFI / Arlington /23 Maple St 5</v>
          </cell>
          <cell r="D522" t="str">
            <v>Framingham Area Office</v>
          </cell>
          <cell r="I522">
            <v>3.3333333333333333E-2</v>
          </cell>
          <cell r="M522">
            <v>0.41935483870967738</v>
          </cell>
          <cell r="R522">
            <v>0.12903225806451613</v>
          </cell>
          <cell r="T522">
            <v>0.38709677419354838</v>
          </cell>
          <cell r="U522">
            <v>1</v>
          </cell>
          <cell r="V522">
            <v>0.93548387096774199</v>
          </cell>
          <cell r="W522">
            <v>0.5161290322580645</v>
          </cell>
          <cell r="Z522">
            <v>0.26666666666666666</v>
          </cell>
          <cell r="AE522">
            <v>3.3333333333333333E-2</v>
          </cell>
          <cell r="AH522">
            <v>3.2258064516129031E-2</v>
          </cell>
          <cell r="AJ522">
            <v>3.5714285714285712E-2</v>
          </cell>
          <cell r="AK522">
            <v>3.2258064516129031E-2</v>
          </cell>
          <cell r="AN522">
            <v>6.6666666666666666E-2</v>
          </cell>
          <cell r="AX522">
            <v>0.13333333333333333</v>
          </cell>
          <cell r="AY522">
            <v>0.22580645161290322</v>
          </cell>
        </row>
        <row r="523">
          <cell r="C523" t="str">
            <v>NFI / Arlington /23 Maple St 6</v>
          </cell>
          <cell r="D523" t="str">
            <v>Greenfield Area Office</v>
          </cell>
          <cell r="AD523">
            <v>0.16129032258064516</v>
          </cell>
          <cell r="AE523">
            <v>3.3333333333333333E-2</v>
          </cell>
        </row>
        <row r="524">
          <cell r="C524" t="str">
            <v>NFI / Arlington /23 Maple St 7</v>
          </cell>
          <cell r="D524" t="str">
            <v>Lynn Area Office</v>
          </cell>
          <cell r="AO524">
            <v>0.967741935483871</v>
          </cell>
          <cell r="AP524">
            <v>0.83870967741935487</v>
          </cell>
        </row>
        <row r="525">
          <cell r="C525" t="str">
            <v>NFI / Arlington /23 Maple St 8</v>
          </cell>
          <cell r="D525" t="str">
            <v>Malden Area Office</v>
          </cell>
          <cell r="G525">
            <v>0.8666666666666667</v>
          </cell>
          <cell r="H525">
            <v>1.7419354838709677</v>
          </cell>
          <cell r="I525">
            <v>1.8666666666666667</v>
          </cell>
          <cell r="J525">
            <v>1.8064516129032258</v>
          </cell>
          <cell r="K525">
            <v>1.9032258064516128</v>
          </cell>
          <cell r="L525">
            <v>1.5357142857142856</v>
          </cell>
          <cell r="M525">
            <v>1.5161290322580645</v>
          </cell>
          <cell r="N525">
            <v>2</v>
          </cell>
          <cell r="O525">
            <v>2</v>
          </cell>
          <cell r="P525">
            <v>2.9</v>
          </cell>
          <cell r="Q525">
            <v>2.064516129032258</v>
          </cell>
          <cell r="R525">
            <v>1.7419354838709675</v>
          </cell>
          <cell r="S525">
            <v>1.7666666666666666</v>
          </cell>
          <cell r="T525">
            <v>1.2903225806451613</v>
          </cell>
          <cell r="U525">
            <v>0.96666666666666667</v>
          </cell>
          <cell r="V525">
            <v>1</v>
          </cell>
          <cell r="W525">
            <v>1.5483870967741935</v>
          </cell>
          <cell r="X525">
            <v>2</v>
          </cell>
          <cell r="Y525">
            <v>1.3548387096774195</v>
          </cell>
          <cell r="Z525">
            <v>1.7</v>
          </cell>
          <cell r="AA525">
            <v>1.7741935483870965</v>
          </cell>
          <cell r="AB525">
            <v>1.6</v>
          </cell>
          <cell r="AC525">
            <v>1.967741935483871</v>
          </cell>
          <cell r="AD525">
            <v>0.45161290322580644</v>
          </cell>
          <cell r="AF525">
            <v>1.4193548387096775</v>
          </cell>
          <cell r="AG525">
            <v>1.4</v>
          </cell>
          <cell r="AH525">
            <v>1.129032258064516</v>
          </cell>
          <cell r="AI525">
            <v>1.7096774193548385</v>
          </cell>
          <cell r="AJ525">
            <v>2</v>
          </cell>
          <cell r="AK525">
            <v>1.838709677419355</v>
          </cell>
          <cell r="AL525">
            <v>1.7</v>
          </cell>
          <cell r="AM525">
            <v>2</v>
          </cell>
          <cell r="AN525">
            <v>1.7</v>
          </cell>
          <cell r="AO525">
            <v>0.967741935483871</v>
          </cell>
          <cell r="AP525">
            <v>0.64516129032258063</v>
          </cell>
          <cell r="AQ525">
            <v>2</v>
          </cell>
          <cell r="AR525">
            <v>1.4193548387096775</v>
          </cell>
          <cell r="AS525">
            <v>1</v>
          </cell>
          <cell r="AT525">
            <v>1.4516129032258065</v>
          </cell>
          <cell r="AU525">
            <v>1.7096774193548385</v>
          </cell>
          <cell r="AV525">
            <v>1.0357142857142858</v>
          </cell>
          <cell r="AW525">
            <v>1.064516129032258</v>
          </cell>
          <cell r="AX525">
            <v>2</v>
          </cell>
          <cell r="AY525">
            <v>2</v>
          </cell>
          <cell r="AZ525">
            <v>1.6</v>
          </cell>
        </row>
        <row r="526">
          <cell r="C526" t="str">
            <v>NFI / Arlington /23 Maple St 9</v>
          </cell>
          <cell r="D526" t="str">
            <v>Plymouth Area Office</v>
          </cell>
          <cell r="M526">
            <v>9.6774193548387094E-2</v>
          </cell>
        </row>
        <row r="527">
          <cell r="C527" t="str">
            <v>NFI / Arlington /23 Maple St 10</v>
          </cell>
          <cell r="D527" t="str">
            <v>South Central Area Office</v>
          </cell>
          <cell r="AG527">
            <v>6.6666666666666666E-2</v>
          </cell>
          <cell r="AJ527">
            <v>0.14285714285714285</v>
          </cell>
        </row>
        <row r="528">
          <cell r="C528" t="str">
            <v>Old Colony Y/Brockton/917R Montello 1</v>
          </cell>
          <cell r="D528" t="str">
            <v>Brockton Area Office</v>
          </cell>
          <cell r="E528">
            <v>8.0967741935483861</v>
          </cell>
          <cell r="F528">
            <v>8.1612903225806441</v>
          </cell>
          <cell r="G528">
            <v>9.1666666666666661</v>
          </cell>
          <cell r="H528">
            <v>8.5806451612903238</v>
          </cell>
          <cell r="I528">
            <v>9.9</v>
          </cell>
          <cell r="J528">
            <v>10.580645161290322</v>
          </cell>
          <cell r="K528">
            <v>11.193548387096774</v>
          </cell>
          <cell r="L528">
            <v>10.75</v>
          </cell>
          <cell r="M528">
            <v>12.258064516129034</v>
          </cell>
          <cell r="N528">
            <v>12.1</v>
          </cell>
          <cell r="O528">
            <v>11.32258064516129</v>
          </cell>
          <cell r="P528">
            <v>15.033333333333335</v>
          </cell>
          <cell r="Q528">
            <v>12.161290322580642</v>
          </cell>
          <cell r="R528">
            <v>9.6774193548387082</v>
          </cell>
          <cell r="S528">
            <v>9.8333333333333339</v>
          </cell>
          <cell r="T528">
            <v>9.9354838709677402</v>
          </cell>
          <cell r="U528">
            <v>11.6</v>
          </cell>
          <cell r="V528">
            <v>10.96774193548387</v>
          </cell>
          <cell r="W528">
            <v>10.258064516129032</v>
          </cell>
          <cell r="X528">
            <v>9.3793103448275854</v>
          </cell>
          <cell r="Y528">
            <v>9.9677419354838719</v>
          </cell>
          <cell r="Z528">
            <v>10.6</v>
          </cell>
          <cell r="AA528">
            <v>11.516129032258066</v>
          </cell>
          <cell r="AB528">
            <v>9.2666666666666657</v>
          </cell>
          <cell r="AC528">
            <v>9.7096774193548381</v>
          </cell>
          <cell r="AD528">
            <v>9.8064516129032278</v>
          </cell>
          <cell r="AE528">
            <v>11.433333333333334</v>
          </cell>
          <cell r="AF528">
            <v>11.806451612903226</v>
          </cell>
          <cell r="AG528">
            <v>10.266666666666666</v>
          </cell>
          <cell r="AH528">
            <v>11.419354838709678</v>
          </cell>
          <cell r="AI528">
            <v>11.193548387096776</v>
          </cell>
          <cell r="AJ528">
            <v>9.4642857142857153</v>
          </cell>
          <cell r="AK528">
            <v>9.2258064516129057</v>
          </cell>
          <cell r="AL528">
            <v>9.1</v>
          </cell>
          <cell r="AM528">
            <v>9.5806451612903238</v>
          </cell>
          <cell r="AN528">
            <v>10.3</v>
          </cell>
          <cell r="AO528">
            <v>8.3548387096774199</v>
          </cell>
          <cell r="AP528">
            <v>6.0967741935483861</v>
          </cell>
          <cell r="AQ528">
            <v>8.0666666666666664</v>
          </cell>
          <cell r="AR528">
            <v>7</v>
          </cell>
          <cell r="AS528">
            <v>5.0999999999999996</v>
          </cell>
          <cell r="AT528">
            <v>7.612903225806452</v>
          </cell>
          <cell r="AU528">
            <v>9.5161290322580641</v>
          </cell>
          <cell r="AV528">
            <v>10.142857142857146</v>
          </cell>
          <cell r="AW528">
            <v>10.032258064516128</v>
          </cell>
          <cell r="AX528">
            <v>8.4666666666666668</v>
          </cell>
          <cell r="AY528">
            <v>9.4838709677419359</v>
          </cell>
          <cell r="AZ528">
            <v>7.6333333333333337</v>
          </cell>
        </row>
        <row r="529">
          <cell r="C529" t="str">
            <v>Old Colony Y/Brockton/917R Montello 2</v>
          </cell>
          <cell r="D529" t="str">
            <v>Coastal Area Office</v>
          </cell>
          <cell r="AL529">
            <v>0.26666666666666666</v>
          </cell>
          <cell r="AO529">
            <v>0.80645161290322576</v>
          </cell>
          <cell r="AP529">
            <v>0.64516129032258063</v>
          </cell>
          <cell r="AQ529">
            <v>0.7</v>
          </cell>
        </row>
        <row r="530">
          <cell r="C530" t="str">
            <v>Old Colony Y/Brockton/917R Montello 3</v>
          </cell>
          <cell r="D530" t="str">
            <v>Fall River Area Office</v>
          </cell>
          <cell r="O530">
            <v>0.22580645161290322</v>
          </cell>
          <cell r="P530">
            <v>0.1</v>
          </cell>
          <cell r="Q530">
            <v>0.22580645161290322</v>
          </cell>
          <cell r="R530">
            <v>1</v>
          </cell>
          <cell r="S530">
            <v>1</v>
          </cell>
          <cell r="T530">
            <v>0.58064516129032262</v>
          </cell>
          <cell r="V530">
            <v>6.4516129032258063E-2</v>
          </cell>
          <cell r="Y530">
            <v>3.2258064516129031E-2</v>
          </cell>
          <cell r="Z530">
            <v>0.3</v>
          </cell>
          <cell r="AB530">
            <v>0.33333333333333337</v>
          </cell>
          <cell r="AC530">
            <v>1</v>
          </cell>
          <cell r="AD530">
            <v>1.096774193548387</v>
          </cell>
          <cell r="AE530">
            <v>0.3</v>
          </cell>
          <cell r="AX530">
            <v>3.3333333333333333E-2</v>
          </cell>
          <cell r="AY530">
            <v>0.35483870967741937</v>
          </cell>
          <cell r="AZ530">
            <v>0.3</v>
          </cell>
        </row>
        <row r="531">
          <cell r="C531" t="str">
            <v>Old Colony Y/Brockton/917R Montello 4</v>
          </cell>
          <cell r="D531" t="str">
            <v>New Bedford Area Office</v>
          </cell>
          <cell r="M531">
            <v>3.2258064516129031E-2</v>
          </cell>
          <cell r="Z531">
            <v>0.3666666666666667</v>
          </cell>
          <cell r="AB531">
            <v>0.13333333333333333</v>
          </cell>
          <cell r="AC531">
            <v>0.93548387096774188</v>
          </cell>
          <cell r="AJ531">
            <v>7.1428571428571425E-2</v>
          </cell>
          <cell r="AN531">
            <v>0.13333333333333333</v>
          </cell>
          <cell r="AO531">
            <v>9.6774193548387094E-2</v>
          </cell>
          <cell r="AP531">
            <v>1.1612903225806452</v>
          </cell>
          <cell r="AQ531">
            <v>1.2666666666666666</v>
          </cell>
          <cell r="AR531">
            <v>0.77419354838709675</v>
          </cell>
          <cell r="AS531">
            <v>0.76666666666666672</v>
          </cell>
          <cell r="AY531">
            <v>0.83870967741935476</v>
          </cell>
          <cell r="AZ531">
            <v>1</v>
          </cell>
        </row>
        <row r="532">
          <cell r="C532" t="str">
            <v>Old Colony Y/Brockton/917R Montello 5</v>
          </cell>
          <cell r="D532" t="str">
            <v>Plymouth Area Office</v>
          </cell>
          <cell r="E532">
            <v>0.22580645161290322</v>
          </cell>
          <cell r="F532">
            <v>1.032258064516129</v>
          </cell>
          <cell r="G532">
            <v>1</v>
          </cell>
          <cell r="H532">
            <v>1.8387096774193548</v>
          </cell>
          <cell r="I532">
            <v>1.9</v>
          </cell>
          <cell r="J532">
            <v>0.45161290322580644</v>
          </cell>
          <cell r="N532">
            <v>0.33333333333333331</v>
          </cell>
          <cell r="T532">
            <v>0.32258064516129031</v>
          </cell>
          <cell r="AB532">
            <v>0.93333333333333335</v>
          </cell>
          <cell r="AC532">
            <v>9.6774193548387094E-2</v>
          </cell>
          <cell r="AD532">
            <v>0.16129032258064516</v>
          </cell>
          <cell r="AG532">
            <v>0.8</v>
          </cell>
          <cell r="AH532">
            <v>0.25806451612903225</v>
          </cell>
          <cell r="AJ532">
            <v>0.4642857142857143</v>
          </cell>
          <cell r="AK532">
            <v>0.61290322580645162</v>
          </cell>
          <cell r="AL532">
            <v>3.3333333333333333E-2</v>
          </cell>
          <cell r="AM532">
            <v>0.35483870967741937</v>
          </cell>
          <cell r="AN532">
            <v>0.1</v>
          </cell>
          <cell r="AO532">
            <v>1</v>
          </cell>
          <cell r="AP532">
            <v>0.35483870967741937</v>
          </cell>
          <cell r="AR532">
            <v>0.87096774193548387</v>
          </cell>
          <cell r="AS532">
            <v>0.76666666666666672</v>
          </cell>
          <cell r="AU532">
            <v>0.77419354838709675</v>
          </cell>
          <cell r="AV532">
            <v>1</v>
          </cell>
          <cell r="AW532">
            <v>1</v>
          </cell>
          <cell r="AX532">
            <v>1</v>
          </cell>
          <cell r="AY532">
            <v>0.58064516129032251</v>
          </cell>
          <cell r="AZ532">
            <v>0.76666666666666672</v>
          </cell>
        </row>
        <row r="533">
          <cell r="C533" t="str">
            <v>Old Colony Y/Brockton/917R Montello 6</v>
          </cell>
          <cell r="D533" t="str">
            <v>Solutions for Living (PAS SE)</v>
          </cell>
          <cell r="AK533">
            <v>0.93548387096774188</v>
          </cell>
          <cell r="AL533">
            <v>1</v>
          </cell>
          <cell r="AM533">
            <v>1</v>
          </cell>
          <cell r="AN533">
            <v>0.7</v>
          </cell>
        </row>
        <row r="534">
          <cell r="C534" t="str">
            <v>Old Colony Y/Brockton/917R Montello 7</v>
          </cell>
          <cell r="D534" t="str">
            <v>Taunton/Attleboro Area Office</v>
          </cell>
          <cell r="L534">
            <v>0.39285714285714285</v>
          </cell>
          <cell r="S534">
            <v>0.1</v>
          </cell>
          <cell r="T534">
            <v>0.32258064516129031</v>
          </cell>
          <cell r="V534">
            <v>0.61290322580645162</v>
          </cell>
          <cell r="W534">
            <v>0.87096774193548387</v>
          </cell>
          <cell r="X534">
            <v>0.17241379310344829</v>
          </cell>
          <cell r="Y534">
            <v>0.29032258064516125</v>
          </cell>
          <cell r="Z534">
            <v>0.3</v>
          </cell>
          <cell r="AI534">
            <v>0.16129032258064516</v>
          </cell>
          <cell r="AJ534">
            <v>0.21428571428571427</v>
          </cell>
          <cell r="AO534">
            <v>0.38709677419354838</v>
          </cell>
          <cell r="AP534">
            <v>0.967741935483871</v>
          </cell>
          <cell r="AQ534">
            <v>1.1333333333333333</v>
          </cell>
          <cell r="AR534">
            <v>0.5161290322580645</v>
          </cell>
          <cell r="AS534">
            <v>0.7</v>
          </cell>
          <cell r="AT534">
            <v>0.74193548387096775</v>
          </cell>
          <cell r="AU534">
            <v>0.64516129032258063</v>
          </cell>
          <cell r="AV534">
            <v>0.39285714285714285</v>
          </cell>
        </row>
        <row r="535">
          <cell r="C535" t="str">
            <v>Old Colony Y/Fall River/199 N. Main 1</v>
          </cell>
          <cell r="D535" t="str">
            <v>Brockton Area Office</v>
          </cell>
          <cell r="Y535">
            <v>3.2258064516129031E-2</v>
          </cell>
          <cell r="AC535">
            <v>0.35483870967741937</v>
          </cell>
        </row>
        <row r="536">
          <cell r="C536" t="str">
            <v>Old Colony Y/Fall River/199 N. Main 2</v>
          </cell>
          <cell r="D536" t="str">
            <v>Fall River Area Office</v>
          </cell>
          <cell r="I536">
            <v>0.7</v>
          </cell>
          <cell r="J536">
            <v>0.61290322580645162</v>
          </cell>
          <cell r="V536">
            <v>0.25806451612903225</v>
          </cell>
          <cell r="W536">
            <v>3.2258064516129031E-2</v>
          </cell>
          <cell r="X536">
            <v>3.4482758620689655E-2</v>
          </cell>
          <cell r="Y536">
            <v>0.16129032258064516</v>
          </cell>
          <cell r="Z536">
            <v>3.3333333333333333E-2</v>
          </cell>
        </row>
        <row r="537">
          <cell r="C537" t="str">
            <v>Old Colony Y/Fall River/199 N. Main 3</v>
          </cell>
          <cell r="D537" t="str">
            <v>New Bedford Area Office</v>
          </cell>
          <cell r="I537">
            <v>12.633333333333333</v>
          </cell>
          <cell r="J537">
            <v>10.806451612903228</v>
          </cell>
          <cell r="K537">
            <v>12.29032258064516</v>
          </cell>
          <cell r="L537">
            <v>12.821428571428573</v>
          </cell>
          <cell r="M537">
            <v>12.516129032258066</v>
          </cell>
          <cell r="N537">
            <v>12.9</v>
          </cell>
          <cell r="O537">
            <v>12.225806451612904</v>
          </cell>
          <cell r="P537">
            <v>14.033333333333333</v>
          </cell>
          <cell r="Q537">
            <v>12.35483870967742</v>
          </cell>
          <cell r="R537">
            <v>11.903225806451612</v>
          </cell>
          <cell r="S537">
            <v>13.533333333333331</v>
          </cell>
          <cell r="T537">
            <v>13.7741935483871</v>
          </cell>
          <cell r="U537">
            <v>12.833333333333334</v>
          </cell>
          <cell r="V537">
            <v>12.483870967741936</v>
          </cell>
          <cell r="W537">
            <v>13.096774193548386</v>
          </cell>
          <cell r="X537">
            <v>13.448275862068966</v>
          </cell>
          <cell r="Y537">
            <v>13.290322580645162</v>
          </cell>
          <cell r="Z537">
            <v>13.866666666666667</v>
          </cell>
          <cell r="AA537">
            <v>11.548387096774194</v>
          </cell>
          <cell r="AB537">
            <v>5.9</v>
          </cell>
          <cell r="AC537">
            <v>8.193548387096774</v>
          </cell>
          <cell r="AD537">
            <v>1.3225806451612903</v>
          </cell>
        </row>
        <row r="538">
          <cell r="C538" t="str">
            <v>Old Colony Y/Fall River/199 N. Main 4</v>
          </cell>
          <cell r="D538" t="str">
            <v>Plymouth Area Office</v>
          </cell>
          <cell r="I538">
            <v>6.6666666666666666E-2</v>
          </cell>
          <cell r="L538">
            <v>0.9642857142857143</v>
          </cell>
          <cell r="M538">
            <v>1</v>
          </cell>
          <cell r="N538">
            <v>1</v>
          </cell>
          <cell r="O538">
            <v>1</v>
          </cell>
        </row>
        <row r="539">
          <cell r="C539" t="str">
            <v>Old Colony Y/Fall River/199 N. Main 5</v>
          </cell>
          <cell r="D539" t="str">
            <v>Taunton/Attleboro Area Office</v>
          </cell>
          <cell r="Q539">
            <v>0.70967741935483875</v>
          </cell>
          <cell r="R539">
            <v>0.25806451612903225</v>
          </cell>
          <cell r="AD539">
            <v>0.25806451612903225</v>
          </cell>
        </row>
        <row r="540">
          <cell r="C540" t="str">
            <v>Old Colony Y/NewBedford/106 bullard 1</v>
          </cell>
          <cell r="D540" t="str">
            <v>Brockton Area Office</v>
          </cell>
          <cell r="AA540">
            <v>3.2258064516129031E-2</v>
          </cell>
          <cell r="AB540">
            <v>0.43333333333333335</v>
          </cell>
          <cell r="AC540">
            <v>1</v>
          </cell>
          <cell r="AD540">
            <v>1.193548387096774</v>
          </cell>
          <cell r="AE540">
            <v>1</v>
          </cell>
          <cell r="AF540">
            <v>0.41935483870967738</v>
          </cell>
          <cell r="AH540">
            <v>9.6774193548387094E-2</v>
          </cell>
          <cell r="AI540">
            <v>0.38709677419354838</v>
          </cell>
          <cell r="AK540">
            <v>9.6774193548387094E-2</v>
          </cell>
          <cell r="AM540">
            <v>3.2258064516129031E-2</v>
          </cell>
          <cell r="AO540">
            <v>0.29032258064516131</v>
          </cell>
          <cell r="AP540">
            <v>1</v>
          </cell>
          <cell r="AQ540">
            <v>1</v>
          </cell>
          <cell r="AR540">
            <v>1</v>
          </cell>
          <cell r="AS540">
            <v>3.3333333333333333E-2</v>
          </cell>
          <cell r="AY540">
            <v>0.45161290322580644</v>
          </cell>
          <cell r="AZ540">
            <v>1.0333333333333334</v>
          </cell>
        </row>
        <row r="541">
          <cell r="C541" t="str">
            <v>Old Colony Y/NewBedford/106 bullard 2</v>
          </cell>
          <cell r="D541" t="str">
            <v>Cape Cod Area Office</v>
          </cell>
          <cell r="AW541">
            <v>9.6774193548387094E-2</v>
          </cell>
          <cell r="AY541">
            <v>3.2258064516129031E-2</v>
          </cell>
        </row>
        <row r="542">
          <cell r="C542" t="str">
            <v>Old Colony Y/NewBedford/106 bullard 3</v>
          </cell>
          <cell r="D542" t="str">
            <v>Fall River Area Office</v>
          </cell>
          <cell r="AW542">
            <v>1</v>
          </cell>
          <cell r="AX542">
            <v>6.6666666666666666E-2</v>
          </cell>
        </row>
        <row r="543">
          <cell r="C543" t="str">
            <v>Old Colony Y/NewBedford/106 bullard 4</v>
          </cell>
          <cell r="D543" t="str">
            <v>New Bedford Area Office</v>
          </cell>
          <cell r="AA543">
            <v>1.935483870967742</v>
          </cell>
          <cell r="AB543">
            <v>7.3666666666666671</v>
          </cell>
          <cell r="AC543">
            <v>3.419354838709677</v>
          </cell>
          <cell r="AD543">
            <v>7.580645161290323</v>
          </cell>
          <cell r="AE543">
            <v>11.6</v>
          </cell>
          <cell r="AF543">
            <v>11.774193548387098</v>
          </cell>
          <cell r="AG543">
            <v>12.6</v>
          </cell>
          <cell r="AH543">
            <v>10.645161290322584</v>
          </cell>
          <cell r="AI543">
            <v>12.193548387096776</v>
          </cell>
          <cell r="AJ543">
            <v>12.642857142857144</v>
          </cell>
          <cell r="AK543">
            <v>12.483870967741936</v>
          </cell>
          <cell r="AL543">
            <v>13.333333333333334</v>
          </cell>
          <cell r="AM543">
            <v>13.645161290322578</v>
          </cell>
          <cell r="AN543">
            <v>14.866666666666665</v>
          </cell>
          <cell r="AO543">
            <v>13.064516129032258</v>
          </cell>
          <cell r="AP543">
            <v>12.322580645161292</v>
          </cell>
          <cell r="AQ543">
            <v>11.6</v>
          </cell>
          <cell r="AR543">
            <v>12.290322580645158</v>
          </cell>
          <cell r="AS543">
            <v>11.533333333333337</v>
          </cell>
          <cell r="AT543">
            <v>11.161290322580646</v>
          </cell>
          <cell r="AU543">
            <v>12.483870967741936</v>
          </cell>
          <cell r="AV543">
            <v>12.892857142857144</v>
          </cell>
          <cell r="AW543">
            <v>11</v>
          </cell>
          <cell r="AX543">
            <v>12.466666666666665</v>
          </cell>
          <cell r="AY543">
            <v>11.161290322580644</v>
          </cell>
          <cell r="AZ543">
            <v>8.6999999999999993</v>
          </cell>
        </row>
        <row r="544">
          <cell r="C544" t="str">
            <v>Old Colony Y/NewBedford/106 bullard 5</v>
          </cell>
          <cell r="D544" t="str">
            <v>Park St. Area Office</v>
          </cell>
          <cell r="AS544">
            <v>0.5</v>
          </cell>
        </row>
        <row r="545">
          <cell r="C545" t="str">
            <v>Old Colony Y/NewBedford/106 bullard 6</v>
          </cell>
          <cell r="D545" t="str">
            <v>Plymouth Area Office</v>
          </cell>
          <cell r="AL545">
            <v>3.3333333333333333E-2</v>
          </cell>
          <cell r="AU545">
            <v>0.25806451612903225</v>
          </cell>
          <cell r="AW545">
            <v>0.32258064516129031</v>
          </cell>
          <cell r="AY545">
            <v>0.83870967741935487</v>
          </cell>
          <cell r="AZ545">
            <v>1</v>
          </cell>
        </row>
        <row r="546">
          <cell r="C546" t="str">
            <v>Old Colony Y/NewBedford/106 bullard 7</v>
          </cell>
          <cell r="D546" t="str">
            <v>Solutions for Living (PAS SE)</v>
          </cell>
          <cell r="AW546">
            <v>0.64516129032258063</v>
          </cell>
          <cell r="AX546">
            <v>1</v>
          </cell>
          <cell r="AY546">
            <v>0.74193548387096775</v>
          </cell>
        </row>
        <row r="547">
          <cell r="C547" t="str">
            <v>Old Colony Y/NewBedford/106 bullard 8</v>
          </cell>
          <cell r="D547" t="str">
            <v>Taunton/Attleboro Area Office</v>
          </cell>
          <cell r="AI547">
            <v>3.2258064516129031E-2</v>
          </cell>
          <cell r="AQ547">
            <v>0.7</v>
          </cell>
          <cell r="AY547">
            <v>0.22580645161290322</v>
          </cell>
          <cell r="AZ547">
            <v>0.76666666666666672</v>
          </cell>
        </row>
        <row r="548">
          <cell r="C548" t="str">
            <v>RFK / Lancaster / 220 Old Common 1</v>
          </cell>
          <cell r="D548" t="str">
            <v>Cape Cod Area Office</v>
          </cell>
          <cell r="Q548">
            <v>1.967741935483871</v>
          </cell>
          <cell r="R548">
            <v>0.54838709677419351</v>
          </cell>
        </row>
        <row r="549">
          <cell r="C549" t="str">
            <v>RFK / Lancaster / 220 Old Common 2</v>
          </cell>
          <cell r="D549" t="str">
            <v>North Central Area Office</v>
          </cell>
          <cell r="F549">
            <v>0.87096774193548376</v>
          </cell>
          <cell r="G549">
            <v>4</v>
          </cell>
          <cell r="H549">
            <v>3.967741935483871</v>
          </cell>
          <cell r="I549">
            <v>3.8</v>
          </cell>
          <cell r="J549">
            <v>4.5483870967741931</v>
          </cell>
          <cell r="K549">
            <v>5.032258064516129</v>
          </cell>
          <cell r="L549">
            <v>5.8928571428571432</v>
          </cell>
          <cell r="M549">
            <v>4.225806451612903</v>
          </cell>
          <cell r="N549">
            <v>4.5333333333333332</v>
          </cell>
          <cell r="O549">
            <v>5.7096774193548381</v>
          </cell>
          <cell r="P549">
            <v>4.9000000000000004</v>
          </cell>
          <cell r="Q549">
            <v>4.064516129032258</v>
          </cell>
          <cell r="R549">
            <v>4.9677419354838719</v>
          </cell>
          <cell r="S549">
            <v>4.3</v>
          </cell>
          <cell r="T549">
            <v>3.903225806451613</v>
          </cell>
          <cell r="U549">
            <v>5.4666666666666668</v>
          </cell>
          <cell r="V549">
            <v>4.967741935483871</v>
          </cell>
          <cell r="W549">
            <v>4.9354838709677411</v>
          </cell>
          <cell r="X549">
            <v>5</v>
          </cell>
          <cell r="Y549">
            <v>4.967741935483871</v>
          </cell>
          <cell r="Z549">
            <v>4.9666666666666668</v>
          </cell>
          <cell r="AA549">
            <v>5</v>
          </cell>
          <cell r="AB549">
            <v>4.9666666666666668</v>
          </cell>
          <cell r="AC549">
            <v>5</v>
          </cell>
          <cell r="AD549">
            <v>5.1612903225806441</v>
          </cell>
          <cell r="AE549">
            <v>4.7333333333333334</v>
          </cell>
          <cell r="AF549">
            <v>5.161290322580645</v>
          </cell>
          <cell r="AG549">
            <v>3.8666666666666667</v>
          </cell>
          <cell r="AH549">
            <v>3.5483870967741931</v>
          </cell>
          <cell r="AI549">
            <v>4.32258064516129</v>
          </cell>
          <cell r="AJ549">
            <v>3.6071428571428572</v>
          </cell>
          <cell r="AK549">
            <v>5</v>
          </cell>
          <cell r="AL549">
            <v>6.5</v>
          </cell>
          <cell r="AM549">
            <v>5.741935483870968</v>
          </cell>
          <cell r="AN549">
            <v>4.4333333333333336</v>
          </cell>
          <cell r="AO549">
            <v>4.774193548387097</v>
          </cell>
          <cell r="AP549">
            <v>4.1612903225806459</v>
          </cell>
          <cell r="AQ549">
            <v>4.1333333333333329</v>
          </cell>
          <cell r="AR549">
            <v>4.5161290322580641</v>
          </cell>
          <cell r="AS549">
            <v>4.2</v>
          </cell>
          <cell r="AT549">
            <v>4.064516129032258</v>
          </cell>
          <cell r="AU549">
            <v>3.967741935483871</v>
          </cell>
          <cell r="AV549">
            <v>3.8928571428571432</v>
          </cell>
          <cell r="AW549">
            <v>4</v>
          </cell>
          <cell r="AX549">
            <v>4.5</v>
          </cell>
          <cell r="AY549">
            <v>4.806451612903226</v>
          </cell>
          <cell r="AZ549">
            <v>5</v>
          </cell>
        </row>
        <row r="550">
          <cell r="C550" t="str">
            <v>RFK / Lancaster / 220 Old Common 3</v>
          </cell>
          <cell r="D550" t="str">
            <v>South Central Area Office</v>
          </cell>
          <cell r="F550">
            <v>0.38709677419354838</v>
          </cell>
          <cell r="G550">
            <v>1</v>
          </cell>
          <cell r="H550">
            <v>1</v>
          </cell>
          <cell r="I550">
            <v>0.7</v>
          </cell>
          <cell r="J550">
            <v>1</v>
          </cell>
          <cell r="K550">
            <v>0.87096774193548376</v>
          </cell>
          <cell r="L550">
            <v>1.8214285714285714</v>
          </cell>
          <cell r="M550">
            <v>2</v>
          </cell>
          <cell r="N550">
            <v>1.7666666666666666</v>
          </cell>
          <cell r="O550">
            <v>1.7419354838709677</v>
          </cell>
          <cell r="P550">
            <v>2.9666666666666668</v>
          </cell>
          <cell r="Q550">
            <v>3.096774193548387</v>
          </cell>
          <cell r="R550">
            <v>2.7096774193548385</v>
          </cell>
          <cell r="S550">
            <v>2.8333333333333335</v>
          </cell>
          <cell r="T550">
            <v>2.5161290322580645</v>
          </cell>
          <cell r="U550">
            <v>3</v>
          </cell>
          <cell r="V550">
            <v>3.903225806451613</v>
          </cell>
          <cell r="W550">
            <v>3.870967741935484</v>
          </cell>
          <cell r="X550">
            <v>3.4137931034482758</v>
          </cell>
          <cell r="Y550">
            <v>4</v>
          </cell>
          <cell r="Z550">
            <v>3.9</v>
          </cell>
          <cell r="AA550">
            <v>3.967741935483871</v>
          </cell>
          <cell r="AB550">
            <v>4</v>
          </cell>
          <cell r="AC550">
            <v>4.7096774193548381</v>
          </cell>
          <cell r="AD550">
            <v>4.67741935483871</v>
          </cell>
          <cell r="AE550">
            <v>5</v>
          </cell>
          <cell r="AF550">
            <v>4.290322580645161</v>
          </cell>
          <cell r="AG550">
            <v>3.9333333333333336</v>
          </cell>
          <cell r="AH550">
            <v>4.67741935483871</v>
          </cell>
          <cell r="AI550">
            <v>4</v>
          </cell>
          <cell r="AJ550">
            <v>3.8928571428571428</v>
          </cell>
          <cell r="AK550">
            <v>3</v>
          </cell>
          <cell r="AL550">
            <v>3.7</v>
          </cell>
          <cell r="AM550">
            <v>4.290322580645161</v>
          </cell>
          <cell r="AN550">
            <v>4.5999999999999996</v>
          </cell>
          <cell r="AO550">
            <v>4</v>
          </cell>
          <cell r="AP550">
            <v>3.32258064516129</v>
          </cell>
          <cell r="AQ550">
            <v>1.4666666666666666</v>
          </cell>
          <cell r="AR550">
            <v>1.870967741935484</v>
          </cell>
          <cell r="AS550">
            <v>2.0333333333333332</v>
          </cell>
          <cell r="AT550">
            <v>2.032258064516129</v>
          </cell>
          <cell r="AU550">
            <v>2.4193548387096775</v>
          </cell>
          <cell r="AV550">
            <v>3</v>
          </cell>
          <cell r="AW550">
            <v>2.6129032258064515</v>
          </cell>
          <cell r="AX550">
            <v>2.9333333333333336</v>
          </cell>
          <cell r="AY550">
            <v>2</v>
          </cell>
          <cell r="AZ550">
            <v>2</v>
          </cell>
        </row>
        <row r="551">
          <cell r="C551" t="str">
            <v>RFK / Lancaster / 220 Old Common 4</v>
          </cell>
          <cell r="D551" t="str">
            <v>Worcester East Area Office</v>
          </cell>
          <cell r="F551">
            <v>2.67741935483871</v>
          </cell>
          <cell r="G551">
            <v>3</v>
          </cell>
          <cell r="H551">
            <v>3</v>
          </cell>
          <cell r="I551">
            <v>1.9</v>
          </cell>
          <cell r="J551">
            <v>2.032258064516129</v>
          </cell>
          <cell r="K551">
            <v>2</v>
          </cell>
          <cell r="L551">
            <v>2.0714285714285716</v>
          </cell>
          <cell r="M551">
            <v>2</v>
          </cell>
          <cell r="N551">
            <v>2.0333333333333332</v>
          </cell>
          <cell r="O551">
            <v>3.3548387096774195</v>
          </cell>
          <cell r="P551">
            <v>2.9666666666666668</v>
          </cell>
          <cell r="Q551">
            <v>2.741935483870968</v>
          </cell>
          <cell r="R551">
            <v>3.32258064516129</v>
          </cell>
          <cell r="S551">
            <v>3.333333333333333</v>
          </cell>
          <cell r="T551">
            <v>3.645161290322581</v>
          </cell>
          <cell r="U551">
            <v>2.6333333333333333</v>
          </cell>
          <cell r="V551">
            <v>3.935483870967742</v>
          </cell>
          <cell r="W551">
            <v>4</v>
          </cell>
          <cell r="X551">
            <v>4</v>
          </cell>
          <cell r="Y551">
            <v>3.1612903225806455</v>
          </cell>
          <cell r="Z551">
            <v>3.7</v>
          </cell>
          <cell r="AA551">
            <v>4</v>
          </cell>
          <cell r="AB551">
            <v>3.7</v>
          </cell>
          <cell r="AC551">
            <v>2.967741935483871</v>
          </cell>
          <cell r="AD551">
            <v>3.096774193548387</v>
          </cell>
          <cell r="AE551">
            <v>2.9</v>
          </cell>
          <cell r="AF551">
            <v>3</v>
          </cell>
          <cell r="AG551">
            <v>2.8</v>
          </cell>
          <cell r="AH551">
            <v>1.096774193548387</v>
          </cell>
          <cell r="AI551">
            <v>3.225806451612903</v>
          </cell>
          <cell r="AJ551">
            <v>3.4285714285714284</v>
          </cell>
          <cell r="AK551">
            <v>1.6451612903225805</v>
          </cell>
          <cell r="AL551">
            <v>1</v>
          </cell>
          <cell r="AM551">
            <v>1.6451612903225805</v>
          </cell>
          <cell r="AN551">
            <v>3</v>
          </cell>
          <cell r="AO551">
            <v>3</v>
          </cell>
          <cell r="AP551">
            <v>3</v>
          </cell>
          <cell r="AQ551">
            <v>2.7333333333333338</v>
          </cell>
          <cell r="AR551">
            <v>3.838709677419355</v>
          </cell>
          <cell r="AS551">
            <v>3.1</v>
          </cell>
          <cell r="AT551">
            <v>2.7096774193548385</v>
          </cell>
          <cell r="AU551">
            <v>3</v>
          </cell>
          <cell r="AV551">
            <v>2.9642857142857144</v>
          </cell>
          <cell r="AW551">
            <v>3</v>
          </cell>
          <cell r="AX551">
            <v>3</v>
          </cell>
          <cell r="AY551">
            <v>3.32258064516129</v>
          </cell>
          <cell r="AZ551">
            <v>3.2</v>
          </cell>
        </row>
        <row r="552">
          <cell r="C552" t="str">
            <v>RFK / Lancaster / 220 Old Common 5</v>
          </cell>
          <cell r="D552" t="str">
            <v>Worcester West Area Office</v>
          </cell>
          <cell r="F552">
            <v>1.129032258064516</v>
          </cell>
          <cell r="G552">
            <v>2</v>
          </cell>
          <cell r="H552">
            <v>2</v>
          </cell>
          <cell r="I552">
            <v>3</v>
          </cell>
          <cell r="J552">
            <v>1.6774193548387095</v>
          </cell>
          <cell r="K552">
            <v>2</v>
          </cell>
          <cell r="L552">
            <v>2</v>
          </cell>
          <cell r="M552">
            <v>1.967741935483871</v>
          </cell>
          <cell r="N552">
            <v>3.1</v>
          </cell>
          <cell r="O552">
            <v>2.709677419354839</v>
          </cell>
          <cell r="P552">
            <v>2.8</v>
          </cell>
          <cell r="Q552">
            <v>2</v>
          </cell>
          <cell r="R552">
            <v>0.967741935483871</v>
          </cell>
          <cell r="S552">
            <v>1.1333333333333333</v>
          </cell>
          <cell r="T552">
            <v>2</v>
          </cell>
          <cell r="U552">
            <v>2</v>
          </cell>
          <cell r="V552">
            <v>2</v>
          </cell>
          <cell r="W552">
            <v>1.2903225806451613</v>
          </cell>
          <cell r="X552">
            <v>2</v>
          </cell>
          <cell r="Y552">
            <v>2</v>
          </cell>
          <cell r="Z552">
            <v>1.9</v>
          </cell>
          <cell r="AA552">
            <v>1.7419354838709677</v>
          </cell>
          <cell r="AB552">
            <v>2</v>
          </cell>
          <cell r="AC552">
            <v>2</v>
          </cell>
          <cell r="AD552">
            <v>1</v>
          </cell>
          <cell r="AE552">
            <v>1</v>
          </cell>
          <cell r="AF552">
            <v>0.93548387096774188</v>
          </cell>
          <cell r="AG552">
            <v>0.83333333333333337</v>
          </cell>
          <cell r="AH552">
            <v>1</v>
          </cell>
          <cell r="AI552">
            <v>1.967741935483871</v>
          </cell>
          <cell r="AJ552">
            <v>1.7857142857142856</v>
          </cell>
          <cell r="AK552">
            <v>1</v>
          </cell>
          <cell r="AL552">
            <v>1.1000000000000001</v>
          </cell>
          <cell r="AM552">
            <v>1.3870967741935485</v>
          </cell>
          <cell r="AN552">
            <v>1.9666666666666668</v>
          </cell>
          <cell r="AO552">
            <v>1.8064516129032258</v>
          </cell>
          <cell r="AP552">
            <v>2</v>
          </cell>
          <cell r="AQ552">
            <v>2.1</v>
          </cell>
          <cell r="AR552">
            <v>2.1935483870967745</v>
          </cell>
          <cell r="AS552">
            <v>1.9666666666666666</v>
          </cell>
          <cell r="AT552">
            <v>1.967741935483871</v>
          </cell>
          <cell r="AU552">
            <v>1.3870967741935485</v>
          </cell>
          <cell r="AV552">
            <v>1.25</v>
          </cell>
          <cell r="AW552">
            <v>3.129032258064516</v>
          </cell>
          <cell r="AX552">
            <v>3.7333333333333334</v>
          </cell>
          <cell r="AY552">
            <v>3</v>
          </cell>
          <cell r="AZ552">
            <v>3</v>
          </cell>
        </row>
        <row r="553">
          <cell r="C553" t="str">
            <v>RFK / S.Yarmouth / 137 Run Pond 1</v>
          </cell>
          <cell r="D553" t="str">
            <v>Brockton Area Office</v>
          </cell>
          <cell r="AM553">
            <v>3.2258064516129031E-2</v>
          </cell>
        </row>
        <row r="554">
          <cell r="C554" t="str">
            <v>RFK / S.Yarmouth / 137 Run Pond 2</v>
          </cell>
          <cell r="D554" t="str">
            <v>Cape Cod Area Office</v>
          </cell>
          <cell r="E554">
            <v>9</v>
          </cell>
          <cell r="F554">
            <v>9.8387096774193541</v>
          </cell>
          <cell r="G554">
            <v>8.6333333333333329</v>
          </cell>
          <cell r="H554">
            <v>8.4516129032258043</v>
          </cell>
          <cell r="I554">
            <v>9.6666666666666679</v>
          </cell>
          <cell r="J554">
            <v>9.3548387096774182</v>
          </cell>
          <cell r="K554">
            <v>7.1612903225806459</v>
          </cell>
          <cell r="L554">
            <v>8.4285714285714288</v>
          </cell>
          <cell r="M554">
            <v>9.806451612903226</v>
          </cell>
          <cell r="N554">
            <v>9.5666666666666664</v>
          </cell>
          <cell r="O554">
            <v>9.5806451612903238</v>
          </cell>
          <cell r="P554">
            <v>11.833333333333332</v>
          </cell>
          <cell r="Q554">
            <v>9.387096774193548</v>
          </cell>
          <cell r="R554">
            <v>9.5483870967741939</v>
          </cell>
          <cell r="S554">
            <v>10.266666666666666</v>
          </cell>
          <cell r="T554">
            <v>10.193548387096774</v>
          </cell>
          <cell r="U554">
            <v>11.666666666666666</v>
          </cell>
          <cell r="V554">
            <v>10.967741935483874</v>
          </cell>
          <cell r="W554">
            <v>11.516129032258064</v>
          </cell>
          <cell r="X554">
            <v>11.310344827586206</v>
          </cell>
          <cell r="Y554">
            <v>10.419354838709678</v>
          </cell>
          <cell r="Z554">
            <v>8.8666666666666654</v>
          </cell>
          <cell r="AA554">
            <v>11.709677419354838</v>
          </cell>
          <cell r="AB554">
            <v>11.833333333333332</v>
          </cell>
          <cell r="AC554">
            <v>11.774193548387096</v>
          </cell>
          <cell r="AD554">
            <v>11.032258064516128</v>
          </cell>
          <cell r="AE554">
            <v>11.7</v>
          </cell>
          <cell r="AF554">
            <v>11.580645161290322</v>
          </cell>
          <cell r="AG554">
            <v>11.666666666666666</v>
          </cell>
          <cell r="AH554">
            <v>11.67741935483871</v>
          </cell>
          <cell r="AI554">
            <v>11.258064516129034</v>
          </cell>
          <cell r="AJ554">
            <v>11.25</v>
          </cell>
          <cell r="AK554">
            <v>11.774193548387098</v>
          </cell>
          <cell r="AL554">
            <v>11.366666666666669</v>
          </cell>
          <cell r="AM554">
            <v>11.03225806451613</v>
          </cell>
          <cell r="AN554">
            <v>11.066666666666668</v>
          </cell>
          <cell r="AO554">
            <v>10.806451612903226</v>
          </cell>
          <cell r="AP554">
            <v>12</v>
          </cell>
          <cell r="AQ554">
            <v>11.266666666666667</v>
          </cell>
          <cell r="AR554">
            <v>11.806451612903226</v>
          </cell>
          <cell r="AS554">
            <v>11.966666666666667</v>
          </cell>
          <cell r="AT554">
            <v>11.161290322580644</v>
          </cell>
          <cell r="AU554">
            <v>11.161290322580644</v>
          </cell>
          <cell r="AV554">
            <v>11.357142857142858</v>
          </cell>
          <cell r="AW554">
            <v>11.838709677419354</v>
          </cell>
          <cell r="AX554">
            <v>11.633333333333333</v>
          </cell>
          <cell r="AY554">
            <v>11.096774193548386</v>
          </cell>
          <cell r="AZ554">
            <v>10.366666666666667</v>
          </cell>
        </row>
        <row r="555">
          <cell r="C555" t="str">
            <v>RFK / S.Yarmouth / 137 Run Pond 3</v>
          </cell>
          <cell r="D555" t="str">
            <v>Lynn Area Office</v>
          </cell>
          <cell r="AK555">
            <v>3.2258064516129031E-2</v>
          </cell>
        </row>
        <row r="556">
          <cell r="C556" t="str">
            <v>RFK / S.Yarmouth / 137 Run Pond 4</v>
          </cell>
          <cell r="D556" t="str">
            <v>New Bedford Area Office</v>
          </cell>
          <cell r="T556">
            <v>9.6774193548387094E-2</v>
          </cell>
          <cell r="Z556">
            <v>0.96666666666666656</v>
          </cell>
          <cell r="AA556">
            <v>9.6774193548387094E-2</v>
          </cell>
          <cell r="AX556">
            <v>0.1</v>
          </cell>
        </row>
        <row r="557">
          <cell r="C557" t="str">
            <v>RFK / S.Yarmouth / 137 Run Pond 5</v>
          </cell>
          <cell r="D557" t="str">
            <v>Plymouth Area Office</v>
          </cell>
          <cell r="E557">
            <v>0.61290322580645162</v>
          </cell>
          <cell r="F557">
            <v>1.7741935483870968</v>
          </cell>
          <cell r="G557">
            <v>1.8333333333333333</v>
          </cell>
          <cell r="H557">
            <v>2</v>
          </cell>
          <cell r="I557">
            <v>1.8666666666666665</v>
          </cell>
          <cell r="J557">
            <v>1.967741935483871</v>
          </cell>
          <cell r="K557">
            <v>2.032258064516129</v>
          </cell>
          <cell r="L557">
            <v>1.9642857142857144</v>
          </cell>
          <cell r="M557">
            <v>1.967741935483871</v>
          </cell>
          <cell r="N557">
            <v>2</v>
          </cell>
          <cell r="O557">
            <v>1.8064516129032258</v>
          </cell>
          <cell r="AO557">
            <v>0.19354838709677419</v>
          </cell>
        </row>
        <row r="558">
          <cell r="C558" t="str">
            <v>RFK / S.Yarmouth / 137 Run Pond 6</v>
          </cell>
          <cell r="D558" t="str">
            <v>Taunton/Attleboro Area Office</v>
          </cell>
          <cell r="AM558">
            <v>9.6774193548387094E-2</v>
          </cell>
        </row>
        <row r="559">
          <cell r="C559" t="str">
            <v>SPIN / Lynn / 50 Newhall Street 1</v>
          </cell>
          <cell r="D559" t="str">
            <v>Arlington Area Office</v>
          </cell>
          <cell r="U559">
            <v>3.3333333333333333E-2</v>
          </cell>
        </row>
        <row r="560">
          <cell r="C560" t="str">
            <v>SPIN / Lynn / 50 Newhall Street 2</v>
          </cell>
          <cell r="D560" t="str">
            <v>Cambridge Fam &amp; Child Srvcs (Adop)</v>
          </cell>
          <cell r="AJ560">
            <v>0.35714285714285715</v>
          </cell>
          <cell r="AK560">
            <v>0.54838709677419351</v>
          </cell>
        </row>
        <row r="561">
          <cell r="C561" t="str">
            <v>SPIN / Lynn / 50 Newhall Street 3</v>
          </cell>
          <cell r="D561" t="str">
            <v>Cape Ann Area Office</v>
          </cell>
          <cell r="M561">
            <v>9.6774193548387094E-2</v>
          </cell>
          <cell r="O561">
            <v>0.16129032258064516</v>
          </cell>
          <cell r="Q561">
            <v>0.967741935483871</v>
          </cell>
          <cell r="R561">
            <v>0.19354838709677419</v>
          </cell>
          <cell r="U561">
            <v>0.1</v>
          </cell>
          <cell r="V561">
            <v>1.032258064516129</v>
          </cell>
          <cell r="W561">
            <v>3.2258064516129031E-2</v>
          </cell>
          <cell r="X561">
            <v>0.17241379310344829</v>
          </cell>
          <cell r="Y561">
            <v>0.32258064516129031</v>
          </cell>
          <cell r="Z561">
            <v>0.1</v>
          </cell>
          <cell r="AD561">
            <v>0.16129032258064516</v>
          </cell>
          <cell r="AE561">
            <v>0.73333333333333328</v>
          </cell>
          <cell r="AJ561">
            <v>1.3928571428571428</v>
          </cell>
          <cell r="AK561">
            <v>0.93548387096774188</v>
          </cell>
          <cell r="AL561">
            <v>6.6666666666666666E-2</v>
          </cell>
          <cell r="AM561">
            <v>0.67741935483870963</v>
          </cell>
          <cell r="AO561">
            <v>0.58064516129032262</v>
          </cell>
          <cell r="AP561">
            <v>1</v>
          </cell>
          <cell r="AQ561">
            <v>1</v>
          </cell>
          <cell r="AR561">
            <v>0.12903225806451613</v>
          </cell>
          <cell r="AS561">
            <v>0.8666666666666667</v>
          </cell>
          <cell r="AT561">
            <v>0.64516129032258063</v>
          </cell>
          <cell r="AV561">
            <v>0.75</v>
          </cell>
          <cell r="AW561">
            <v>0.93548387096774188</v>
          </cell>
          <cell r="AY561">
            <v>0.41935483870967738</v>
          </cell>
          <cell r="AZ561">
            <v>1.5</v>
          </cell>
        </row>
        <row r="562">
          <cell r="C562" t="str">
            <v>SPIN / Lynn / 50 Newhall Street 4</v>
          </cell>
          <cell r="D562" t="str">
            <v>Coastal Area Office</v>
          </cell>
          <cell r="Z562">
            <v>0.2</v>
          </cell>
        </row>
        <row r="563">
          <cell r="C563" t="str">
            <v>SPIN / Lynn / 50 Newhall Street 5</v>
          </cell>
          <cell r="D563" t="str">
            <v>Harbor Area Office</v>
          </cell>
          <cell r="AF563">
            <v>0.19354838709677419</v>
          </cell>
        </row>
        <row r="564">
          <cell r="C564" t="str">
            <v>SPIN / Lynn / 50 Newhall Street 6</v>
          </cell>
          <cell r="D564" t="str">
            <v>Haverhill Area Office</v>
          </cell>
          <cell r="M564">
            <v>6.4516129032258063E-2</v>
          </cell>
          <cell r="N564">
            <v>0.3</v>
          </cell>
          <cell r="O564">
            <v>0.16129032258064516</v>
          </cell>
          <cell r="T564">
            <v>1</v>
          </cell>
          <cell r="U564">
            <v>3.3333333333333333E-2</v>
          </cell>
          <cell r="AB564">
            <v>0.6</v>
          </cell>
          <cell r="AC564">
            <v>0.4838709677419355</v>
          </cell>
          <cell r="AF564">
            <v>0.29032258064516131</v>
          </cell>
          <cell r="AM564">
            <v>0.16129032258064516</v>
          </cell>
          <cell r="AN564">
            <v>6.6666666666666666E-2</v>
          </cell>
          <cell r="AV564">
            <v>0.42857142857142855</v>
          </cell>
          <cell r="AW564">
            <v>0.67741935483870974</v>
          </cell>
        </row>
        <row r="565">
          <cell r="C565" t="str">
            <v>SPIN / Lynn / 50 Newhall Street 7</v>
          </cell>
          <cell r="D565" t="str">
            <v>Lawrence Area Office</v>
          </cell>
          <cell r="N565">
            <v>3.3333333333333333E-2</v>
          </cell>
          <cell r="AO565">
            <v>0.16129032258064516</v>
          </cell>
          <cell r="AP565">
            <v>0.38709677419354838</v>
          </cell>
        </row>
        <row r="566">
          <cell r="C566" t="str">
            <v>SPIN / Lynn / 50 Newhall Street 8</v>
          </cell>
          <cell r="D566" t="str">
            <v>Lowell Area Office</v>
          </cell>
          <cell r="O566">
            <v>9.6774193548387094E-2</v>
          </cell>
          <cell r="P566">
            <v>0.8666666666666667</v>
          </cell>
          <cell r="Q566">
            <v>0.12903225806451613</v>
          </cell>
          <cell r="Z566">
            <v>0.26666666666666666</v>
          </cell>
          <cell r="AA566">
            <v>0.12903225806451613</v>
          </cell>
          <cell r="AF566">
            <v>3.2258064516129031E-2</v>
          </cell>
          <cell r="AG566">
            <v>0.1</v>
          </cell>
          <cell r="AH566">
            <v>0.58064516129032251</v>
          </cell>
          <cell r="AM566">
            <v>6.4516129032258063E-2</v>
          </cell>
        </row>
        <row r="567">
          <cell r="C567" t="str">
            <v>SPIN / Lynn / 50 Newhall Street 9</v>
          </cell>
          <cell r="D567" t="str">
            <v>Lynn Area Office</v>
          </cell>
          <cell r="G567">
            <v>4.5</v>
          </cell>
          <cell r="H567">
            <v>10.064516129032256</v>
          </cell>
          <cell r="I567">
            <v>10.5</v>
          </cell>
          <cell r="J567">
            <v>8.2258064516129039</v>
          </cell>
          <cell r="K567">
            <v>5.354838709677419</v>
          </cell>
          <cell r="L567">
            <v>1.3214285714285712</v>
          </cell>
          <cell r="M567">
            <v>7.838709677419355</v>
          </cell>
          <cell r="N567">
            <v>10.1</v>
          </cell>
          <cell r="O567">
            <v>7.4516129032258061</v>
          </cell>
          <cell r="P567">
            <v>7.2666666666666675</v>
          </cell>
          <cell r="Q567">
            <v>8.9677419354838719</v>
          </cell>
          <cell r="R567">
            <v>7.9354838709677411</v>
          </cell>
          <cell r="S567">
            <v>6.333333333333333</v>
          </cell>
          <cell r="T567">
            <v>8.2258064516129021</v>
          </cell>
          <cell r="U567">
            <v>8.8333333333333339</v>
          </cell>
          <cell r="V567">
            <v>6.967741935483871</v>
          </cell>
          <cell r="W567">
            <v>8.3548387096774199</v>
          </cell>
          <cell r="X567">
            <v>6.4137931034482767</v>
          </cell>
          <cell r="Y567">
            <v>8.870967741935484</v>
          </cell>
          <cell r="Z567">
            <v>8.8000000000000007</v>
          </cell>
          <cell r="AA567">
            <v>8.9032258064516103</v>
          </cell>
          <cell r="AB567">
            <v>9.466666666666665</v>
          </cell>
          <cell r="AC567">
            <v>9.7741935483870961</v>
          </cell>
          <cell r="AD567">
            <v>9.0322580645161299</v>
          </cell>
          <cell r="AE567">
            <v>7.3</v>
          </cell>
          <cell r="AF567">
            <v>8.4516129032258061</v>
          </cell>
          <cell r="AG567">
            <v>9.6999999999999993</v>
          </cell>
          <cell r="AH567">
            <v>9.0967741935483879</v>
          </cell>
          <cell r="AI567">
            <v>9.4516129032258043</v>
          </cell>
          <cell r="AJ567">
            <v>5</v>
          </cell>
          <cell r="AK567">
            <v>6.129032258064516</v>
          </cell>
          <cell r="AL567">
            <v>9.4666666666666668</v>
          </cell>
          <cell r="AM567">
            <v>7.6774193548387073</v>
          </cell>
          <cell r="AN567">
            <v>11.366666666666667</v>
          </cell>
          <cell r="AO567">
            <v>7.645161290322581</v>
          </cell>
          <cell r="AP567">
            <v>6.419354838709677</v>
          </cell>
          <cell r="AQ567">
            <v>4.9666666666666677</v>
          </cell>
          <cell r="AR567">
            <v>7.3870967741935472</v>
          </cell>
          <cell r="AS567">
            <v>10.199999999999999</v>
          </cell>
          <cell r="AT567">
            <v>9.064516129032258</v>
          </cell>
          <cell r="AU567">
            <v>8.5483870967741939</v>
          </cell>
          <cell r="AV567">
            <v>8.1071428571428577</v>
          </cell>
          <cell r="AW567">
            <v>6.7419354838709662</v>
          </cell>
          <cell r="AX567">
            <v>10.5</v>
          </cell>
          <cell r="AY567">
            <v>8.806451612903226</v>
          </cell>
          <cell r="AZ567">
            <v>8.3666666666666671</v>
          </cell>
        </row>
        <row r="568">
          <cell r="C568" t="str">
            <v>SPIN / Lynn / 50 Newhall Street 10</v>
          </cell>
          <cell r="D568" t="str">
            <v>Malden Area Office</v>
          </cell>
          <cell r="P568">
            <v>0.1</v>
          </cell>
          <cell r="W568">
            <v>0.58064516129032251</v>
          </cell>
          <cell r="Z568">
            <v>0.2</v>
          </cell>
          <cell r="AB568">
            <v>0.43333333333333329</v>
          </cell>
          <cell r="AC568">
            <v>0.967741935483871</v>
          </cell>
          <cell r="AJ568">
            <v>0.35714285714285715</v>
          </cell>
          <cell r="AK568">
            <v>1</v>
          </cell>
          <cell r="AL568">
            <v>6.6666666666666666E-2</v>
          </cell>
          <cell r="AO568">
            <v>0.12903225806451613</v>
          </cell>
          <cell r="AP568">
            <v>0.77419354838709675</v>
          </cell>
          <cell r="AZ568">
            <v>0.23333333333333334</v>
          </cell>
        </row>
        <row r="569">
          <cell r="C569" t="str">
            <v>SPIN / Lynn / 50 Newhall Street 11</v>
          </cell>
          <cell r="D569" t="str">
            <v>(blank)</v>
          </cell>
          <cell r="AJ569">
            <v>0.3214285714285714</v>
          </cell>
          <cell r="AK569">
            <v>1</v>
          </cell>
        </row>
        <row r="570">
          <cell r="C570" t="str">
            <v>St Vincent's/FallRiver/2425Highland 1</v>
          </cell>
          <cell r="D570" t="str">
            <v>Brockton Area Office</v>
          </cell>
          <cell r="I570">
            <v>2</v>
          </cell>
          <cell r="J570">
            <v>1.2903225806451615</v>
          </cell>
          <cell r="L570">
            <v>0.14285714285714285</v>
          </cell>
          <cell r="S570">
            <v>0.9</v>
          </cell>
          <cell r="T570">
            <v>1</v>
          </cell>
          <cell r="U570">
            <v>1</v>
          </cell>
          <cell r="V570">
            <v>0.29032258064516131</v>
          </cell>
          <cell r="W570">
            <v>2.387096774193548</v>
          </cell>
          <cell r="X570">
            <v>2.7241379310344827</v>
          </cell>
          <cell r="Y570">
            <v>2</v>
          </cell>
          <cell r="Z570">
            <v>2.8</v>
          </cell>
          <cell r="AA570">
            <v>2.774193548387097</v>
          </cell>
          <cell r="AB570">
            <v>2.9333333333333331</v>
          </cell>
          <cell r="AC570">
            <v>2.193548387096774</v>
          </cell>
          <cell r="AD570">
            <v>2.129032258064516</v>
          </cell>
          <cell r="AE570">
            <v>1.9333333333333333</v>
          </cell>
          <cell r="AF570">
            <v>1.129032258064516</v>
          </cell>
          <cell r="AG570">
            <v>0.53333333333333333</v>
          </cell>
        </row>
        <row r="571">
          <cell r="C571" t="str">
            <v>St Vincent's/FallRiver/2425Highland 2</v>
          </cell>
          <cell r="D571" t="str">
            <v>Cape Cod Area Office</v>
          </cell>
          <cell r="I571">
            <v>0.93333333333333335</v>
          </cell>
          <cell r="J571">
            <v>1</v>
          </cell>
          <cell r="K571">
            <v>0.90322580645161288</v>
          </cell>
          <cell r="Y571">
            <v>0.93548387096774188</v>
          </cell>
          <cell r="Z571">
            <v>0.8</v>
          </cell>
          <cell r="AC571">
            <v>0.80645161290322576</v>
          </cell>
          <cell r="AD571">
            <v>1</v>
          </cell>
          <cell r="AE571">
            <v>1</v>
          </cell>
          <cell r="AF571">
            <v>0.16129032258064516</v>
          </cell>
          <cell r="AG571">
            <v>0.33333333333333331</v>
          </cell>
          <cell r="AH571">
            <v>1</v>
          </cell>
          <cell r="AI571">
            <v>0.25806451612903225</v>
          </cell>
          <cell r="AJ571">
            <v>0.2857142857142857</v>
          </cell>
          <cell r="AK571">
            <v>1.4193548387096775</v>
          </cell>
          <cell r="AL571">
            <v>1.9666666666666666</v>
          </cell>
          <cell r="AM571">
            <v>2.3548387096774195</v>
          </cell>
          <cell r="AN571">
            <v>1.2333333333333334</v>
          </cell>
          <cell r="AO571">
            <v>1</v>
          </cell>
          <cell r="AP571">
            <v>0.19354838709677419</v>
          </cell>
          <cell r="AQ571">
            <v>6.6666666666666666E-2</v>
          </cell>
          <cell r="AS571">
            <v>0.6333333333333333</v>
          </cell>
          <cell r="AT571">
            <v>1</v>
          </cell>
          <cell r="AU571">
            <v>1.838709677419355</v>
          </cell>
          <cell r="AV571">
            <v>2.5</v>
          </cell>
          <cell r="AW571">
            <v>2</v>
          </cell>
          <cell r="AX571">
            <v>0.6333333333333333</v>
          </cell>
          <cell r="AY571">
            <v>0.54838709677419351</v>
          </cell>
          <cell r="AZ571">
            <v>0.9</v>
          </cell>
        </row>
        <row r="572">
          <cell r="C572" t="str">
            <v>St Vincent's/FallRiver/2425Highland 3</v>
          </cell>
          <cell r="D572" t="str">
            <v>Coastal Area Office</v>
          </cell>
          <cell r="V572">
            <v>0.35483870967741937</v>
          </cell>
          <cell r="W572">
            <v>3.2258064516129031E-2</v>
          </cell>
        </row>
        <row r="573">
          <cell r="C573" t="str">
            <v>St Vincent's/FallRiver/2425Highland 4</v>
          </cell>
          <cell r="D573" t="str">
            <v>Fall River Area Office</v>
          </cell>
          <cell r="G573">
            <v>1.4333333333333331</v>
          </cell>
          <cell r="H573">
            <v>4.5483870967741939</v>
          </cell>
          <cell r="I573">
            <v>6</v>
          </cell>
          <cell r="J573">
            <v>5.4838709677419359</v>
          </cell>
          <cell r="K573">
            <v>5.3225806451612891</v>
          </cell>
          <cell r="L573">
            <v>6.2857142857142856</v>
          </cell>
          <cell r="M573">
            <v>6.935483870967742</v>
          </cell>
          <cell r="N573">
            <v>7.8</v>
          </cell>
          <cell r="O573">
            <v>6.32258064516129</v>
          </cell>
          <cell r="P573">
            <v>6.8333333333333339</v>
          </cell>
          <cell r="Q573">
            <v>5.645161290322581</v>
          </cell>
          <cell r="R573">
            <v>5.903225806451613</v>
          </cell>
          <cell r="S573">
            <v>5.5333333333333332</v>
          </cell>
          <cell r="T573">
            <v>6</v>
          </cell>
          <cell r="U573">
            <v>5.9333333333333336</v>
          </cell>
          <cell r="V573">
            <v>5.6451612903225801</v>
          </cell>
          <cell r="W573">
            <v>4.32258064516129</v>
          </cell>
          <cell r="X573">
            <v>5.4827586206896548</v>
          </cell>
          <cell r="Y573">
            <v>6</v>
          </cell>
          <cell r="Z573">
            <v>5.0333333333333332</v>
          </cell>
          <cell r="AA573">
            <v>4</v>
          </cell>
          <cell r="AB573">
            <v>4</v>
          </cell>
          <cell r="AC573">
            <v>3.3225806451612905</v>
          </cell>
          <cell r="AD573">
            <v>3.935483870967742</v>
          </cell>
          <cell r="AE573">
            <v>2.7333333333333334</v>
          </cell>
          <cell r="AF573">
            <v>3.8064516129032255</v>
          </cell>
          <cell r="AG573">
            <v>5.8</v>
          </cell>
          <cell r="AH573">
            <v>6.032258064516129</v>
          </cell>
          <cell r="AI573">
            <v>5.354838709677419</v>
          </cell>
          <cell r="AJ573">
            <v>7.1428571428571432</v>
          </cell>
          <cell r="AK573">
            <v>6.129032258064516</v>
          </cell>
          <cell r="AL573">
            <v>5</v>
          </cell>
          <cell r="AM573">
            <v>5.387096774193548</v>
          </cell>
          <cell r="AN573">
            <v>6.9333333333333336</v>
          </cell>
          <cell r="AO573">
            <v>7.6129032258064511</v>
          </cell>
          <cell r="AP573">
            <v>7.4838709677419359</v>
          </cell>
          <cell r="AQ573">
            <v>5.1333333333333337</v>
          </cell>
          <cell r="AR573">
            <v>3.5161290322580645</v>
          </cell>
          <cell r="AS573">
            <v>5.0999999999999996</v>
          </cell>
          <cell r="AT573">
            <v>5.5161290322580641</v>
          </cell>
          <cell r="AU573">
            <v>5.290322580645161</v>
          </cell>
          <cell r="AV573">
            <v>2.6071428571428572</v>
          </cell>
          <cell r="AW573">
            <v>5.0322580645161281</v>
          </cell>
          <cell r="AX573">
            <v>3.7666666666666666</v>
          </cell>
          <cell r="AY573">
            <v>4.5161290322580641</v>
          </cell>
          <cell r="AZ573">
            <v>5.9333333333333336</v>
          </cell>
        </row>
        <row r="574">
          <cell r="C574" t="str">
            <v>St Vincent's/FallRiver/2425Highland 5</v>
          </cell>
          <cell r="D574" t="str">
            <v>New Bedford Area Office</v>
          </cell>
          <cell r="AG574">
            <v>0.16666666666666666</v>
          </cell>
          <cell r="AH574">
            <v>1</v>
          </cell>
          <cell r="AI574">
            <v>0.87096774193548387</v>
          </cell>
          <cell r="AJ574">
            <v>0.5714285714285714</v>
          </cell>
          <cell r="AK574">
            <v>1.3870967741935485</v>
          </cell>
          <cell r="AL574">
            <v>2</v>
          </cell>
          <cell r="AM574">
            <v>0.83870967741935487</v>
          </cell>
          <cell r="AN574">
            <v>0.73333333333333328</v>
          </cell>
          <cell r="AS574">
            <v>0.33333333333333331</v>
          </cell>
          <cell r="AT574">
            <v>0.35483870967741937</v>
          </cell>
          <cell r="AU574">
            <v>1.096774193548387</v>
          </cell>
          <cell r="AV574">
            <v>0.64285714285714279</v>
          </cell>
          <cell r="AW574">
            <v>0.12903225806451613</v>
          </cell>
          <cell r="AX574">
            <v>1.4333333333333333</v>
          </cell>
          <cell r="AY574">
            <v>1.870967741935484</v>
          </cell>
          <cell r="AZ574">
            <v>0.1</v>
          </cell>
        </row>
        <row r="575">
          <cell r="C575" t="str">
            <v>St Vincent's/FallRiver/2425Highland 6</v>
          </cell>
          <cell r="D575" t="str">
            <v>New Bedford Child and Family (Adop)</v>
          </cell>
          <cell r="AC575">
            <v>1.5161290322580645</v>
          </cell>
          <cell r="AD575">
            <v>0.22580645161290322</v>
          </cell>
        </row>
        <row r="576">
          <cell r="C576" t="str">
            <v>St Vincent's/FallRiver/2425Highland 7</v>
          </cell>
          <cell r="D576" t="str">
            <v>Plymouth Area Office</v>
          </cell>
          <cell r="R576">
            <v>9.6774193548387094E-2</v>
          </cell>
          <cell r="S576">
            <v>1.3666666666666667</v>
          </cell>
          <cell r="T576">
            <v>2</v>
          </cell>
          <cell r="U576">
            <v>2</v>
          </cell>
          <cell r="V576">
            <v>0.77419354838709675</v>
          </cell>
          <cell r="AF576">
            <v>0.58064516129032262</v>
          </cell>
          <cell r="AG576">
            <v>0.6</v>
          </cell>
          <cell r="AH576">
            <v>0.41935483870967744</v>
          </cell>
          <cell r="AI576">
            <v>1</v>
          </cell>
          <cell r="AJ576">
            <v>0.10714285714285714</v>
          </cell>
          <cell r="AU576">
            <v>0.64516129032258063</v>
          </cell>
          <cell r="AV576">
            <v>0.75</v>
          </cell>
          <cell r="AW576">
            <v>3.2258064516129031E-2</v>
          </cell>
        </row>
        <row r="577">
          <cell r="C577" t="str">
            <v>St Vincent's/FallRiver/2425Highland 8</v>
          </cell>
          <cell r="D577" t="str">
            <v>Taunton/Attleboro Area Office</v>
          </cell>
          <cell r="O577">
            <v>0.87096774193548387</v>
          </cell>
          <cell r="Q577">
            <v>0.61290322580645162</v>
          </cell>
          <cell r="R577">
            <v>0.967741935483871</v>
          </cell>
          <cell r="AC577">
            <v>0.64516129032258063</v>
          </cell>
          <cell r="AD577">
            <v>1</v>
          </cell>
          <cell r="AE577">
            <v>1</v>
          </cell>
          <cell r="AF577">
            <v>0.83870967741935487</v>
          </cell>
          <cell r="AG577">
            <v>0.7</v>
          </cell>
          <cell r="AH577">
            <v>0.61290322580645162</v>
          </cell>
          <cell r="AR577">
            <v>0.12903225806451613</v>
          </cell>
          <cell r="AS577">
            <v>1.2666666666666666</v>
          </cell>
          <cell r="AT577">
            <v>1.4838709677419355</v>
          </cell>
          <cell r="AX577">
            <v>1.3</v>
          </cell>
          <cell r="AY577">
            <v>2</v>
          </cell>
          <cell r="AZ577">
            <v>2</v>
          </cell>
        </row>
        <row r="578">
          <cell r="C578" t="str">
            <v>St Vincent's/FallRiver/2425Highland 9</v>
          </cell>
          <cell r="D578" t="str">
            <v>(blank)</v>
          </cell>
          <cell r="Q578">
            <v>1</v>
          </cell>
          <cell r="R578">
            <v>0.967741935483871</v>
          </cell>
        </row>
        <row r="579">
          <cell r="C579" t="str">
            <v>TeamCoord / Bradford / 4 S. Kimball 1</v>
          </cell>
          <cell r="D579" t="str">
            <v>Cambridge Area Office</v>
          </cell>
          <cell r="T579">
            <v>3.2258064516129031E-2</v>
          </cell>
          <cell r="AY579">
            <v>6.4516129032258063E-2</v>
          </cell>
        </row>
        <row r="580">
          <cell r="C580" t="str">
            <v>TeamCoord / Bradford / 4 S. Kimball 2</v>
          </cell>
          <cell r="D580" t="str">
            <v>Cape Ann Area Office</v>
          </cell>
          <cell r="O580">
            <v>0.12903225806451613</v>
          </cell>
          <cell r="S580">
            <v>0.16666666666666666</v>
          </cell>
          <cell r="T580">
            <v>0.45161290322580644</v>
          </cell>
          <cell r="AE580">
            <v>0.43333333333333335</v>
          </cell>
          <cell r="AF580">
            <v>3.2258064516129031E-2</v>
          </cell>
        </row>
        <row r="581">
          <cell r="C581" t="str">
            <v>TeamCoord / Bradford / 4 S. Kimball 3</v>
          </cell>
          <cell r="D581" t="str">
            <v>Haverhill Area Office</v>
          </cell>
          <cell r="G581">
            <v>1.9333333333333331</v>
          </cell>
          <cell r="H581">
            <v>5.6129032258064511</v>
          </cell>
          <cell r="I581">
            <v>8.8666666666666671</v>
          </cell>
          <cell r="J581">
            <v>8.3548387096774199</v>
          </cell>
          <cell r="K581">
            <v>7.5161290322580658</v>
          </cell>
          <cell r="L581">
            <v>8.8928571428571441</v>
          </cell>
          <cell r="M581">
            <v>9.3548387096774182</v>
          </cell>
          <cell r="N581">
            <v>7.8333333333333339</v>
          </cell>
          <cell r="O581">
            <v>9.129032258064516</v>
          </cell>
          <cell r="P581">
            <v>7.9666666666666668</v>
          </cell>
          <cell r="Q581">
            <v>5.645161290322581</v>
          </cell>
          <cell r="R581">
            <v>5.064516129032258</v>
          </cell>
          <cell r="S581">
            <v>3.2666666666666666</v>
          </cell>
          <cell r="T581">
            <v>4.935483870967742</v>
          </cell>
          <cell r="U581">
            <v>5.5</v>
          </cell>
          <cell r="V581">
            <v>4.7096774193548381</v>
          </cell>
          <cell r="W581">
            <v>5.354838709677419</v>
          </cell>
          <cell r="X581">
            <v>5.4482758620689653</v>
          </cell>
          <cell r="Y581">
            <v>3.67741935483871</v>
          </cell>
          <cell r="Z581">
            <v>3.9333333333333327</v>
          </cell>
          <cell r="AA581">
            <v>4.064516129032258</v>
          </cell>
          <cell r="AB581">
            <v>2.6666666666666665</v>
          </cell>
          <cell r="AC581">
            <v>4.838709677419355</v>
          </cell>
          <cell r="AD581">
            <v>4.096774193548387</v>
          </cell>
          <cell r="AE581">
            <v>2.1666666666666665</v>
          </cell>
          <cell r="AF581">
            <v>4.4838709677419351</v>
          </cell>
          <cell r="AG581">
            <v>4.9666666666666668</v>
          </cell>
          <cell r="AH581">
            <v>4.064516129032258</v>
          </cell>
          <cell r="AI581">
            <v>5.5161290322580641</v>
          </cell>
          <cell r="AJ581">
            <v>4.1785714285714288</v>
          </cell>
          <cell r="AK581">
            <v>1.2580645161290323</v>
          </cell>
          <cell r="AL581">
            <v>2.4333333333333331</v>
          </cell>
          <cell r="AM581">
            <v>5.225806451612903</v>
          </cell>
          <cell r="AN581">
            <v>5.0333333333333332</v>
          </cell>
          <cell r="AO581">
            <v>2.225806451612903</v>
          </cell>
          <cell r="AP581">
            <v>1.5483870967741933</v>
          </cell>
          <cell r="AQ581">
            <v>2.8</v>
          </cell>
          <cell r="AR581">
            <v>3.741935483870968</v>
          </cell>
          <cell r="AS581">
            <v>2.2333333333333334</v>
          </cell>
          <cell r="AT581">
            <v>2.290322580645161</v>
          </cell>
          <cell r="AU581">
            <v>2.7419354838709675</v>
          </cell>
          <cell r="AV581">
            <v>2.6428571428571428</v>
          </cell>
          <cell r="AW581">
            <v>2.4838709677419355</v>
          </cell>
          <cell r="AX581">
            <v>4.0999999999999996</v>
          </cell>
          <cell r="AY581">
            <v>3.806451612903226</v>
          </cell>
          <cell r="AZ581">
            <v>2.666666666666667</v>
          </cell>
        </row>
        <row r="582">
          <cell r="C582" t="str">
            <v>TeamCoord / Bradford / 4 S. Kimball 4</v>
          </cell>
          <cell r="D582" t="str">
            <v>Lawrence Area Office</v>
          </cell>
          <cell r="I582">
            <v>3.3333333333333333E-2</v>
          </cell>
          <cell r="J582">
            <v>3.2258064516129031E-2</v>
          </cell>
          <cell r="M582">
            <v>6.4516129032258063E-2</v>
          </cell>
          <cell r="N582">
            <v>0.16666666666666669</v>
          </cell>
          <cell r="S582">
            <v>0.7</v>
          </cell>
          <cell r="AL582">
            <v>0.8</v>
          </cell>
          <cell r="AP582">
            <v>9.6774193548387094E-2</v>
          </cell>
          <cell r="AQ582">
            <v>0.96666666666666667</v>
          </cell>
          <cell r="AR582">
            <v>0.5161290322580645</v>
          </cell>
          <cell r="AT582">
            <v>0.70967741935483875</v>
          </cell>
          <cell r="AU582">
            <v>0.67741935483870963</v>
          </cell>
        </row>
        <row r="583">
          <cell r="C583" t="str">
            <v>TeamCoord / Bradford / 4 S. Kimball 5</v>
          </cell>
          <cell r="D583" t="str">
            <v>Lowell Area Office</v>
          </cell>
          <cell r="N583">
            <v>0.43333333333333335</v>
          </cell>
          <cell r="O583">
            <v>3.2258064516129031E-2</v>
          </cell>
          <cell r="AD583">
            <v>0.16129032258064516</v>
          </cell>
          <cell r="AE583">
            <v>0.2</v>
          </cell>
          <cell r="AF583">
            <v>0.58064516129032251</v>
          </cell>
          <cell r="AG583">
            <v>6.6666666666666666E-2</v>
          </cell>
          <cell r="AJ583">
            <v>0.4285714285714286</v>
          </cell>
          <cell r="AK583">
            <v>0.93548387096774188</v>
          </cell>
          <cell r="AL583">
            <v>0.46666666666666667</v>
          </cell>
          <cell r="AM583">
            <v>0.5161290322580645</v>
          </cell>
          <cell r="AN583">
            <v>0.26666666666666666</v>
          </cell>
          <cell r="AO583">
            <v>1.4516129032258065</v>
          </cell>
          <cell r="AP583">
            <v>0.80645161290322587</v>
          </cell>
          <cell r="AR583">
            <v>6.4516129032258063E-2</v>
          </cell>
          <cell r="AS583">
            <v>6.6666666666666666E-2</v>
          </cell>
          <cell r="AU583">
            <v>0.58064516129032262</v>
          </cell>
          <cell r="AV583">
            <v>0.64285714285714279</v>
          </cell>
          <cell r="AW583">
            <v>1</v>
          </cell>
          <cell r="AX583">
            <v>0.93333333333333335</v>
          </cell>
          <cell r="AY583">
            <v>1.870967741935484</v>
          </cell>
          <cell r="AZ583">
            <v>1.9</v>
          </cell>
        </row>
        <row r="584">
          <cell r="C584" t="str">
            <v>TeamCoord / Bradford / 4 S. Kimball 6</v>
          </cell>
          <cell r="D584" t="str">
            <v>Lynn Area Office</v>
          </cell>
          <cell r="K584">
            <v>0.93548387096774188</v>
          </cell>
          <cell r="N584">
            <v>0.73333333333333328</v>
          </cell>
          <cell r="O584">
            <v>0.19354838709677419</v>
          </cell>
          <cell r="P584">
            <v>1</v>
          </cell>
          <cell r="Q584">
            <v>0.16129032258064516</v>
          </cell>
          <cell r="AB584">
            <v>0.73333333333333328</v>
          </cell>
          <cell r="AC584">
            <v>0.4838709677419355</v>
          </cell>
          <cell r="AE584">
            <v>0.3</v>
          </cell>
          <cell r="AO584">
            <v>0.12903225806451613</v>
          </cell>
          <cell r="AP584">
            <v>0.74193548387096775</v>
          </cell>
          <cell r="AS584">
            <v>0.36666666666666664</v>
          </cell>
          <cell r="AT584">
            <v>0.35483870967741937</v>
          </cell>
          <cell r="AV584">
            <v>0.4642857142857143</v>
          </cell>
        </row>
        <row r="585">
          <cell r="C585" t="str">
            <v>TeamCoord / Bradford / 4 S. Kimball 7</v>
          </cell>
          <cell r="D585" t="str">
            <v>Solutions for Living (PAS NE)</v>
          </cell>
          <cell r="AV585">
            <v>0.25</v>
          </cell>
          <cell r="AW585">
            <v>1</v>
          </cell>
          <cell r="AX585">
            <v>0.2</v>
          </cell>
        </row>
        <row r="586">
          <cell r="C586" t="str">
            <v>TeamCoord / Haverhill / 20NewcombSt 1</v>
          </cell>
          <cell r="D586" t="str">
            <v>Cape Ann Area Office</v>
          </cell>
          <cell r="P586">
            <v>3.3333333333333333E-2</v>
          </cell>
          <cell r="AZ586">
            <v>3.3333333333333333E-2</v>
          </cell>
        </row>
        <row r="587">
          <cell r="C587" t="str">
            <v>TeamCoord / Haverhill / 20NewcombSt 2</v>
          </cell>
          <cell r="D587" t="str">
            <v>Haverhill Area Office</v>
          </cell>
          <cell r="G587">
            <v>3.3333333333333335</v>
          </cell>
          <cell r="H587">
            <v>4.258064516129032</v>
          </cell>
          <cell r="I587">
            <v>1.3</v>
          </cell>
          <cell r="O587">
            <v>1.161290322580645</v>
          </cell>
          <cell r="P587">
            <v>1.9333333333333331</v>
          </cell>
          <cell r="Q587">
            <v>5.4838709677419359</v>
          </cell>
          <cell r="R587">
            <v>1.2258064516129032</v>
          </cell>
          <cell r="S587">
            <v>2.8666666666666667</v>
          </cell>
          <cell r="T587">
            <v>3.290322580645161</v>
          </cell>
          <cell r="U587">
            <v>5.0666666666666673</v>
          </cell>
          <cell r="V587">
            <v>5.064516129032258</v>
          </cell>
          <cell r="W587">
            <v>5.0322580645161281</v>
          </cell>
          <cell r="X587">
            <v>5.931034482758621</v>
          </cell>
          <cell r="Y587">
            <v>4.419354838709677</v>
          </cell>
          <cell r="Z587">
            <v>5.5</v>
          </cell>
          <cell r="AA587">
            <v>5.1935483870967749</v>
          </cell>
          <cell r="AB587">
            <v>3.4666666666666663</v>
          </cell>
          <cell r="AC587">
            <v>2.32258064516129</v>
          </cell>
          <cell r="AD587">
            <v>2.903225806451613</v>
          </cell>
          <cell r="AE587">
            <v>5.8666666666666663</v>
          </cell>
          <cell r="AF587">
            <v>5.774193548387097</v>
          </cell>
          <cell r="AG587">
            <v>4.2</v>
          </cell>
          <cell r="AH587">
            <v>5.0645161290322571</v>
          </cell>
          <cell r="AI587">
            <v>5.161290322580645</v>
          </cell>
          <cell r="AJ587">
            <v>1.9285714285714286</v>
          </cell>
          <cell r="AK587">
            <v>1.2580645161290323</v>
          </cell>
          <cell r="AL587">
            <v>2.3333333333333335</v>
          </cell>
          <cell r="AM587">
            <v>2.096774193548387</v>
          </cell>
          <cell r="AN587">
            <v>1.3</v>
          </cell>
          <cell r="AO587">
            <v>2.096774193548387</v>
          </cell>
          <cell r="AP587">
            <v>2.6129032258064515</v>
          </cell>
          <cell r="AQ587">
            <v>3.1</v>
          </cell>
          <cell r="AR587">
            <v>4.129032258064516</v>
          </cell>
          <cell r="AS587">
            <v>3.7</v>
          </cell>
          <cell r="AT587">
            <v>2.774193548387097</v>
          </cell>
          <cell r="AU587">
            <v>3.4838709677419355</v>
          </cell>
          <cell r="AV587">
            <v>3.3928571428571428</v>
          </cell>
          <cell r="AW587">
            <v>1.2903225806451613</v>
          </cell>
          <cell r="AX587">
            <v>0.46666666666666667</v>
          </cell>
          <cell r="AY587">
            <v>2.6451612903225801</v>
          </cell>
          <cell r="AZ587">
            <v>0.93333333333333335</v>
          </cell>
        </row>
        <row r="588">
          <cell r="C588" t="str">
            <v>TeamCoord / Haverhill / 20NewcombSt 3</v>
          </cell>
          <cell r="D588" t="str">
            <v>Lawrence Area Office</v>
          </cell>
          <cell r="S588">
            <v>0.46666666666666667</v>
          </cell>
          <cell r="T588">
            <v>0.45161290322580644</v>
          </cell>
          <cell r="AA588">
            <v>9.6774193548387094E-2</v>
          </cell>
          <cell r="AB588">
            <v>1</v>
          </cell>
          <cell r="AC588">
            <v>0.41935483870967744</v>
          </cell>
          <cell r="AH588">
            <v>9.6774193548387094E-2</v>
          </cell>
          <cell r="AK588">
            <v>0.74193548387096775</v>
          </cell>
          <cell r="AQ588">
            <v>0.46666666666666662</v>
          </cell>
          <cell r="AR588">
            <v>1</v>
          </cell>
          <cell r="AS588">
            <v>0.83333333333333337</v>
          </cell>
          <cell r="AT588">
            <v>0.67741935483870974</v>
          </cell>
          <cell r="AU588">
            <v>0.83870967741935487</v>
          </cell>
          <cell r="AX588">
            <v>0.1</v>
          </cell>
        </row>
        <row r="589">
          <cell r="C589" t="str">
            <v>TeamCoord / Haverhill / 20NewcombSt 4</v>
          </cell>
          <cell r="D589" t="str">
            <v>Lowell Area Office</v>
          </cell>
          <cell r="Y589">
            <v>0.25806451612903225</v>
          </cell>
          <cell r="AB589">
            <v>0.23333333333333334</v>
          </cell>
          <cell r="AC589">
            <v>1.096774193548387</v>
          </cell>
          <cell r="AD589">
            <v>0.90322580645161288</v>
          </cell>
          <cell r="AE589">
            <v>3.3333333333333333E-2</v>
          </cell>
          <cell r="AF589">
            <v>6.4516129032258063E-2</v>
          </cell>
          <cell r="AG589">
            <v>3.3333333333333333E-2</v>
          </cell>
          <cell r="AH589">
            <v>0.12903225806451613</v>
          </cell>
          <cell r="AI589">
            <v>0.32258064516129031</v>
          </cell>
          <cell r="AJ589">
            <v>0.4642857142857143</v>
          </cell>
          <cell r="AK589">
            <v>0.64516129032258063</v>
          </cell>
          <cell r="AL589">
            <v>1.6333333333333335</v>
          </cell>
          <cell r="AM589">
            <v>1.225806451612903</v>
          </cell>
          <cell r="AO589">
            <v>0.58064516129032262</v>
          </cell>
          <cell r="AP589">
            <v>1.7096774193548387</v>
          </cell>
          <cell r="AT589">
            <v>0.58064516129032251</v>
          </cell>
          <cell r="AU589">
            <v>1</v>
          </cell>
          <cell r="AV589">
            <v>1.7857142857142856</v>
          </cell>
          <cell r="AW589">
            <v>2</v>
          </cell>
          <cell r="AX589">
            <v>1.7333333333333334</v>
          </cell>
          <cell r="AY589">
            <v>1.7419354838709677</v>
          </cell>
          <cell r="AZ589">
            <v>1.4333333333333333</v>
          </cell>
        </row>
        <row r="590">
          <cell r="C590" t="str">
            <v>TeamCoord / Haverhill / 20NewcombSt 5</v>
          </cell>
          <cell r="D590" t="str">
            <v>Lynn Area Office</v>
          </cell>
          <cell r="N590">
            <v>6.6666666666666666E-2</v>
          </cell>
          <cell r="R590">
            <v>3.2258064516129031E-2</v>
          </cell>
          <cell r="T590">
            <v>0.16129032258064516</v>
          </cell>
          <cell r="U590">
            <v>0.13333333333333333</v>
          </cell>
          <cell r="W590">
            <v>3.2258064516129031E-2</v>
          </cell>
          <cell r="AA590">
            <v>9.6774193548387094E-2</v>
          </cell>
          <cell r="AM590">
            <v>0.16129032258064516</v>
          </cell>
          <cell r="AN590">
            <v>6.6666666666666666E-2</v>
          </cell>
          <cell r="AO590">
            <v>6.4516129032258063E-2</v>
          </cell>
          <cell r="AP590">
            <v>0.54838709677419351</v>
          </cell>
          <cell r="AQ590">
            <v>6.6666666666666666E-2</v>
          </cell>
          <cell r="AV590">
            <v>3.5714285714285712E-2</v>
          </cell>
          <cell r="AW590">
            <v>0.67741935483870963</v>
          </cell>
          <cell r="AY590">
            <v>3.2258064516129031E-2</v>
          </cell>
        </row>
        <row r="591">
          <cell r="C591" t="str">
            <v>TeamCoord / Haverhill / 20NewcombSt 6</v>
          </cell>
          <cell r="D591" t="str">
            <v>New Bedford Child and Family (Adop)</v>
          </cell>
          <cell r="AY591">
            <v>0.61290322580645162</v>
          </cell>
          <cell r="AZ591">
            <v>1</v>
          </cell>
        </row>
        <row r="592">
          <cell r="C592" t="str">
            <v>TeamCoord/Wilmington/82HighSt 1</v>
          </cell>
          <cell r="D592" t="str">
            <v>Cambridge Area Office</v>
          </cell>
          <cell r="G592">
            <v>0.2</v>
          </cell>
          <cell r="H592">
            <v>1</v>
          </cell>
          <cell r="I592">
            <v>1</v>
          </cell>
          <cell r="J592">
            <v>0.19354838709677419</v>
          </cell>
          <cell r="L592">
            <v>0.4642857142857143</v>
          </cell>
          <cell r="M592">
            <v>1</v>
          </cell>
          <cell r="N592">
            <v>1</v>
          </cell>
          <cell r="O592">
            <v>1</v>
          </cell>
          <cell r="P592">
            <v>0.93333333333333335</v>
          </cell>
          <cell r="Q592">
            <v>1</v>
          </cell>
          <cell r="R592">
            <v>0.93548387096774188</v>
          </cell>
          <cell r="T592">
            <v>0.4838709677419355</v>
          </cell>
          <cell r="U592">
            <v>1</v>
          </cell>
          <cell r="V592">
            <v>1</v>
          </cell>
          <cell r="W592">
            <v>1</v>
          </cell>
          <cell r="X592">
            <v>1</v>
          </cell>
          <cell r="Y592">
            <v>1.129032258064516</v>
          </cell>
          <cell r="Z592">
            <v>0.73333333333333328</v>
          </cell>
          <cell r="AA592">
            <v>0.70967741935483875</v>
          </cell>
          <cell r="AB592">
            <v>1</v>
          </cell>
          <cell r="AC592">
            <v>0.5161290322580645</v>
          </cell>
          <cell r="AD592">
            <v>0.74193548387096775</v>
          </cell>
          <cell r="AE592">
            <v>0.26666666666666666</v>
          </cell>
          <cell r="AF592">
            <v>0.38709677419354838</v>
          </cell>
          <cell r="AG592">
            <v>1</v>
          </cell>
          <cell r="AH592">
            <v>0.93548387096774188</v>
          </cell>
          <cell r="AI592">
            <v>0.64516129032258063</v>
          </cell>
          <cell r="AK592">
            <v>0.93548387096774188</v>
          </cell>
          <cell r="AM592">
            <v>1</v>
          </cell>
          <cell r="AN592">
            <v>1</v>
          </cell>
          <cell r="AO592">
            <v>1</v>
          </cell>
          <cell r="AP592">
            <v>0.19354838709677419</v>
          </cell>
          <cell r="AQ592">
            <v>1</v>
          </cell>
          <cell r="AR592">
            <v>1</v>
          </cell>
          <cell r="AS592">
            <v>0.53333333333333333</v>
          </cell>
          <cell r="AT592">
            <v>1</v>
          </cell>
          <cell r="AU592">
            <v>1</v>
          </cell>
          <cell r="AV592">
            <v>1</v>
          </cell>
          <cell r="AW592">
            <v>1</v>
          </cell>
          <cell r="AX592">
            <v>1</v>
          </cell>
          <cell r="AY592">
            <v>1</v>
          </cell>
          <cell r="AZ592">
            <v>0.4</v>
          </cell>
        </row>
        <row r="593">
          <cell r="C593" t="str">
            <v>TeamCoord/Wilmington/82HighSt 2</v>
          </cell>
          <cell r="D593" t="str">
            <v>Cape Ann Area Office</v>
          </cell>
          <cell r="AE593">
            <v>0.2</v>
          </cell>
          <cell r="AF593">
            <v>0.19354838709677419</v>
          </cell>
        </row>
        <row r="594">
          <cell r="C594" t="str">
            <v>TeamCoord/Wilmington/82HighSt 3</v>
          </cell>
          <cell r="D594" t="str">
            <v>Lynn Area Office</v>
          </cell>
          <cell r="AK594">
            <v>0.45161290322580644</v>
          </cell>
          <cell r="AP594">
            <v>0.12903225806451613</v>
          </cell>
        </row>
        <row r="595">
          <cell r="C595" t="str">
            <v>TeamCoord/Wilmington/82HighSt 4</v>
          </cell>
          <cell r="D595" t="str">
            <v>Malden Area Office</v>
          </cell>
          <cell r="G595">
            <v>1.6333333333333333</v>
          </cell>
          <cell r="H595">
            <v>3.741935483870968</v>
          </cell>
          <cell r="I595">
            <v>1.9333333333333336</v>
          </cell>
          <cell r="J595">
            <v>3.870967741935484</v>
          </cell>
          <cell r="K595">
            <v>3.5483870967741931</v>
          </cell>
          <cell r="L595">
            <v>3.1785714285714284</v>
          </cell>
          <cell r="M595">
            <v>2.4516129032258061</v>
          </cell>
          <cell r="N595">
            <v>3.8666666666666667</v>
          </cell>
          <cell r="O595">
            <v>3.6129032258064515</v>
          </cell>
          <cell r="P595">
            <v>4.0999999999999996</v>
          </cell>
          <cell r="Q595">
            <v>3.838709677419355</v>
          </cell>
          <cell r="R595">
            <v>3.870967741935484</v>
          </cell>
          <cell r="S595">
            <v>3.7</v>
          </cell>
          <cell r="T595">
            <v>3.3225806451612909</v>
          </cell>
          <cell r="U595">
            <v>2.1333333333333333</v>
          </cell>
          <cell r="V595">
            <v>3.096774193548387</v>
          </cell>
          <cell r="W595">
            <v>3.935483870967742</v>
          </cell>
          <cell r="X595">
            <v>3.7931034482758621</v>
          </cell>
          <cell r="Y595">
            <v>3.354838709677419</v>
          </cell>
          <cell r="Z595">
            <v>2.6</v>
          </cell>
          <cell r="AA595">
            <v>2.612903225806452</v>
          </cell>
          <cell r="AB595">
            <v>3.666666666666667</v>
          </cell>
          <cell r="AC595">
            <v>3.935483870967742</v>
          </cell>
          <cell r="AD595">
            <v>3.67741935483871</v>
          </cell>
          <cell r="AE595">
            <v>2.3666666666666663</v>
          </cell>
          <cell r="AF595">
            <v>3.5161290322580645</v>
          </cell>
          <cell r="AG595">
            <v>3.8666666666666663</v>
          </cell>
          <cell r="AH595">
            <v>3.419354838709677</v>
          </cell>
          <cell r="AI595">
            <v>2.3225806451612905</v>
          </cell>
          <cell r="AJ595">
            <v>3.9285714285714284</v>
          </cell>
          <cell r="AK595">
            <v>2.5483870967741935</v>
          </cell>
          <cell r="AL595">
            <v>3.9666666666666672</v>
          </cell>
          <cell r="AM595">
            <v>3.612903225806452</v>
          </cell>
          <cell r="AN595">
            <v>3.7333333333333334</v>
          </cell>
          <cell r="AO595">
            <v>3.387096774193548</v>
          </cell>
          <cell r="AP595">
            <v>3.967741935483871</v>
          </cell>
          <cell r="AQ595">
            <v>3.833333333333333</v>
          </cell>
          <cell r="AR595">
            <v>3.870967741935484</v>
          </cell>
          <cell r="AS595">
            <v>4.0333333333333332</v>
          </cell>
          <cell r="AT595">
            <v>3.838709677419355</v>
          </cell>
          <cell r="AU595">
            <v>3.4838709677419355</v>
          </cell>
          <cell r="AV595">
            <v>3.9642857142857144</v>
          </cell>
          <cell r="AW595">
            <v>3.709677419354839</v>
          </cell>
          <cell r="AX595">
            <v>3.833333333333333</v>
          </cell>
          <cell r="AY595">
            <v>3.8064516129032255</v>
          </cell>
          <cell r="AZ595">
            <v>3.9</v>
          </cell>
        </row>
        <row r="596">
          <cell r="C596" t="str">
            <v>TeamCoord/Wilmington/82HighSt 5</v>
          </cell>
          <cell r="D596" t="str">
            <v>Park St. Area Office</v>
          </cell>
          <cell r="AJ596">
            <v>0.6428571428571429</v>
          </cell>
          <cell r="AK596">
            <v>3.2258064516129031E-2</v>
          </cell>
        </row>
        <row r="597">
          <cell r="C597" t="str">
            <v>TheHome for LW/Walpole/399Lincoln 1</v>
          </cell>
          <cell r="D597" t="str">
            <v>Arlington Area Office</v>
          </cell>
          <cell r="F597">
            <v>1</v>
          </cell>
          <cell r="G597">
            <v>2.1666666666666665</v>
          </cell>
          <cell r="H597">
            <v>3.5806451612903225</v>
          </cell>
          <cell r="I597">
            <v>2.1</v>
          </cell>
          <cell r="J597">
            <v>2.064516129032258</v>
          </cell>
          <cell r="K597">
            <v>2.8064516129032255</v>
          </cell>
          <cell r="L597">
            <v>3.8214285714285712</v>
          </cell>
          <cell r="M597">
            <v>1</v>
          </cell>
          <cell r="N597">
            <v>3.7333333333333334</v>
          </cell>
          <cell r="O597">
            <v>3.903225806451613</v>
          </cell>
          <cell r="P597">
            <v>3.7666666666666666</v>
          </cell>
          <cell r="Q597">
            <v>1.9354838709677418</v>
          </cell>
          <cell r="R597">
            <v>3.161290322580645</v>
          </cell>
          <cell r="S597">
            <v>2.4666666666666668</v>
          </cell>
          <cell r="T597">
            <v>3.096774193548387</v>
          </cell>
          <cell r="U597">
            <v>3.4666666666666668</v>
          </cell>
          <cell r="V597">
            <v>2.838709677419355</v>
          </cell>
          <cell r="W597">
            <v>2.967741935483871</v>
          </cell>
          <cell r="X597">
            <v>3.9310344827586206</v>
          </cell>
          <cell r="Y597">
            <v>4.4516129032258061</v>
          </cell>
          <cell r="Z597">
            <v>3.8</v>
          </cell>
          <cell r="AA597">
            <v>3.5483870967741935</v>
          </cell>
          <cell r="AB597">
            <v>3.4</v>
          </cell>
          <cell r="AC597">
            <v>2.7419354838709675</v>
          </cell>
          <cell r="AD597">
            <v>3.3548387096774195</v>
          </cell>
          <cell r="AE597">
            <v>2.7333333333333334</v>
          </cell>
          <cell r="AF597">
            <v>3.387096774193548</v>
          </cell>
          <cell r="AG597">
            <v>3.4</v>
          </cell>
          <cell r="AH597">
            <v>1.903225806451613</v>
          </cell>
          <cell r="AI597">
            <v>1.8709677419354835</v>
          </cell>
          <cell r="AJ597">
            <v>2.5714285714285712</v>
          </cell>
          <cell r="AK597">
            <v>3.290322580645161</v>
          </cell>
          <cell r="AL597">
            <v>2.6</v>
          </cell>
          <cell r="AM597">
            <v>3.193548387096774</v>
          </cell>
          <cell r="AN597">
            <v>3</v>
          </cell>
          <cell r="AO597">
            <v>1.838709677419355</v>
          </cell>
          <cell r="AP597">
            <v>2.7096774193548385</v>
          </cell>
          <cell r="AQ597">
            <v>0.53333333333333333</v>
          </cell>
          <cell r="AR597">
            <v>1.3225806451612905</v>
          </cell>
          <cell r="AS597">
            <v>2.6666666666666665</v>
          </cell>
          <cell r="AT597">
            <v>3.5483870967741939</v>
          </cell>
          <cell r="AU597">
            <v>1.9354838709677418</v>
          </cell>
          <cell r="AV597">
            <v>3.6071428571428572</v>
          </cell>
          <cell r="AW597">
            <v>3.3225806451612905</v>
          </cell>
          <cell r="AX597">
            <v>3</v>
          </cell>
          <cell r="AY597">
            <v>1.3548387096774195</v>
          </cell>
          <cell r="AZ597">
            <v>2.6666666666666661</v>
          </cell>
        </row>
        <row r="598">
          <cell r="C598" t="str">
            <v>TheHome for LW/Walpole/399Lincoln 2</v>
          </cell>
          <cell r="D598" t="str">
            <v>Cambridge Area Office</v>
          </cell>
          <cell r="AU598">
            <v>1</v>
          </cell>
          <cell r="AV598">
            <v>0.14285714285714285</v>
          </cell>
        </row>
        <row r="599">
          <cell r="C599" t="str">
            <v>TheHome for LW/Walpole/399Lincoln 3</v>
          </cell>
          <cell r="D599" t="str">
            <v>Coastal Area Office</v>
          </cell>
          <cell r="H599">
            <v>0.80645161290322576</v>
          </cell>
          <cell r="I599">
            <v>1</v>
          </cell>
          <cell r="J599">
            <v>0.61290322580645162</v>
          </cell>
          <cell r="K599">
            <v>0.58064516129032262</v>
          </cell>
          <cell r="L599">
            <v>0.9642857142857143</v>
          </cell>
          <cell r="M599">
            <v>0.83870967741935487</v>
          </cell>
          <cell r="N599">
            <v>0.9</v>
          </cell>
          <cell r="O599">
            <v>1</v>
          </cell>
          <cell r="P599">
            <v>0.8666666666666667</v>
          </cell>
          <cell r="Q599">
            <v>0.25806451612903225</v>
          </cell>
          <cell r="R599">
            <v>0.77419354838709675</v>
          </cell>
          <cell r="S599">
            <v>0.8666666666666667</v>
          </cell>
          <cell r="T599">
            <v>0.54838709677419351</v>
          </cell>
          <cell r="U599">
            <v>1</v>
          </cell>
          <cell r="V599">
            <v>0.38709677419354838</v>
          </cell>
          <cell r="W599">
            <v>0.5161290322580645</v>
          </cell>
          <cell r="X599">
            <v>1</v>
          </cell>
          <cell r="Y599">
            <v>1</v>
          </cell>
          <cell r="Z599">
            <v>0.96666666666666667</v>
          </cell>
          <cell r="AA599">
            <v>1</v>
          </cell>
          <cell r="AB599">
            <v>0.46666666666666667</v>
          </cell>
          <cell r="AC599">
            <v>1</v>
          </cell>
          <cell r="AD599">
            <v>1</v>
          </cell>
          <cell r="AE599">
            <v>0.56666666666666665</v>
          </cell>
          <cell r="AF599">
            <v>0.19354838709677419</v>
          </cell>
          <cell r="AG599">
            <v>0.46666666666666667</v>
          </cell>
          <cell r="AH599">
            <v>0.967741935483871</v>
          </cell>
          <cell r="AI599">
            <v>1</v>
          </cell>
          <cell r="AJ599">
            <v>1</v>
          </cell>
          <cell r="AK599">
            <v>0.83870967741935476</v>
          </cell>
          <cell r="AL599">
            <v>1</v>
          </cell>
          <cell r="AM599">
            <v>0.83870967741935476</v>
          </cell>
          <cell r="AN599">
            <v>1.0666666666666667</v>
          </cell>
          <cell r="AO599">
            <v>0.25806451612903225</v>
          </cell>
          <cell r="AP599">
            <v>0.41935483870967744</v>
          </cell>
          <cell r="AQ599">
            <v>0.26666666666666666</v>
          </cell>
          <cell r="AR599">
            <v>0.83870967741935476</v>
          </cell>
          <cell r="AS599">
            <v>0.76666666666666672</v>
          </cell>
          <cell r="AT599">
            <v>0.32258064516129031</v>
          </cell>
          <cell r="AV599">
            <v>0.17857142857142858</v>
          </cell>
          <cell r="AW599">
            <v>0.80645161290322576</v>
          </cell>
          <cell r="AY599">
            <v>6.4516129032258063E-2</v>
          </cell>
          <cell r="AZ599">
            <v>0.5</v>
          </cell>
        </row>
        <row r="600">
          <cell r="C600" t="str">
            <v>TheHome for LW/Walpole/399Lincoln 4</v>
          </cell>
          <cell r="D600" t="str">
            <v>Dimock St. Area Office</v>
          </cell>
          <cell r="P600">
            <v>0.4</v>
          </cell>
          <cell r="Q600">
            <v>3.2258064516129031E-2</v>
          </cell>
          <cell r="R600">
            <v>0.93548387096774188</v>
          </cell>
          <cell r="S600">
            <v>0.53333333333333333</v>
          </cell>
          <cell r="T600">
            <v>0.12903225806451613</v>
          </cell>
          <cell r="W600">
            <v>0.54838709677419351</v>
          </cell>
          <cell r="X600">
            <v>1</v>
          </cell>
          <cell r="Y600">
            <v>1</v>
          </cell>
          <cell r="Z600">
            <v>0.66666666666666674</v>
          </cell>
          <cell r="AA600">
            <v>1</v>
          </cell>
          <cell r="AB600">
            <v>0.36666666666666664</v>
          </cell>
          <cell r="AC600">
            <v>6.4516129032258063E-2</v>
          </cell>
          <cell r="AE600">
            <v>3.3333333333333333E-2</v>
          </cell>
          <cell r="AG600">
            <v>0.33333333333333331</v>
          </cell>
          <cell r="AH600">
            <v>0.967741935483871</v>
          </cell>
          <cell r="AI600">
            <v>0.67741935483870963</v>
          </cell>
          <cell r="AN600">
            <v>0.3</v>
          </cell>
          <cell r="AO600">
            <v>1</v>
          </cell>
          <cell r="AP600">
            <v>0.16129032258064516</v>
          </cell>
          <cell r="AQ600">
            <v>0.1</v>
          </cell>
          <cell r="AR600">
            <v>1</v>
          </cell>
          <cell r="AS600">
            <v>0.46666666666666667</v>
          </cell>
          <cell r="AV600">
            <v>0.42857142857142855</v>
          </cell>
          <cell r="AW600">
            <v>1.903225806451613</v>
          </cell>
          <cell r="AX600">
            <v>0.3</v>
          </cell>
          <cell r="AZ600">
            <v>0.4</v>
          </cell>
        </row>
        <row r="601">
          <cell r="C601" t="str">
            <v>TheHome for LW/Walpole/399Lincoln 5</v>
          </cell>
          <cell r="D601" t="str">
            <v>Framingham Area Office</v>
          </cell>
          <cell r="F601">
            <v>0.67741935483870963</v>
          </cell>
          <cell r="G601">
            <v>0.56666666666666665</v>
          </cell>
          <cell r="H601">
            <v>0.74193548387096775</v>
          </cell>
          <cell r="I601">
            <v>1</v>
          </cell>
          <cell r="J601">
            <v>1</v>
          </cell>
          <cell r="K601">
            <v>0.54838709677419351</v>
          </cell>
          <cell r="M601">
            <v>0.77419354838709675</v>
          </cell>
          <cell r="N601">
            <v>1</v>
          </cell>
          <cell r="O601">
            <v>0.67741935483870963</v>
          </cell>
          <cell r="P601">
            <v>1</v>
          </cell>
          <cell r="Q601">
            <v>0.4838709677419355</v>
          </cell>
          <cell r="R601">
            <v>0.32258064516129031</v>
          </cell>
          <cell r="S601">
            <v>1</v>
          </cell>
          <cell r="T601">
            <v>0.77419354838709675</v>
          </cell>
          <cell r="U601">
            <v>0.5</v>
          </cell>
          <cell r="V601">
            <v>0.58064516129032262</v>
          </cell>
          <cell r="W601">
            <v>1</v>
          </cell>
          <cell r="X601">
            <v>1</v>
          </cell>
          <cell r="Y601">
            <v>0.19354838709677419</v>
          </cell>
          <cell r="Z601">
            <v>0.66666666666666663</v>
          </cell>
          <cell r="AA601">
            <v>0.12903225806451613</v>
          </cell>
          <cell r="AB601">
            <v>0.8666666666666667</v>
          </cell>
          <cell r="AC601">
            <v>1</v>
          </cell>
          <cell r="AD601">
            <v>0.96774193548387089</v>
          </cell>
          <cell r="AE601">
            <v>1.5333333333333332</v>
          </cell>
          <cell r="AF601">
            <v>0.29032258064516125</v>
          </cell>
          <cell r="AG601">
            <v>1.0333333333333332</v>
          </cell>
          <cell r="AH601">
            <v>1.4516129032258065</v>
          </cell>
          <cell r="AI601">
            <v>1.1935483870967742</v>
          </cell>
          <cell r="AJ601">
            <v>1.8214285714285714</v>
          </cell>
          <cell r="AK601">
            <v>1.6774193548387095</v>
          </cell>
          <cell r="AL601">
            <v>1.1000000000000001</v>
          </cell>
          <cell r="AM601">
            <v>1.3870967741935485</v>
          </cell>
          <cell r="AN601">
            <v>1</v>
          </cell>
          <cell r="AO601">
            <v>1.7741935483870968</v>
          </cell>
          <cell r="AP601">
            <v>1</v>
          </cell>
          <cell r="AQ601">
            <v>1</v>
          </cell>
          <cell r="AR601">
            <v>2.3870967741935485</v>
          </cell>
          <cell r="AS601">
            <v>1.6</v>
          </cell>
          <cell r="AT601">
            <v>0.67741935483870963</v>
          </cell>
          <cell r="AU601">
            <v>1.3225806451612903</v>
          </cell>
          <cell r="AV601">
            <v>0.96428571428571419</v>
          </cell>
          <cell r="AW601">
            <v>1</v>
          </cell>
          <cell r="AX601">
            <v>1.3</v>
          </cell>
          <cell r="AY601">
            <v>1.129032258064516</v>
          </cell>
          <cell r="AZ601">
            <v>0.66666666666666663</v>
          </cell>
        </row>
        <row r="602">
          <cell r="C602" t="str">
            <v>TheHome for LW/Walpole/399Lincoln 6</v>
          </cell>
          <cell r="D602" t="str">
            <v>Harbor Area Office</v>
          </cell>
          <cell r="X602">
            <v>3.4482758620689655E-2</v>
          </cell>
          <cell r="AA602">
            <v>0.38709677419354838</v>
          </cell>
          <cell r="AB602">
            <v>1</v>
          </cell>
          <cell r="AC602">
            <v>0.38709677419354838</v>
          </cell>
          <cell r="AD602">
            <v>1</v>
          </cell>
          <cell r="AE602">
            <v>1</v>
          </cell>
          <cell r="AF602">
            <v>1</v>
          </cell>
          <cell r="AG602">
            <v>1</v>
          </cell>
          <cell r="AH602">
            <v>1</v>
          </cell>
          <cell r="AI602">
            <v>1</v>
          </cell>
          <cell r="AJ602">
            <v>0.2857142857142857</v>
          </cell>
          <cell r="AM602">
            <v>0.32258064516129031</v>
          </cell>
          <cell r="AN602">
            <v>1</v>
          </cell>
          <cell r="AO602">
            <v>0.16129032258064516</v>
          </cell>
          <cell r="AP602">
            <v>0.45161290322580644</v>
          </cell>
          <cell r="AQ602">
            <v>1</v>
          </cell>
        </row>
        <row r="603">
          <cell r="C603" t="str">
            <v>TheHome for LW/Walpole/399Lincoln 7</v>
          </cell>
          <cell r="D603" t="str">
            <v>Hyde Park Area Office</v>
          </cell>
          <cell r="V603">
            <v>0.77419354838709675</v>
          </cell>
          <cell r="W603">
            <v>0.967741935483871</v>
          </cell>
          <cell r="Z603">
            <v>6.6666666666666666E-2</v>
          </cell>
          <cell r="AD603">
            <v>0.22580645161290322</v>
          </cell>
          <cell r="AE603">
            <v>1</v>
          </cell>
          <cell r="AF603">
            <v>0.19354838709677419</v>
          </cell>
          <cell r="AI603">
            <v>0.5161290322580645</v>
          </cell>
          <cell r="AJ603">
            <v>1.75</v>
          </cell>
          <cell r="AK603">
            <v>1.3548387096774195</v>
          </cell>
          <cell r="AL603">
            <v>1.1333333333333333</v>
          </cell>
          <cell r="AM603">
            <v>1.838709677419355</v>
          </cell>
          <cell r="AN603">
            <v>0.5</v>
          </cell>
          <cell r="AQ603">
            <v>0.3</v>
          </cell>
          <cell r="AR603">
            <v>1</v>
          </cell>
          <cell r="AS603">
            <v>0.96666666666666656</v>
          </cell>
          <cell r="AT603">
            <v>1.5161290322580645</v>
          </cell>
          <cell r="AU603">
            <v>1.870967741935484</v>
          </cell>
          <cell r="AV603">
            <v>0.96428571428571419</v>
          </cell>
          <cell r="AY603">
            <v>0.25806451612903225</v>
          </cell>
          <cell r="AZ603">
            <v>1</v>
          </cell>
        </row>
        <row r="604">
          <cell r="C604" t="str">
            <v>TheHome for LW/Walpole/399Lincoln 8</v>
          </cell>
          <cell r="D604" t="str">
            <v>Lynn Area Office</v>
          </cell>
          <cell r="AP604">
            <v>3.2258064516129031E-2</v>
          </cell>
          <cell r="AQ604">
            <v>0.26666666666666666</v>
          </cell>
        </row>
        <row r="605">
          <cell r="C605" t="str">
            <v>TheHome for LW/Walpole/399Lincoln 9</v>
          </cell>
          <cell r="D605" t="str">
            <v>Malden Area Office</v>
          </cell>
          <cell r="Q605">
            <v>9.6774193548387094E-2</v>
          </cell>
        </row>
        <row r="606">
          <cell r="C606" t="str">
            <v>TheHome for LW/Walpole/399Lincoln 10</v>
          </cell>
          <cell r="D606" t="str">
            <v>Park St. Area Office</v>
          </cell>
          <cell r="S606">
            <v>0.43333333333333335</v>
          </cell>
          <cell r="T606">
            <v>0.5161290322580645</v>
          </cell>
          <cell r="U606">
            <v>2</v>
          </cell>
          <cell r="V606">
            <v>0.93548387096774188</v>
          </cell>
          <cell r="X606">
            <v>0.55172413793103448</v>
          </cell>
          <cell r="Z606">
            <v>1.1000000000000001</v>
          </cell>
          <cell r="AA606">
            <v>0.64516129032258063</v>
          </cell>
          <cell r="AB606">
            <v>1.0333333333333334</v>
          </cell>
          <cell r="AC606">
            <v>1.129032258064516</v>
          </cell>
          <cell r="AD606">
            <v>0.77419354838709675</v>
          </cell>
          <cell r="AF606">
            <v>0.77419354838709675</v>
          </cell>
          <cell r="AG606">
            <v>0.76666666666666672</v>
          </cell>
          <cell r="AK606">
            <v>0.64516129032258063</v>
          </cell>
          <cell r="AL606">
            <v>0.8666666666666667</v>
          </cell>
          <cell r="AN606">
            <v>3.3333333333333333E-2</v>
          </cell>
          <cell r="AO606">
            <v>1.5483870967741935</v>
          </cell>
          <cell r="AP606">
            <v>1.032258064516129</v>
          </cell>
          <cell r="AQ606">
            <v>0.8</v>
          </cell>
          <cell r="AX606">
            <v>1.3</v>
          </cell>
          <cell r="AY606">
            <v>1.967741935483871</v>
          </cell>
          <cell r="AZ606">
            <v>1</v>
          </cell>
        </row>
        <row r="607">
          <cell r="C607" t="str">
            <v>TheHome for LW/Walpole/399Lincoln 11</v>
          </cell>
          <cell r="D607" t="str">
            <v>Worcester East Area Office</v>
          </cell>
          <cell r="AF607">
            <v>0.54838709677419351</v>
          </cell>
          <cell r="AL607">
            <v>0.5</v>
          </cell>
          <cell r="AP607">
            <v>0.35483870967741937</v>
          </cell>
          <cell r="AQ607">
            <v>6.6666666666666666E-2</v>
          </cell>
          <cell r="AV607">
            <v>0.5</v>
          </cell>
          <cell r="AX607">
            <v>1</v>
          </cell>
          <cell r="AY607">
            <v>0.58064516129032262</v>
          </cell>
        </row>
        <row r="608">
          <cell r="C608" t="str">
            <v>Wayside/Framingham/1FredrickAbbotWy 1</v>
          </cell>
          <cell r="D608" t="str">
            <v>Arlington Area Office</v>
          </cell>
          <cell r="AL608">
            <v>0.2</v>
          </cell>
          <cell r="AM608">
            <v>1.903225806451613</v>
          </cell>
          <cell r="AN608">
            <v>2.3666666666666667</v>
          </cell>
          <cell r="AO608">
            <v>2.129032258064516</v>
          </cell>
          <cell r="AP608">
            <v>1.5483870967741935</v>
          </cell>
          <cell r="AQ608">
            <v>0.7</v>
          </cell>
          <cell r="AR608">
            <v>1.935483870967742</v>
          </cell>
          <cell r="AS608">
            <v>2.4666666666666668</v>
          </cell>
          <cell r="AT608">
            <v>1.7096774193548387</v>
          </cell>
          <cell r="AU608">
            <v>1.2258064516129035</v>
          </cell>
          <cell r="AV608">
            <v>1.8571428571428572</v>
          </cell>
          <cell r="AW608">
            <v>1.8387096774193548</v>
          </cell>
          <cell r="AX608">
            <v>2.5333333333333332</v>
          </cell>
          <cell r="AY608">
            <v>2.580645161290323</v>
          </cell>
          <cell r="AZ608">
            <v>1.9333333333333331</v>
          </cell>
        </row>
        <row r="609">
          <cell r="C609" t="str">
            <v>Wayside/Framingham/1FredrickAbbotWy 2</v>
          </cell>
          <cell r="D609" t="str">
            <v>Cambridge Area Office</v>
          </cell>
          <cell r="AM609">
            <v>0.96774193548387089</v>
          </cell>
          <cell r="AN609">
            <v>2.4666666666666668</v>
          </cell>
          <cell r="AO609">
            <v>2.774193548387097</v>
          </cell>
          <cell r="AP609">
            <v>2.5483870967741935</v>
          </cell>
          <cell r="AQ609">
            <v>2.4666666666666668</v>
          </cell>
          <cell r="AR609">
            <v>1.7419354838709675</v>
          </cell>
          <cell r="AS609">
            <v>2.6333333333333333</v>
          </cell>
          <cell r="AT609">
            <v>2.5806451612903225</v>
          </cell>
          <cell r="AU609">
            <v>2.6774193548387095</v>
          </cell>
          <cell r="AV609">
            <v>2.75</v>
          </cell>
          <cell r="AW609">
            <v>2.3870967741935485</v>
          </cell>
          <cell r="AX609">
            <v>3.1333333333333333</v>
          </cell>
          <cell r="AY609">
            <v>2.5483870967741935</v>
          </cell>
          <cell r="AZ609">
            <v>2.5666666666666664</v>
          </cell>
        </row>
        <row r="610">
          <cell r="C610" t="str">
            <v>Wayside/Framingham/1FredrickAbbotWy 3</v>
          </cell>
          <cell r="D610" t="str">
            <v>Coastal Area Office</v>
          </cell>
          <cell r="AM610">
            <v>9.6774193548387094E-2</v>
          </cell>
          <cell r="AO610">
            <v>0.83870967741935487</v>
          </cell>
        </row>
        <row r="611">
          <cell r="C611" t="str">
            <v>Wayside/Framingham/1FredrickAbbotWy 4</v>
          </cell>
          <cell r="D611" t="str">
            <v>Dimock St. Area Office</v>
          </cell>
          <cell r="AN611">
            <v>0.3</v>
          </cell>
          <cell r="AQ611">
            <v>3.3333333333333333E-2</v>
          </cell>
          <cell r="AR611">
            <v>1</v>
          </cell>
          <cell r="AS611">
            <v>0.43333333333333335</v>
          </cell>
          <cell r="AT611">
            <v>0.29032258064516131</v>
          </cell>
          <cell r="AU611">
            <v>1</v>
          </cell>
          <cell r="AV611">
            <v>0.46428571428571425</v>
          </cell>
          <cell r="AW611">
            <v>1.3870967741935485</v>
          </cell>
          <cell r="AX611">
            <v>0.6333333333333333</v>
          </cell>
          <cell r="AY611">
            <v>1.129032258064516</v>
          </cell>
          <cell r="AZ611">
            <v>0.1</v>
          </cell>
        </row>
        <row r="612">
          <cell r="C612" t="str">
            <v>Wayside/Framingham/1FredrickAbbotWy 5</v>
          </cell>
          <cell r="D612" t="str">
            <v>Framingham Area Office</v>
          </cell>
          <cell r="AL612">
            <v>0.66666666666666663</v>
          </cell>
          <cell r="AM612">
            <v>8.258064516129032</v>
          </cell>
          <cell r="AN612">
            <v>6.7</v>
          </cell>
          <cell r="AO612">
            <v>6.741935483870968</v>
          </cell>
          <cell r="AP612">
            <v>7.032258064516129</v>
          </cell>
          <cell r="AQ612">
            <v>8.1333333333333329</v>
          </cell>
          <cell r="AR612">
            <v>7.3548387096774199</v>
          </cell>
          <cell r="AS612">
            <v>6.6</v>
          </cell>
          <cell r="AT612">
            <v>6.967741935483871</v>
          </cell>
          <cell r="AU612">
            <v>6.419354838709677</v>
          </cell>
          <cell r="AV612">
            <v>6.7857142857142865</v>
          </cell>
          <cell r="AW612">
            <v>7.225806451612903</v>
          </cell>
          <cell r="AX612">
            <v>6.4666666666666677</v>
          </cell>
          <cell r="AY612">
            <v>7.4838709677419351</v>
          </cell>
          <cell r="AZ612">
            <v>7.6333333333333346</v>
          </cell>
        </row>
        <row r="613">
          <cell r="C613" t="str">
            <v>Wayside/Framingham/1FredrickAbbotWy 6</v>
          </cell>
          <cell r="D613" t="str">
            <v>Harbor Area Office</v>
          </cell>
          <cell r="AO613">
            <v>0.5161290322580645</v>
          </cell>
          <cell r="AP613">
            <v>2.67741935483871</v>
          </cell>
          <cell r="AQ613">
            <v>2.3333333333333335</v>
          </cell>
          <cell r="AR613">
            <v>2</v>
          </cell>
          <cell r="AS613">
            <v>1.4</v>
          </cell>
          <cell r="AT613">
            <v>0.4838709677419355</v>
          </cell>
          <cell r="AV613">
            <v>0.75</v>
          </cell>
          <cell r="AW613">
            <v>1.5161290322580645</v>
          </cell>
          <cell r="AX613">
            <v>1.2333333333333334</v>
          </cell>
          <cell r="AY613">
            <v>1</v>
          </cell>
          <cell r="AZ613">
            <v>0.26666666666666666</v>
          </cell>
        </row>
        <row r="614">
          <cell r="C614" t="str">
            <v>Wayside/Framingham/1FredrickAbbotWy 7</v>
          </cell>
          <cell r="D614" t="str">
            <v>Hyde Park Area Office</v>
          </cell>
          <cell r="AL614">
            <v>0.2</v>
          </cell>
          <cell r="AM614">
            <v>1.9032258064516128</v>
          </cell>
          <cell r="AN614">
            <v>1.3333333333333335</v>
          </cell>
          <cell r="AO614">
            <v>0.83870967741935487</v>
          </cell>
          <cell r="AR614">
            <v>0.58064516129032262</v>
          </cell>
          <cell r="AS614">
            <v>1</v>
          </cell>
          <cell r="AT614">
            <v>1.129032258064516</v>
          </cell>
          <cell r="AU614">
            <v>1</v>
          </cell>
          <cell r="AV614">
            <v>0.2857142857142857</v>
          </cell>
          <cell r="AZ614">
            <v>0.26666666666666666</v>
          </cell>
        </row>
        <row r="615">
          <cell r="C615" t="str">
            <v>Wayside/Framingham/1FredrickAbbotWy 8</v>
          </cell>
          <cell r="D615" t="str">
            <v>Lynn Area Office</v>
          </cell>
          <cell r="AN615">
            <v>3.3333333333333333E-2</v>
          </cell>
        </row>
        <row r="616">
          <cell r="C616" t="str">
            <v>Wayside/Framingham/1FredrickAbbotWy 9</v>
          </cell>
          <cell r="D616" t="str">
            <v>Malden Area Office</v>
          </cell>
          <cell r="AL616">
            <v>0.16666666666666669</v>
          </cell>
          <cell r="AM616">
            <v>5.290322580645161</v>
          </cell>
          <cell r="AN616">
            <v>4.8</v>
          </cell>
          <cell r="AO616">
            <v>5.774193548387097</v>
          </cell>
          <cell r="AP616">
            <v>5.290322580645161</v>
          </cell>
          <cell r="AQ616">
            <v>4.4000000000000004</v>
          </cell>
          <cell r="AR616">
            <v>3.9677419354838714</v>
          </cell>
          <cell r="AS616">
            <v>4.5999999999999996</v>
          </cell>
          <cell r="AT616">
            <v>4.290322580645161</v>
          </cell>
          <cell r="AU616">
            <v>3.3870967741935485</v>
          </cell>
          <cell r="AV616">
            <v>4.5</v>
          </cell>
          <cell r="AW616">
            <v>5.290322580645161</v>
          </cell>
          <cell r="AX616">
            <v>5.8666666666666645</v>
          </cell>
          <cell r="AY616">
            <v>5.129032258064516</v>
          </cell>
          <cell r="AZ616">
            <v>7.2</v>
          </cell>
        </row>
        <row r="617">
          <cell r="C617" t="str">
            <v>Wayside/Framingham/1FredrickAbbotWy 10</v>
          </cell>
          <cell r="D617" t="str">
            <v>North Central Area Office</v>
          </cell>
          <cell r="AP617">
            <v>3.2258064516129031E-2</v>
          </cell>
        </row>
        <row r="618">
          <cell r="C618" t="str">
            <v>Wayside/Framingham/1FredrickAbbotWy 11</v>
          </cell>
          <cell r="D618" t="str">
            <v>Park St. Area Office</v>
          </cell>
          <cell r="AL618">
            <v>0.26666666666666666</v>
          </cell>
          <cell r="AM618">
            <v>1.6451612903225805</v>
          </cell>
          <cell r="AN618">
            <v>6.6666666666666666E-2</v>
          </cell>
          <cell r="AO618">
            <v>0.83870967741935476</v>
          </cell>
          <cell r="AP618">
            <v>1.032258064516129</v>
          </cell>
          <cell r="AQ618">
            <v>1.5666666666666667</v>
          </cell>
          <cell r="AR618">
            <v>0.22580645161290322</v>
          </cell>
          <cell r="AS618">
            <v>0.4</v>
          </cell>
          <cell r="AT618">
            <v>1.967741935483871</v>
          </cell>
          <cell r="AU618">
            <v>1.7096774193548387</v>
          </cell>
          <cell r="AV618">
            <v>1.7857142857142856</v>
          </cell>
          <cell r="AW618">
            <v>0.35483870967741937</v>
          </cell>
          <cell r="AZ618">
            <v>0.53333333333333333</v>
          </cell>
        </row>
        <row r="619">
          <cell r="C619" t="str">
            <v>Wayside/Framingham/85Edgell Rd 1</v>
          </cell>
          <cell r="D619" t="str">
            <v>Cambridge Area Office</v>
          </cell>
          <cell r="O619">
            <v>9.6774193548387094E-2</v>
          </cell>
          <cell r="P619">
            <v>0.13333333333333333</v>
          </cell>
          <cell r="Q619">
            <v>6.4516129032258063E-2</v>
          </cell>
          <cell r="AC619">
            <v>3.2258064516129031E-2</v>
          </cell>
          <cell r="AF619">
            <v>0.22580645161290322</v>
          </cell>
        </row>
        <row r="620">
          <cell r="C620" t="str">
            <v>Wayside/Framingham/85Edgell Rd 2</v>
          </cell>
          <cell r="D620" t="str">
            <v>Coastal Area Office</v>
          </cell>
          <cell r="U620">
            <v>0.1</v>
          </cell>
          <cell r="AF620">
            <v>6.4516129032258063E-2</v>
          </cell>
        </row>
        <row r="621">
          <cell r="C621" t="str">
            <v>Wayside/Framingham/85Edgell Rd 3</v>
          </cell>
          <cell r="D621" t="str">
            <v>Framingham Area Office</v>
          </cell>
          <cell r="H621">
            <v>2.258064516129032</v>
          </cell>
          <cell r="I621">
            <v>3.3333333333333335</v>
          </cell>
          <cell r="J621">
            <v>3.6774193548387095</v>
          </cell>
          <cell r="K621">
            <v>3.7741935483870965</v>
          </cell>
          <cell r="L621">
            <v>2.25</v>
          </cell>
          <cell r="M621">
            <v>3.774193548387097</v>
          </cell>
          <cell r="N621">
            <v>3.8333333333333335</v>
          </cell>
          <cell r="O621">
            <v>3.4193548387096775</v>
          </cell>
          <cell r="P621">
            <v>3.4</v>
          </cell>
          <cell r="Q621">
            <v>3.774193548387097</v>
          </cell>
          <cell r="R621">
            <v>4.0322580645161299</v>
          </cell>
          <cell r="S621">
            <v>3.9666666666666668</v>
          </cell>
          <cell r="T621">
            <v>3.838709677419355</v>
          </cell>
          <cell r="U621">
            <v>3.6</v>
          </cell>
          <cell r="V621">
            <v>3</v>
          </cell>
          <cell r="W621">
            <v>3.4516129032258065</v>
          </cell>
          <cell r="X621">
            <v>3.9655172413793105</v>
          </cell>
          <cell r="Y621">
            <v>4</v>
          </cell>
          <cell r="Z621">
            <v>4</v>
          </cell>
          <cell r="AA621">
            <v>3.5161290322580645</v>
          </cell>
          <cell r="AB621">
            <v>3.7333333333333334</v>
          </cell>
          <cell r="AC621">
            <v>4</v>
          </cell>
          <cell r="AD621">
            <v>3.8387096774193541</v>
          </cell>
          <cell r="AE621">
            <v>4</v>
          </cell>
          <cell r="AF621">
            <v>2.419354838709677</v>
          </cell>
          <cell r="AG621">
            <v>3.5666666666666664</v>
          </cell>
          <cell r="AH621">
            <v>3.4516129032258065</v>
          </cell>
          <cell r="AI621">
            <v>2.967741935483871</v>
          </cell>
          <cell r="AJ621">
            <v>3.8928571428571428</v>
          </cell>
          <cell r="AK621">
            <v>3.935483870967742</v>
          </cell>
          <cell r="AL621">
            <v>3.6</v>
          </cell>
        </row>
        <row r="622">
          <cell r="C622" t="str">
            <v>Wayside/Framingham/85Edgell Rd 4</v>
          </cell>
          <cell r="D622" t="str">
            <v>Lynn Area Office</v>
          </cell>
          <cell r="V622">
            <v>0.83870967741935487</v>
          </cell>
          <cell r="W622">
            <v>0.5161290322580645</v>
          </cell>
        </row>
        <row r="623">
          <cell r="C623" t="str">
            <v>Wayside/Framingham/85Edgell Rd 5</v>
          </cell>
          <cell r="D623" t="str">
            <v>Malden Area Office</v>
          </cell>
          <cell r="AB623">
            <v>0.93333333333333335</v>
          </cell>
          <cell r="AC623">
            <v>0.25806451612903225</v>
          </cell>
        </row>
        <row r="624">
          <cell r="C624" t="str">
            <v>Wayside/Framingham/85Edgell Rd 6</v>
          </cell>
          <cell r="D624" t="str">
            <v>Park St. Area Office</v>
          </cell>
          <cell r="T624">
            <v>9.6774193548387094E-2</v>
          </cell>
        </row>
        <row r="625">
          <cell r="C625" t="str">
            <v>Wayside/Framingham/98DennisonAve 1</v>
          </cell>
          <cell r="D625" t="str">
            <v>Arlington Area Office</v>
          </cell>
          <cell r="L625">
            <v>0.17857142857142858</v>
          </cell>
          <cell r="P625">
            <v>6.6666666666666666E-2</v>
          </cell>
          <cell r="Q625">
            <v>0.19354838709677419</v>
          </cell>
          <cell r="X625">
            <v>3.4482758620689655E-2</v>
          </cell>
          <cell r="Y625">
            <v>9.6774193548387094E-2</v>
          </cell>
          <cell r="AE625">
            <v>0.26666666666666666</v>
          </cell>
          <cell r="AJ625">
            <v>0.6428571428571429</v>
          </cell>
          <cell r="AK625">
            <v>0.25806451612903225</v>
          </cell>
        </row>
        <row r="626">
          <cell r="C626" t="str">
            <v>Wayside/Framingham/98DennisonAve 2</v>
          </cell>
          <cell r="D626" t="str">
            <v>Cambridge Area Office</v>
          </cell>
          <cell r="H626">
            <v>1.967741935483871</v>
          </cell>
          <cell r="I626">
            <v>1.7666666666666666</v>
          </cell>
          <cell r="J626">
            <v>1</v>
          </cell>
          <cell r="K626">
            <v>0.90322580645161288</v>
          </cell>
          <cell r="L626">
            <v>2.1785714285714284</v>
          </cell>
          <cell r="M626">
            <v>3.419354838709677</v>
          </cell>
          <cell r="N626">
            <v>2.9666666666666668</v>
          </cell>
          <cell r="O626">
            <v>2.838709677419355</v>
          </cell>
          <cell r="P626">
            <v>2.9</v>
          </cell>
          <cell r="Q626">
            <v>3</v>
          </cell>
          <cell r="R626">
            <v>2</v>
          </cell>
          <cell r="S626">
            <v>0.33333333333333331</v>
          </cell>
          <cell r="T626">
            <v>0.58064516129032262</v>
          </cell>
          <cell r="U626">
            <v>2.5666666666666669</v>
          </cell>
          <cell r="V626">
            <v>2.096774193548387</v>
          </cell>
          <cell r="W626">
            <v>2.5161290322580645</v>
          </cell>
          <cell r="X626">
            <v>2.6551724137931032</v>
          </cell>
          <cell r="Y626">
            <v>2.645161290322581</v>
          </cell>
          <cell r="Z626">
            <v>2.8</v>
          </cell>
          <cell r="AA626">
            <v>1.3548387096774195</v>
          </cell>
          <cell r="AB626">
            <v>2.0666666666666664</v>
          </cell>
          <cell r="AC626">
            <v>2.903225806451613</v>
          </cell>
          <cell r="AD626">
            <v>2.5483870967741935</v>
          </cell>
          <cell r="AE626">
            <v>1.8</v>
          </cell>
          <cell r="AF626">
            <v>0.74193548387096775</v>
          </cell>
          <cell r="AG626">
            <v>1.3666666666666667</v>
          </cell>
          <cell r="AH626">
            <v>2</v>
          </cell>
          <cell r="AI626">
            <v>1.935483870967742</v>
          </cell>
          <cell r="AJ626">
            <v>2.6428571428571428</v>
          </cell>
          <cell r="AK626">
            <v>2.2903225806451615</v>
          </cell>
          <cell r="AL626">
            <v>1.1000000000000001</v>
          </cell>
        </row>
        <row r="627">
          <cell r="C627" t="str">
            <v>Wayside/Framingham/98DennisonAve 3</v>
          </cell>
          <cell r="D627" t="str">
            <v>Dimock St. Area Office</v>
          </cell>
          <cell r="AG627">
            <v>0.8</v>
          </cell>
          <cell r="AH627">
            <v>0.45161290322580644</v>
          </cell>
        </row>
        <row r="628">
          <cell r="C628" t="str">
            <v>Wayside/Framingham/98DennisonAve 4</v>
          </cell>
          <cell r="D628" t="str">
            <v>Framingham Area Office</v>
          </cell>
          <cell r="H628">
            <v>3.8064516129032255</v>
          </cell>
          <cell r="I628">
            <v>3.5</v>
          </cell>
          <cell r="J628">
            <v>2.9354838709677415</v>
          </cell>
          <cell r="K628">
            <v>2.064516129032258</v>
          </cell>
          <cell r="L628">
            <v>2.6785714285714284</v>
          </cell>
          <cell r="M628">
            <v>2.838709677419355</v>
          </cell>
          <cell r="N628">
            <v>2.9333333333333336</v>
          </cell>
          <cell r="O628">
            <v>2.387096774193548</v>
          </cell>
          <cell r="P628">
            <v>2.4666666666666668</v>
          </cell>
          <cell r="Q628">
            <v>1.6774193548387095</v>
          </cell>
          <cell r="R628">
            <v>2.709677419354839</v>
          </cell>
          <cell r="S628">
            <v>2.2333333333333334</v>
          </cell>
          <cell r="T628">
            <v>3.870967741935484</v>
          </cell>
          <cell r="U628">
            <v>2.7333333333333334</v>
          </cell>
          <cell r="V628">
            <v>2.838709677419355</v>
          </cell>
          <cell r="W628">
            <v>2.806451612903226</v>
          </cell>
          <cell r="X628">
            <v>2.7931034482758621</v>
          </cell>
          <cell r="Y628">
            <v>2.3548387096774195</v>
          </cell>
          <cell r="Z628">
            <v>3</v>
          </cell>
          <cell r="AA628">
            <v>2.32258064516129</v>
          </cell>
          <cell r="AB628">
            <v>2.9666666666666668</v>
          </cell>
          <cell r="AC628">
            <v>3</v>
          </cell>
          <cell r="AD628">
            <v>2.870967741935484</v>
          </cell>
          <cell r="AE628">
            <v>2.7666666666666666</v>
          </cell>
          <cell r="AF628">
            <v>2.387096774193548</v>
          </cell>
          <cell r="AG628">
            <v>3.3666666666666667</v>
          </cell>
          <cell r="AH628">
            <v>3</v>
          </cell>
          <cell r="AI628">
            <v>3.129032258064516</v>
          </cell>
          <cell r="AJ628">
            <v>2.3214285714285716</v>
          </cell>
          <cell r="AK628">
            <v>2.6451612903225805</v>
          </cell>
          <cell r="AL628">
            <v>3.9333333333333336</v>
          </cell>
        </row>
        <row r="629">
          <cell r="C629" t="str">
            <v>Wayside/Framingham/98DennisonAve 5</v>
          </cell>
          <cell r="D629" t="str">
            <v>Harbor Area Office</v>
          </cell>
          <cell r="AE629">
            <v>0.2</v>
          </cell>
        </row>
        <row r="630">
          <cell r="C630" t="str">
            <v>Wayside/Framingham/98DennisonAve 6</v>
          </cell>
          <cell r="D630" t="str">
            <v>Holyoke Area Office</v>
          </cell>
          <cell r="AF630">
            <v>0.93548387096774188</v>
          </cell>
        </row>
        <row r="631">
          <cell r="C631" t="str">
            <v>Wayside/Framingham/98DennisonAve 7</v>
          </cell>
          <cell r="D631" t="str">
            <v>Lynn Area Office</v>
          </cell>
          <cell r="AB631">
            <v>0.4</v>
          </cell>
          <cell r="AC631">
            <v>1</v>
          </cell>
          <cell r="AD631">
            <v>1</v>
          </cell>
          <cell r="AE631">
            <v>0.13333333333333333</v>
          </cell>
        </row>
        <row r="632">
          <cell r="C632" t="str">
            <v>Wayside/Framingham/98DennisonAve 8</v>
          </cell>
          <cell r="D632" t="str">
            <v>Malden Area Office</v>
          </cell>
          <cell r="H632">
            <v>2.838709677419355</v>
          </cell>
          <cell r="I632">
            <v>1.6666666666666665</v>
          </cell>
          <cell r="J632">
            <v>1.6774193548387097</v>
          </cell>
          <cell r="K632">
            <v>2.6774193548387095</v>
          </cell>
          <cell r="L632">
            <v>2.9642857142857144</v>
          </cell>
          <cell r="M632">
            <v>2.3548387096774195</v>
          </cell>
          <cell r="N632">
            <v>1.5333333333333332</v>
          </cell>
          <cell r="O632">
            <v>2.870967741935484</v>
          </cell>
          <cell r="P632">
            <v>2.9</v>
          </cell>
          <cell r="Q632">
            <v>2.5483870967741935</v>
          </cell>
          <cell r="R632">
            <v>2.709677419354839</v>
          </cell>
          <cell r="S632">
            <v>2.2999999999999998</v>
          </cell>
          <cell r="T632">
            <v>2.709677419354839</v>
          </cell>
          <cell r="U632">
            <v>2.3666666666666667</v>
          </cell>
          <cell r="V632">
            <v>2.903225806451613</v>
          </cell>
          <cell r="W632">
            <v>3</v>
          </cell>
          <cell r="X632">
            <v>2.896551724137931</v>
          </cell>
          <cell r="Y632">
            <v>2.258064516129032</v>
          </cell>
          <cell r="Z632">
            <v>2.4333333333333331</v>
          </cell>
          <cell r="AA632">
            <v>2.838709677419355</v>
          </cell>
          <cell r="AB632">
            <v>2.5666666666666664</v>
          </cell>
          <cell r="AC632">
            <v>1.2903225806451613</v>
          </cell>
          <cell r="AD632">
            <v>0.77419354838709675</v>
          </cell>
          <cell r="AE632">
            <v>2.2999999999999998</v>
          </cell>
          <cell r="AF632">
            <v>2.967741935483871</v>
          </cell>
          <cell r="AG632">
            <v>2.8666666666666667</v>
          </cell>
          <cell r="AH632">
            <v>1.6774193548387097</v>
          </cell>
          <cell r="AI632">
            <v>1.5483870967741935</v>
          </cell>
          <cell r="AJ632">
            <v>2.6428571428571428</v>
          </cell>
          <cell r="AK632">
            <v>2.967741935483871</v>
          </cell>
          <cell r="AL632">
            <v>2.4333333333333331</v>
          </cell>
        </row>
        <row r="633">
          <cell r="C633" t="str">
            <v>Wayside/Framingham/98DennisonAve 9</v>
          </cell>
          <cell r="D633" t="str">
            <v>New Bedford Area Office</v>
          </cell>
          <cell r="R633">
            <v>0.5161290322580645</v>
          </cell>
          <cell r="S633">
            <v>1</v>
          </cell>
        </row>
        <row r="634">
          <cell r="C634" t="str">
            <v>Wayside/Framingham/98DennisonAve 10</v>
          </cell>
          <cell r="D634" t="str">
            <v>Park St. Area Office</v>
          </cell>
          <cell r="AE634">
            <v>0.13333333333333333</v>
          </cell>
        </row>
        <row r="635">
          <cell r="C635" t="str">
            <v>Wayside/Framingham/98DennisonAve 11</v>
          </cell>
          <cell r="D635" t="str">
            <v>South Central Area Office</v>
          </cell>
          <cell r="AA635">
            <v>0.45161290322580644</v>
          </cell>
        </row>
        <row r="636">
          <cell r="C636" t="str">
            <v>Wayside/Framingham/98DennisonAve 12</v>
          </cell>
          <cell r="D636" t="str">
            <v>Worcester East Area Office</v>
          </cell>
          <cell r="AL636">
            <v>0.23333333333333334</v>
          </cell>
        </row>
        <row r="637">
          <cell r="C637" t="str">
            <v>Wayside/Waltham/558WaverleyOaksRd 1</v>
          </cell>
          <cell r="D637" t="str">
            <v>Arlington Area Office</v>
          </cell>
          <cell r="H637">
            <v>1.7741935483870968</v>
          </cell>
          <cell r="I637">
            <v>2.2333333333333334</v>
          </cell>
          <cell r="J637">
            <v>1.032258064516129</v>
          </cell>
          <cell r="K637">
            <v>2.096774193548387</v>
          </cell>
          <cell r="L637">
            <v>2</v>
          </cell>
          <cell r="M637">
            <v>1.7741935483870968</v>
          </cell>
          <cell r="N637">
            <v>2.0333333333333332</v>
          </cell>
          <cell r="O637">
            <v>1.935483870967742</v>
          </cell>
          <cell r="P637">
            <v>2</v>
          </cell>
          <cell r="Q637">
            <v>2.032258064516129</v>
          </cell>
          <cell r="R637">
            <v>2</v>
          </cell>
          <cell r="S637">
            <v>0.9</v>
          </cell>
          <cell r="T637">
            <v>1.7419354838709677</v>
          </cell>
          <cell r="U637">
            <v>1.8666666666666667</v>
          </cell>
          <cell r="V637">
            <v>1.2903225806451615</v>
          </cell>
          <cell r="W637">
            <v>1.870967741935484</v>
          </cell>
          <cell r="X637">
            <v>1.4482758620689655</v>
          </cell>
          <cell r="Y637">
            <v>1.8064516129032258</v>
          </cell>
          <cell r="Z637">
            <v>2</v>
          </cell>
          <cell r="AA637">
            <v>2</v>
          </cell>
          <cell r="AB637">
            <v>1.6</v>
          </cell>
          <cell r="AC637">
            <v>1.8064516129032258</v>
          </cell>
          <cell r="AD637">
            <v>2.032258064516129</v>
          </cell>
          <cell r="AE637">
            <v>2</v>
          </cell>
          <cell r="AF637">
            <v>1.903225806451613</v>
          </cell>
          <cell r="AG637">
            <v>0.76666666666666661</v>
          </cell>
          <cell r="AH637">
            <v>2</v>
          </cell>
          <cell r="AI637">
            <v>2.0645161290322585</v>
          </cell>
          <cell r="AJ637">
            <v>2</v>
          </cell>
          <cell r="AK637">
            <v>1.838709677419355</v>
          </cell>
          <cell r="AL637">
            <v>2.2666666666666666</v>
          </cell>
        </row>
        <row r="638">
          <cell r="C638" t="str">
            <v>Wayside/Waltham/558WaverleyOaksRd 2</v>
          </cell>
          <cell r="D638" t="str">
            <v>Cambridge Area Office</v>
          </cell>
          <cell r="O638">
            <v>3.2258064516129031E-2</v>
          </cell>
          <cell r="P638">
            <v>1</v>
          </cell>
          <cell r="Q638">
            <v>0.35483870967741937</v>
          </cell>
        </row>
        <row r="639">
          <cell r="C639" t="str">
            <v>Wayside/Waltham/558WaverleyOaksRd 3</v>
          </cell>
          <cell r="D639" t="str">
            <v>Coastal Area Office</v>
          </cell>
          <cell r="N639">
            <v>3.3333333333333333E-2</v>
          </cell>
          <cell r="O639">
            <v>0.967741935483871</v>
          </cell>
          <cell r="T639">
            <v>6.4516129032258063E-2</v>
          </cell>
          <cell r="U639">
            <v>0.33333333333333331</v>
          </cell>
          <cell r="AK639">
            <v>0.12903225806451613</v>
          </cell>
          <cell r="AL639">
            <v>0.43333333333333335</v>
          </cell>
        </row>
        <row r="640">
          <cell r="C640" t="str">
            <v>Wayside/Waltham/558WaverleyOaksRd 4</v>
          </cell>
          <cell r="D640" t="str">
            <v>Dimock St. Area Office</v>
          </cell>
          <cell r="H640">
            <v>0.25806451612903225</v>
          </cell>
          <cell r="I640">
            <v>1</v>
          </cell>
          <cell r="J640">
            <v>0.19354838709677419</v>
          </cell>
          <cell r="L640">
            <v>0.7142857142857143</v>
          </cell>
          <cell r="M640">
            <v>0.967741935483871</v>
          </cell>
          <cell r="N640">
            <v>0.8666666666666667</v>
          </cell>
          <cell r="X640">
            <v>1.3103448275862069</v>
          </cell>
          <cell r="Y640">
            <v>1.774193548387097</v>
          </cell>
          <cell r="Z640">
            <v>1.3333333333333335</v>
          </cell>
          <cell r="AA640">
            <v>1.6451612903225805</v>
          </cell>
          <cell r="AB640">
            <v>0.56666666666666665</v>
          </cell>
          <cell r="AC640">
            <v>0.70967741935483875</v>
          </cell>
          <cell r="AD640">
            <v>0.67741935483870963</v>
          </cell>
          <cell r="AK640">
            <v>0.74193548387096775</v>
          </cell>
          <cell r="AL640">
            <v>0.16666666666666666</v>
          </cell>
        </row>
        <row r="641">
          <cell r="C641" t="str">
            <v>Wayside/Waltham/558WaverleyOaksRd 5</v>
          </cell>
          <cell r="D641" t="str">
            <v>Framingham Area Office</v>
          </cell>
          <cell r="J641">
            <v>0.45161290322580644</v>
          </cell>
          <cell r="K641">
            <v>0.58064516129032262</v>
          </cell>
          <cell r="L641">
            <v>0.32142857142857145</v>
          </cell>
          <cell r="M641">
            <v>0.16129032258064516</v>
          </cell>
          <cell r="R641">
            <v>9.6774193548387094E-2</v>
          </cell>
          <cell r="S641">
            <v>0.3</v>
          </cell>
          <cell r="T641">
            <v>9.6774193548387094E-2</v>
          </cell>
          <cell r="U641">
            <v>3.3333333333333333E-2</v>
          </cell>
          <cell r="V641">
            <v>0.25806451612903225</v>
          </cell>
          <cell r="W641">
            <v>0.54838709677419351</v>
          </cell>
          <cell r="X641">
            <v>0.20689655172413793</v>
          </cell>
          <cell r="Y641">
            <v>0.25806451612903225</v>
          </cell>
          <cell r="Z641">
            <v>0.8666666666666667</v>
          </cell>
          <cell r="AA641">
            <v>3.2258064516129031E-2</v>
          </cell>
          <cell r="AB641">
            <v>0.13333333333333333</v>
          </cell>
          <cell r="AD641">
            <v>9.6774193548387094E-2</v>
          </cell>
          <cell r="AE641">
            <v>0.16666666666666666</v>
          </cell>
          <cell r="AG641">
            <v>0.1</v>
          </cell>
          <cell r="AI641">
            <v>3.2258064516129031E-2</v>
          </cell>
          <cell r="AJ641">
            <v>0.14285714285714285</v>
          </cell>
          <cell r="AK641">
            <v>0.67741935483870974</v>
          </cell>
          <cell r="AL641">
            <v>0.23333333333333334</v>
          </cell>
        </row>
        <row r="642">
          <cell r="C642" t="str">
            <v>Wayside/Waltham/558WaverleyOaksRd 6</v>
          </cell>
          <cell r="D642" t="str">
            <v>Harbor Area Office</v>
          </cell>
          <cell r="I642">
            <v>0.13333333333333333</v>
          </cell>
          <cell r="J642">
            <v>0.45161290322580644</v>
          </cell>
          <cell r="M642">
            <v>0.25806451612903225</v>
          </cell>
          <cell r="N642">
            <v>0.8666666666666667</v>
          </cell>
          <cell r="O642">
            <v>0.87096774193548376</v>
          </cell>
          <cell r="P642">
            <v>0.6</v>
          </cell>
          <cell r="Q642">
            <v>0.4838709677419355</v>
          </cell>
          <cell r="S642">
            <v>1.3666666666666667</v>
          </cell>
          <cell r="T642">
            <v>1.870967741935484</v>
          </cell>
          <cell r="V642">
            <v>2</v>
          </cell>
          <cell r="W642">
            <v>1.870967741935484</v>
          </cell>
          <cell r="Z642">
            <v>0.3</v>
          </cell>
          <cell r="AA642">
            <v>0.87096774193548387</v>
          </cell>
          <cell r="AD642">
            <v>0.45161290322580649</v>
          </cell>
          <cell r="AE642">
            <v>1</v>
          </cell>
          <cell r="AF642">
            <v>0.74193548387096775</v>
          </cell>
          <cell r="AG642">
            <v>0.13333333333333333</v>
          </cell>
          <cell r="AI642">
            <v>0.54838709677419351</v>
          </cell>
          <cell r="AJ642">
            <v>0.9285714285714286</v>
          </cell>
          <cell r="AK642">
            <v>0.54838709677419351</v>
          </cell>
        </row>
        <row r="643">
          <cell r="C643" t="str">
            <v>Wayside/Waltham/558WaverleyOaksRd 7</v>
          </cell>
          <cell r="D643" t="str">
            <v>Hyde Park Area Office</v>
          </cell>
          <cell r="J643">
            <v>0.967741935483871</v>
          </cell>
          <cell r="K643">
            <v>1.5806451612903225</v>
          </cell>
          <cell r="L643">
            <v>0.39285714285714285</v>
          </cell>
          <cell r="M643">
            <v>1</v>
          </cell>
          <cell r="N643">
            <v>0.8</v>
          </cell>
          <cell r="O643">
            <v>1.032258064516129</v>
          </cell>
          <cell r="P643">
            <v>2.4</v>
          </cell>
          <cell r="Q643">
            <v>1.2580645161290323</v>
          </cell>
          <cell r="R643">
            <v>1.3548387096774195</v>
          </cell>
          <cell r="S643">
            <v>0.9</v>
          </cell>
          <cell r="X643">
            <v>0.82758620689655171</v>
          </cell>
          <cell r="Y643">
            <v>1.2258064516129032</v>
          </cell>
          <cell r="Z643">
            <v>0.26666666666666666</v>
          </cell>
          <cell r="AB643">
            <v>0.66666666666666663</v>
          </cell>
          <cell r="AC643">
            <v>1.6129032258064515</v>
          </cell>
          <cell r="AD643">
            <v>0.16129032258064516</v>
          </cell>
          <cell r="AE643">
            <v>0.4</v>
          </cell>
          <cell r="AF643">
            <v>1</v>
          </cell>
          <cell r="AG643">
            <v>1.5666666666666667</v>
          </cell>
          <cell r="AH643">
            <v>1.032258064516129</v>
          </cell>
          <cell r="AI643">
            <v>0.70967741935483875</v>
          </cell>
          <cell r="AJ643">
            <v>0.5</v>
          </cell>
          <cell r="AK643">
            <v>0.22580645161290322</v>
          </cell>
          <cell r="AL643">
            <v>0.86666666666666659</v>
          </cell>
        </row>
        <row r="644">
          <cell r="C644" t="str">
            <v>Wayside/Waltham/558WaverleyOaksRd 8</v>
          </cell>
          <cell r="D644" t="str">
            <v>Lynn Area Office</v>
          </cell>
          <cell r="AG644">
            <v>0.9</v>
          </cell>
          <cell r="AH644">
            <v>0.12903225806451613</v>
          </cell>
          <cell r="AL644">
            <v>6.6666666666666666E-2</v>
          </cell>
        </row>
        <row r="645">
          <cell r="C645" t="str">
            <v>Wayside/Waltham/558WaverleyOaksRd 9</v>
          </cell>
          <cell r="D645" t="str">
            <v>Malden Area Office</v>
          </cell>
          <cell r="H645">
            <v>2.870967741935484</v>
          </cell>
          <cell r="I645">
            <v>1.5333333333333332</v>
          </cell>
          <cell r="J645">
            <v>1.5483870967741935</v>
          </cell>
          <cell r="K645">
            <v>2.096774193548387</v>
          </cell>
          <cell r="L645">
            <v>2</v>
          </cell>
          <cell r="M645">
            <v>2.5806451612903225</v>
          </cell>
          <cell r="N645">
            <v>2.7</v>
          </cell>
          <cell r="O645">
            <v>2.5483870967741935</v>
          </cell>
          <cell r="P645">
            <v>1.8333333333333335</v>
          </cell>
          <cell r="Q645">
            <v>2.3548387096774195</v>
          </cell>
          <cell r="R645">
            <v>2.709677419354839</v>
          </cell>
          <cell r="S645">
            <v>1.9333333333333336</v>
          </cell>
          <cell r="T645">
            <v>2.67741935483871</v>
          </cell>
          <cell r="U645">
            <v>2.4333333333333331</v>
          </cell>
          <cell r="V645">
            <v>2.3870967741935485</v>
          </cell>
          <cell r="W645">
            <v>1.8709677419354838</v>
          </cell>
          <cell r="X645">
            <v>2.7931034482758621</v>
          </cell>
          <cell r="Y645">
            <v>0.90322580645161299</v>
          </cell>
          <cell r="Z645">
            <v>1.4333333333333333</v>
          </cell>
          <cell r="AA645">
            <v>2.2903225806451615</v>
          </cell>
          <cell r="AB645">
            <v>1.9333333333333331</v>
          </cell>
          <cell r="AC645">
            <v>2.225806451612903</v>
          </cell>
          <cell r="AD645">
            <v>1.903225806451613</v>
          </cell>
          <cell r="AE645">
            <v>2.6333333333333329</v>
          </cell>
          <cell r="AF645">
            <v>2.67741935483871</v>
          </cell>
          <cell r="AG645">
            <v>1.2</v>
          </cell>
          <cell r="AH645">
            <v>1.967741935483871</v>
          </cell>
          <cell r="AI645">
            <v>2.161290322580645</v>
          </cell>
          <cell r="AJ645">
            <v>2.1071428571428572</v>
          </cell>
          <cell r="AK645">
            <v>2.806451612903226</v>
          </cell>
          <cell r="AL645">
            <v>0.26666666666666666</v>
          </cell>
        </row>
        <row r="646">
          <cell r="C646" t="str">
            <v>Wayside/Waltham/558WaverleyOaksRd 10</v>
          </cell>
          <cell r="D646" t="str">
            <v>Park St. Area Office</v>
          </cell>
          <cell r="H646">
            <v>0.45161290322580644</v>
          </cell>
          <cell r="I646">
            <v>0.53333333333333333</v>
          </cell>
          <cell r="J646">
            <v>1.4516129032258065</v>
          </cell>
          <cell r="K646">
            <v>1.2580645161290323</v>
          </cell>
          <cell r="L646">
            <v>1.5</v>
          </cell>
          <cell r="M646">
            <v>1.6129032258064515</v>
          </cell>
          <cell r="N646">
            <v>0.93333333333333324</v>
          </cell>
          <cell r="Q646">
            <v>0.67741935483870974</v>
          </cell>
          <cell r="R646">
            <v>0.4838709677419355</v>
          </cell>
          <cell r="S646">
            <v>0.6333333333333333</v>
          </cell>
          <cell r="T646">
            <v>1.3548387096774193</v>
          </cell>
          <cell r="U646">
            <v>1.8333333333333335</v>
          </cell>
          <cell r="V646">
            <v>0.74193548387096775</v>
          </cell>
          <cell r="W646">
            <v>1.3225806451612903</v>
          </cell>
          <cell r="X646">
            <v>1</v>
          </cell>
          <cell r="Y646">
            <v>0.5161290322580645</v>
          </cell>
          <cell r="Z646">
            <v>1.3333333333333333</v>
          </cell>
          <cell r="AA646">
            <v>0.64516129032258063</v>
          </cell>
          <cell r="AB646">
            <v>1.8666666666666667</v>
          </cell>
          <cell r="AC646">
            <v>1.2580645161290323</v>
          </cell>
          <cell r="AD646">
            <v>2.8064516129032255</v>
          </cell>
          <cell r="AE646">
            <v>2.6333333333333333</v>
          </cell>
          <cell r="AF646">
            <v>1.129032258064516</v>
          </cell>
          <cell r="AG646">
            <v>0.9</v>
          </cell>
          <cell r="AH646">
            <v>1.870967741935484</v>
          </cell>
          <cell r="AI646">
            <v>2.032258064516129</v>
          </cell>
          <cell r="AJ646">
            <v>1.5</v>
          </cell>
          <cell r="AK646">
            <v>1.064516129032258</v>
          </cell>
          <cell r="AL646">
            <v>1.3333333333333335</v>
          </cell>
        </row>
        <row r="647">
          <cell r="C647" t="str">
            <v>Wayside/Waltham/558WaverleyOaksRd 11</v>
          </cell>
          <cell r="D647" t="str">
            <v>Solutions for Living (PAS Metro)</v>
          </cell>
          <cell r="K647">
            <v>6.4516129032258063E-2</v>
          </cell>
        </row>
        <row r="648">
          <cell r="C648" t="str">
            <v>YOU / Boylston / 1 Elmwood Place 1</v>
          </cell>
          <cell r="D648" t="str">
            <v>Framingham Area Office</v>
          </cell>
          <cell r="AC648">
            <v>0.35483870967741937</v>
          </cell>
        </row>
        <row r="649">
          <cell r="C649" t="str">
            <v>YOU / Boylston / 1 Elmwood Place 2</v>
          </cell>
          <cell r="D649" t="str">
            <v>North Central Area Office</v>
          </cell>
          <cell r="E649">
            <v>2</v>
          </cell>
          <cell r="F649">
            <v>1.935483870967742</v>
          </cell>
          <cell r="G649">
            <v>2</v>
          </cell>
          <cell r="H649">
            <v>2</v>
          </cell>
          <cell r="I649">
            <v>1.9</v>
          </cell>
          <cell r="J649">
            <v>2</v>
          </cell>
          <cell r="K649">
            <v>2</v>
          </cell>
          <cell r="L649">
            <v>1.7857142857142856</v>
          </cell>
          <cell r="M649">
            <v>2</v>
          </cell>
          <cell r="N649">
            <v>2.8666666666666667</v>
          </cell>
          <cell r="O649">
            <v>3</v>
          </cell>
          <cell r="P649">
            <v>3</v>
          </cell>
          <cell r="Q649">
            <v>3.354838709677419</v>
          </cell>
          <cell r="R649">
            <v>3</v>
          </cell>
          <cell r="S649">
            <v>2.5666666666666664</v>
          </cell>
          <cell r="T649">
            <v>3</v>
          </cell>
          <cell r="U649">
            <v>2.4666666666666668</v>
          </cell>
          <cell r="V649">
            <v>2.967741935483871</v>
          </cell>
          <cell r="W649">
            <v>3</v>
          </cell>
          <cell r="X649">
            <v>3</v>
          </cell>
          <cell r="Y649">
            <v>2.967741935483871</v>
          </cell>
          <cell r="Z649">
            <v>2.9333333333333336</v>
          </cell>
          <cell r="AA649">
            <v>3</v>
          </cell>
          <cell r="AB649">
            <v>2.6</v>
          </cell>
          <cell r="AC649">
            <v>2.4516129032258065</v>
          </cell>
          <cell r="AD649">
            <v>2.3548387096774195</v>
          </cell>
          <cell r="AE649">
            <v>2.9333333333333336</v>
          </cell>
          <cell r="AF649">
            <v>2.645161290322581</v>
          </cell>
          <cell r="AG649">
            <v>2.9333333333333336</v>
          </cell>
          <cell r="AH649">
            <v>2.967741935483871</v>
          </cell>
          <cell r="AI649">
            <v>2.741935483870968</v>
          </cell>
          <cell r="AJ649">
            <v>3</v>
          </cell>
          <cell r="AK649">
            <v>2.709677419354839</v>
          </cell>
          <cell r="AL649">
            <v>3</v>
          </cell>
          <cell r="AM649">
            <v>2.709677419354839</v>
          </cell>
          <cell r="AN649">
            <v>3</v>
          </cell>
          <cell r="AO649">
            <v>2.096774193548387</v>
          </cell>
          <cell r="AP649">
            <v>2.5483870967741935</v>
          </cell>
          <cell r="AQ649">
            <v>1.9</v>
          </cell>
          <cell r="AR649">
            <v>2.3548387096774195</v>
          </cell>
          <cell r="AS649">
            <v>2.6333333333333333</v>
          </cell>
          <cell r="AT649">
            <v>2.129032258064516</v>
          </cell>
          <cell r="AU649">
            <v>2.806451612903226</v>
          </cell>
          <cell r="AV649">
            <v>2.4642857142857144</v>
          </cell>
          <cell r="AW649">
            <v>2</v>
          </cell>
          <cell r="AX649">
            <v>2.0333333333333332</v>
          </cell>
          <cell r="AY649">
            <v>2.6451612903225805</v>
          </cell>
          <cell r="AZ649">
            <v>1.5333333333333334</v>
          </cell>
        </row>
        <row r="650">
          <cell r="C650" t="str">
            <v>YOU / Boylston / 1 Elmwood Place 3</v>
          </cell>
          <cell r="D650" t="str">
            <v>South Central Area Office</v>
          </cell>
          <cell r="E650">
            <v>2.4838709677419355</v>
          </cell>
          <cell r="F650">
            <v>2.5806451612903225</v>
          </cell>
          <cell r="G650">
            <v>3</v>
          </cell>
          <cell r="H650">
            <v>2.838709677419355</v>
          </cell>
          <cell r="I650">
            <v>2.4333333333333331</v>
          </cell>
          <cell r="J650">
            <v>1.7419354838709677</v>
          </cell>
          <cell r="K650">
            <v>2.903225806451613</v>
          </cell>
          <cell r="L650">
            <v>1.7857142857142856</v>
          </cell>
          <cell r="M650">
            <v>1</v>
          </cell>
          <cell r="N650">
            <v>0.26666666666666666</v>
          </cell>
          <cell r="Q650">
            <v>0.61290322580645162</v>
          </cell>
          <cell r="R650">
            <v>1</v>
          </cell>
          <cell r="S650">
            <v>1</v>
          </cell>
          <cell r="T650">
            <v>1</v>
          </cell>
          <cell r="U650">
            <v>0.6</v>
          </cell>
          <cell r="V650">
            <v>1</v>
          </cell>
          <cell r="W650">
            <v>0.29032258064516125</v>
          </cell>
          <cell r="X650">
            <v>1</v>
          </cell>
          <cell r="Y650">
            <v>1</v>
          </cell>
          <cell r="Z650">
            <v>1</v>
          </cell>
          <cell r="AA650">
            <v>1</v>
          </cell>
          <cell r="AB650">
            <v>0.16666666666666666</v>
          </cell>
          <cell r="AC650">
            <v>0.67741935483870963</v>
          </cell>
          <cell r="AD650">
            <v>1.096774193548387</v>
          </cell>
          <cell r="AE650">
            <v>1</v>
          </cell>
          <cell r="AF650">
            <v>0.70967741935483875</v>
          </cell>
          <cell r="AG650">
            <v>1</v>
          </cell>
          <cell r="AH650">
            <v>1</v>
          </cell>
          <cell r="AI650">
            <v>0.87096774193548387</v>
          </cell>
          <cell r="AJ650">
            <v>1</v>
          </cell>
          <cell r="AK650">
            <v>1</v>
          </cell>
          <cell r="AL650">
            <v>1</v>
          </cell>
          <cell r="AM650">
            <v>1</v>
          </cell>
          <cell r="AN650">
            <v>1</v>
          </cell>
          <cell r="AO650">
            <v>1</v>
          </cell>
          <cell r="AP650">
            <v>0.90322580645161288</v>
          </cell>
          <cell r="AQ650">
            <v>1</v>
          </cell>
          <cell r="AR650">
            <v>1</v>
          </cell>
          <cell r="AS650">
            <v>1</v>
          </cell>
          <cell r="AT650">
            <v>0.32258064516129031</v>
          </cell>
          <cell r="AU650">
            <v>9.6774193548387094E-2</v>
          </cell>
          <cell r="AV650">
            <v>1</v>
          </cell>
          <cell r="AW650">
            <v>1.3870967741935483</v>
          </cell>
          <cell r="AX650">
            <v>1.8333333333333335</v>
          </cell>
          <cell r="AY650">
            <v>2</v>
          </cell>
          <cell r="AZ650">
            <v>2</v>
          </cell>
        </row>
        <row r="651">
          <cell r="C651" t="str">
            <v>YOU / Boylston / 1 Elmwood Place 4</v>
          </cell>
          <cell r="D651" t="str">
            <v>Worcester East Area Office</v>
          </cell>
          <cell r="E651">
            <v>2</v>
          </cell>
          <cell r="F651">
            <v>2</v>
          </cell>
          <cell r="G651">
            <v>2</v>
          </cell>
          <cell r="H651">
            <v>1.5806451612903225</v>
          </cell>
          <cell r="I651">
            <v>1</v>
          </cell>
          <cell r="J651">
            <v>2.096774193548387</v>
          </cell>
          <cell r="K651">
            <v>1.903225806451613</v>
          </cell>
          <cell r="L651">
            <v>2.1785714285714288</v>
          </cell>
          <cell r="M651">
            <v>2</v>
          </cell>
          <cell r="N651">
            <v>2.4333333333333336</v>
          </cell>
          <cell r="O651">
            <v>2.5161290322580645</v>
          </cell>
          <cell r="P651">
            <v>3</v>
          </cell>
          <cell r="Q651">
            <v>2.3548387096774195</v>
          </cell>
          <cell r="R651">
            <v>1.806451612903226</v>
          </cell>
          <cell r="S651">
            <v>2</v>
          </cell>
          <cell r="T651">
            <v>2</v>
          </cell>
          <cell r="U651">
            <v>2.2999999999999998</v>
          </cell>
          <cell r="V651">
            <v>2</v>
          </cell>
          <cell r="W651">
            <v>1.5483870967741935</v>
          </cell>
          <cell r="X651">
            <v>2</v>
          </cell>
          <cell r="Y651">
            <v>1.9677419354838708</v>
          </cell>
          <cell r="Z651">
            <v>2</v>
          </cell>
          <cell r="AA651">
            <v>2</v>
          </cell>
          <cell r="AB651">
            <v>2</v>
          </cell>
          <cell r="AC651">
            <v>2</v>
          </cell>
          <cell r="AD651">
            <v>1.3870967741935485</v>
          </cell>
          <cell r="AE651">
            <v>1</v>
          </cell>
          <cell r="AF651">
            <v>1</v>
          </cell>
          <cell r="AG651">
            <v>1</v>
          </cell>
          <cell r="AH651">
            <v>1</v>
          </cell>
          <cell r="AI651">
            <v>1</v>
          </cell>
          <cell r="AJ651">
            <v>0.9642857142857143</v>
          </cell>
          <cell r="AK651">
            <v>1.032258064516129</v>
          </cell>
          <cell r="AL651">
            <v>1.8</v>
          </cell>
          <cell r="AM651">
            <v>1.903225806451613</v>
          </cell>
          <cell r="AN651">
            <v>1.6666666666666667</v>
          </cell>
          <cell r="AO651">
            <v>2</v>
          </cell>
          <cell r="AP651">
            <v>2</v>
          </cell>
          <cell r="AQ651">
            <v>2</v>
          </cell>
          <cell r="AR651">
            <v>2</v>
          </cell>
          <cell r="AS651">
            <v>1.5333333333333332</v>
          </cell>
          <cell r="AT651">
            <v>1.7741935483870965</v>
          </cell>
          <cell r="AU651">
            <v>1.064516129032258</v>
          </cell>
          <cell r="AV651">
            <v>2.1785714285714284</v>
          </cell>
          <cell r="AW651">
            <v>2</v>
          </cell>
          <cell r="AX651">
            <v>1.2333333333333334</v>
          </cell>
          <cell r="AY651">
            <v>1</v>
          </cell>
          <cell r="AZ651">
            <v>0.96666666666666667</v>
          </cell>
        </row>
        <row r="652">
          <cell r="C652" t="str">
            <v>YOU / Boylston / 1 Elmwood Place 5</v>
          </cell>
          <cell r="D652" t="str">
            <v>Worcester West Area Office</v>
          </cell>
          <cell r="E652">
            <v>1.4516129032258065</v>
          </cell>
          <cell r="F652">
            <v>1.967741935483871</v>
          </cell>
          <cell r="G652">
            <v>1.8666666666666667</v>
          </cell>
          <cell r="H652">
            <v>2</v>
          </cell>
          <cell r="I652">
            <v>2.2000000000000002</v>
          </cell>
          <cell r="J652">
            <v>1.1612903225806452</v>
          </cell>
          <cell r="K652">
            <v>1</v>
          </cell>
          <cell r="L652">
            <v>2</v>
          </cell>
          <cell r="M652">
            <v>2</v>
          </cell>
          <cell r="N652">
            <v>2.7333333333333334</v>
          </cell>
          <cell r="O652">
            <v>2.838709677419355</v>
          </cell>
          <cell r="P652">
            <v>2.8333333333333335</v>
          </cell>
          <cell r="Q652">
            <v>2.6129032258064515</v>
          </cell>
          <cell r="R652">
            <v>2.903225806451613</v>
          </cell>
          <cell r="S652">
            <v>2.4666666666666668</v>
          </cell>
          <cell r="T652">
            <v>3</v>
          </cell>
          <cell r="U652">
            <v>2.7333333333333334</v>
          </cell>
          <cell r="V652">
            <v>3</v>
          </cell>
          <cell r="W652">
            <v>3</v>
          </cell>
          <cell r="X652">
            <v>3</v>
          </cell>
          <cell r="Y652">
            <v>2.870967741935484</v>
          </cell>
          <cell r="Z652">
            <v>3</v>
          </cell>
          <cell r="AA652">
            <v>3</v>
          </cell>
          <cell r="AB652">
            <v>3.166666666666667</v>
          </cell>
          <cell r="AC652">
            <v>2.419354838709677</v>
          </cell>
          <cell r="AD652">
            <v>2.032258064516129</v>
          </cell>
          <cell r="AE652">
            <v>3</v>
          </cell>
          <cell r="AF652">
            <v>3.1290322580645165</v>
          </cell>
          <cell r="AG652">
            <v>2.4333333333333336</v>
          </cell>
          <cell r="AH652">
            <v>2.67741935483871</v>
          </cell>
          <cell r="AI652">
            <v>3</v>
          </cell>
          <cell r="AJ652">
            <v>2.9642857142857144</v>
          </cell>
          <cell r="AK652">
            <v>2.935483870967742</v>
          </cell>
          <cell r="AL652">
            <v>2.2999999999999998</v>
          </cell>
          <cell r="AM652">
            <v>2.774193548387097</v>
          </cell>
          <cell r="AN652">
            <v>2.8</v>
          </cell>
          <cell r="AO652">
            <v>2.741935483870968</v>
          </cell>
          <cell r="AP652">
            <v>2.6774193548387095</v>
          </cell>
          <cell r="AQ652">
            <v>2.9666666666666668</v>
          </cell>
          <cell r="AR652">
            <v>3.096774193548387</v>
          </cell>
          <cell r="AS652">
            <v>2.2000000000000002</v>
          </cell>
          <cell r="AT652">
            <v>2.741935483870968</v>
          </cell>
          <cell r="AU652">
            <v>3</v>
          </cell>
          <cell r="AV652">
            <v>2.8928571428571428</v>
          </cell>
          <cell r="AW652">
            <v>2.7096774193548385</v>
          </cell>
          <cell r="AX652">
            <v>2.1333333333333333</v>
          </cell>
          <cell r="AY652">
            <v>2.8064516129032251</v>
          </cell>
          <cell r="AZ652">
            <v>2.833333333333333</v>
          </cell>
        </row>
        <row r="653">
          <cell r="C653" t="str">
            <v>YOU / Worcester / 37 Boylston 1</v>
          </cell>
          <cell r="D653" t="str">
            <v>Haverhill Area Office</v>
          </cell>
          <cell r="N653">
            <v>0.13333333333333333</v>
          </cell>
        </row>
        <row r="654">
          <cell r="C654" t="str">
            <v>YOU / Worcester / 37 Boylston 2</v>
          </cell>
          <cell r="D654" t="str">
            <v>North Central Area Office</v>
          </cell>
          <cell r="W654">
            <v>6.4516129032258063E-2</v>
          </cell>
          <cell r="AB654">
            <v>0.1</v>
          </cell>
          <cell r="AD654">
            <v>0.87096774193548387</v>
          </cell>
          <cell r="AY654">
            <v>0.90322580645161288</v>
          </cell>
          <cell r="AZ654">
            <v>0.53333333333333333</v>
          </cell>
        </row>
        <row r="655">
          <cell r="C655" t="str">
            <v>YOU / Worcester / 37 Boylston 3</v>
          </cell>
          <cell r="D655" t="str">
            <v>South Central Area Office</v>
          </cell>
          <cell r="E655">
            <v>1</v>
          </cell>
          <cell r="F655">
            <v>1.6451612903225805</v>
          </cell>
          <cell r="G655">
            <v>2</v>
          </cell>
          <cell r="H655">
            <v>2</v>
          </cell>
          <cell r="I655">
            <v>1.9666666666666666</v>
          </cell>
          <cell r="J655">
            <v>1</v>
          </cell>
          <cell r="K655">
            <v>1.7419354838709677</v>
          </cell>
          <cell r="L655">
            <v>2.1428571428571432</v>
          </cell>
          <cell r="M655">
            <v>4</v>
          </cell>
          <cell r="N655">
            <v>2.5333333333333332</v>
          </cell>
          <cell r="O655">
            <v>2</v>
          </cell>
          <cell r="P655">
            <v>1.3333333333333335</v>
          </cell>
          <cell r="Q655">
            <v>0.83870967741935487</v>
          </cell>
          <cell r="R655">
            <v>1</v>
          </cell>
          <cell r="S655">
            <v>1</v>
          </cell>
          <cell r="T655">
            <v>1</v>
          </cell>
          <cell r="U655">
            <v>1</v>
          </cell>
          <cell r="V655">
            <v>0.83870967741935487</v>
          </cell>
          <cell r="W655">
            <v>0.90322580645161288</v>
          </cell>
          <cell r="X655">
            <v>1</v>
          </cell>
          <cell r="Y655">
            <v>0.61290322580645162</v>
          </cell>
          <cell r="Z655">
            <v>0.46666666666666667</v>
          </cell>
          <cell r="AA655">
            <v>1</v>
          </cell>
          <cell r="AB655">
            <v>0.26666666666666666</v>
          </cell>
          <cell r="AC655">
            <v>1</v>
          </cell>
          <cell r="AD655">
            <v>1</v>
          </cell>
          <cell r="AE655">
            <v>1</v>
          </cell>
          <cell r="AF655">
            <v>1</v>
          </cell>
          <cell r="AG655">
            <v>0.43333333333333335</v>
          </cell>
          <cell r="AH655">
            <v>0.19354838709677419</v>
          </cell>
          <cell r="AI655">
            <v>1</v>
          </cell>
          <cell r="AJ655">
            <v>1</v>
          </cell>
          <cell r="AK655">
            <v>0.61290322580645162</v>
          </cell>
          <cell r="AL655">
            <v>0.8666666666666667</v>
          </cell>
          <cell r="AM655">
            <v>1.064516129032258</v>
          </cell>
          <cell r="AN655">
            <v>1</v>
          </cell>
          <cell r="AO655">
            <v>1</v>
          </cell>
          <cell r="AP655">
            <v>1</v>
          </cell>
          <cell r="AQ655">
            <v>1.7</v>
          </cell>
          <cell r="AR655">
            <v>1.6774193548387095</v>
          </cell>
          <cell r="AS655">
            <v>1</v>
          </cell>
          <cell r="AT655">
            <v>3.2258064516129031E-2</v>
          </cell>
        </row>
        <row r="656">
          <cell r="C656" t="str">
            <v>YOU / Worcester / 37 Boylston 4</v>
          </cell>
          <cell r="D656" t="str">
            <v>Worcester East Area Office</v>
          </cell>
          <cell r="E656">
            <v>2</v>
          </cell>
          <cell r="F656">
            <v>2</v>
          </cell>
          <cell r="G656">
            <v>2.2333333333333334</v>
          </cell>
          <cell r="H656">
            <v>2</v>
          </cell>
          <cell r="I656">
            <v>1.7333333333333334</v>
          </cell>
          <cell r="J656">
            <v>2</v>
          </cell>
          <cell r="K656">
            <v>2.4838709677419355</v>
          </cell>
          <cell r="L656">
            <v>1.9285714285714286</v>
          </cell>
          <cell r="M656">
            <v>1.8064516129032258</v>
          </cell>
          <cell r="N656">
            <v>1.8666666666666667</v>
          </cell>
          <cell r="O656">
            <v>2</v>
          </cell>
          <cell r="P656">
            <v>2.3666666666666667</v>
          </cell>
          <cell r="Q656">
            <v>2.7096774193548385</v>
          </cell>
          <cell r="R656">
            <v>2.870967741935484</v>
          </cell>
          <cell r="S656">
            <v>2.8666666666666667</v>
          </cell>
          <cell r="T656">
            <v>3</v>
          </cell>
          <cell r="U656">
            <v>4</v>
          </cell>
          <cell r="V656">
            <v>3.4193548387096775</v>
          </cell>
          <cell r="W656">
            <v>2.5483870967741935</v>
          </cell>
          <cell r="X656">
            <v>2.6551724137931032</v>
          </cell>
          <cell r="Y656">
            <v>3.3548387096774195</v>
          </cell>
          <cell r="Z656">
            <v>3.5</v>
          </cell>
          <cell r="AA656">
            <v>2.967741935483871</v>
          </cell>
          <cell r="AB656">
            <v>3.6</v>
          </cell>
          <cell r="AC656">
            <v>2.6774193548387095</v>
          </cell>
          <cell r="AD656">
            <v>3.774193548387097</v>
          </cell>
          <cell r="AE656">
            <v>3.9666666666666668</v>
          </cell>
          <cell r="AF656">
            <v>2.387096774193548</v>
          </cell>
          <cell r="AG656">
            <v>2.4333333333333336</v>
          </cell>
          <cell r="AH656">
            <v>4.096774193548387</v>
          </cell>
          <cell r="AI656">
            <v>4</v>
          </cell>
          <cell r="AJ656">
            <v>4</v>
          </cell>
          <cell r="AK656">
            <v>4</v>
          </cell>
          <cell r="AL656">
            <v>2.2999999999999998</v>
          </cell>
          <cell r="AM656">
            <v>2</v>
          </cell>
          <cell r="AN656">
            <v>2.8</v>
          </cell>
          <cell r="AO656">
            <v>2.67741935483871</v>
          </cell>
          <cell r="AP656">
            <v>2.935483870967742</v>
          </cell>
          <cell r="AQ656">
            <v>1.5</v>
          </cell>
          <cell r="AR656">
            <v>2</v>
          </cell>
          <cell r="AS656">
            <v>2.5</v>
          </cell>
          <cell r="AT656">
            <v>3</v>
          </cell>
          <cell r="AU656">
            <v>2.967741935483871</v>
          </cell>
          <cell r="AV656">
            <v>3</v>
          </cell>
          <cell r="AW656">
            <v>2.935483870967742</v>
          </cell>
          <cell r="AX656">
            <v>2.1</v>
          </cell>
          <cell r="AY656">
            <v>1.967741935483871</v>
          </cell>
          <cell r="AZ656">
            <v>2.5</v>
          </cell>
        </row>
        <row r="657">
          <cell r="C657" t="str">
            <v>YOU / Worcester / 37 Boylston 5</v>
          </cell>
          <cell r="D657" t="str">
            <v>Worcester West Area Office</v>
          </cell>
          <cell r="E657">
            <v>1.6451612903225805</v>
          </cell>
          <cell r="F657">
            <v>1.8709677419354838</v>
          </cell>
          <cell r="G657">
            <v>1.6666666666666665</v>
          </cell>
          <cell r="H657">
            <v>1.935483870967742</v>
          </cell>
          <cell r="I657">
            <v>2</v>
          </cell>
          <cell r="J657">
            <v>2.419354838709677</v>
          </cell>
          <cell r="K657">
            <v>2.161290322580645</v>
          </cell>
          <cell r="L657">
            <v>2.25</v>
          </cell>
          <cell r="M657">
            <v>2</v>
          </cell>
          <cell r="N657">
            <v>2</v>
          </cell>
          <cell r="O657">
            <v>2</v>
          </cell>
          <cell r="P657">
            <v>1.8333333333333333</v>
          </cell>
          <cell r="Q657">
            <v>2</v>
          </cell>
          <cell r="R657">
            <v>1.8709677419354838</v>
          </cell>
          <cell r="S657">
            <v>1.9</v>
          </cell>
          <cell r="T657">
            <v>2</v>
          </cell>
          <cell r="U657">
            <v>1</v>
          </cell>
          <cell r="V657">
            <v>1.3870967741935485</v>
          </cell>
          <cell r="W657">
            <v>2</v>
          </cell>
          <cell r="X657">
            <v>2</v>
          </cell>
          <cell r="Y657">
            <v>1.4516129032258065</v>
          </cell>
          <cell r="Z657">
            <v>2</v>
          </cell>
          <cell r="AA657">
            <v>2</v>
          </cell>
          <cell r="AB657">
            <v>1.8666666666666667</v>
          </cell>
          <cell r="AC657">
            <v>1.9032258064516128</v>
          </cell>
          <cell r="AD657">
            <v>1.129032258064516</v>
          </cell>
          <cell r="AE657">
            <v>2</v>
          </cell>
          <cell r="AF657">
            <v>2</v>
          </cell>
          <cell r="AG657">
            <v>2.6333333333333333</v>
          </cell>
          <cell r="AH657">
            <v>1.032258064516129</v>
          </cell>
          <cell r="AI657">
            <v>2</v>
          </cell>
          <cell r="AJ657">
            <v>1.7857142857142856</v>
          </cell>
          <cell r="AK657">
            <v>1.838709677419355</v>
          </cell>
          <cell r="AL657">
            <v>2</v>
          </cell>
          <cell r="AM657">
            <v>2</v>
          </cell>
          <cell r="AN657">
            <v>2</v>
          </cell>
          <cell r="AO657">
            <v>2</v>
          </cell>
          <cell r="AP657">
            <v>1.903225806451613</v>
          </cell>
          <cell r="AQ657">
            <v>1.7333333333333334</v>
          </cell>
          <cell r="AR657">
            <v>2</v>
          </cell>
          <cell r="AS657">
            <v>2.2000000000000002</v>
          </cell>
          <cell r="AT657">
            <v>2</v>
          </cell>
          <cell r="AU657">
            <v>2</v>
          </cell>
          <cell r="AV657">
            <v>1.8571428571428572</v>
          </cell>
          <cell r="AW657">
            <v>2</v>
          </cell>
          <cell r="AX657">
            <v>2</v>
          </cell>
          <cell r="AY657">
            <v>2</v>
          </cell>
          <cell r="AZ657">
            <v>1</v>
          </cell>
        </row>
      </sheetData>
      <sheetData sheetId="10"/>
      <sheetData sheetId="11"/>
      <sheetData sheetId="12"/>
      <sheetData sheetId="13"/>
      <sheetData sheetId="14">
        <row r="2">
          <cell r="A2" t="str">
            <v>Bay State CS / Plymouth / 475 State</v>
          </cell>
        </row>
        <row r="3">
          <cell r="A3" t="str">
            <v>Bay State CS / S.Weymouth/ 911 Main</v>
          </cell>
        </row>
        <row r="4">
          <cell r="A4" t="str">
            <v>Brandon/Natick/27Winter St</v>
          </cell>
        </row>
        <row r="5">
          <cell r="A5" t="str">
            <v>Caritas St Mary's /Dorch /90Cushing</v>
          </cell>
        </row>
        <row r="6">
          <cell r="A6" t="str">
            <v>CFP / Dorchester / 31 Athelwold St</v>
          </cell>
        </row>
        <row r="7">
          <cell r="A7" t="str">
            <v>Community Care/S.Attleboro/543Newpo</v>
          </cell>
        </row>
        <row r="8">
          <cell r="A8" t="str">
            <v>EliotCommunityHS / Waltham/ 130Dale</v>
          </cell>
        </row>
        <row r="9">
          <cell r="A9" t="str">
            <v>EliotCommunityHS/Arling/734-736Mass</v>
          </cell>
        </row>
        <row r="10">
          <cell r="A10" t="str">
            <v>EliotCommunityHS/Dedham/20Harvey</v>
          </cell>
        </row>
        <row r="11">
          <cell r="A11" t="str">
            <v>EliotCommunityHS/JamPlain/281HydePk</v>
          </cell>
        </row>
        <row r="12">
          <cell r="A12" t="str">
            <v>EliotCommunityHS/Lynn/12OrchardSt</v>
          </cell>
        </row>
        <row r="13">
          <cell r="A13" t="str">
            <v>EliotCommunityHS/Medford/159Allston</v>
          </cell>
        </row>
        <row r="14">
          <cell r="A14" t="str">
            <v>EliotCommunityHS/NewBedford/163Coun</v>
          </cell>
        </row>
        <row r="15">
          <cell r="A15" t="str">
            <v>EliotCommunityHS/Wakefield/18 Lafay</v>
          </cell>
        </row>
        <row r="16">
          <cell r="A16" t="str">
            <v>Gandara / Greenfield / 107 Conway</v>
          </cell>
        </row>
        <row r="17">
          <cell r="A17" t="str">
            <v>Gandara / Holyoke / 27-29 Canby St</v>
          </cell>
        </row>
        <row r="18">
          <cell r="A18" t="str">
            <v>Gandara / Springfield / 25 Moorland</v>
          </cell>
        </row>
        <row r="19">
          <cell r="A19" t="str">
            <v>Gandara / Springfield / 353 MapleSt</v>
          </cell>
        </row>
        <row r="20">
          <cell r="A20" t="str">
            <v>GermaineLawrence/Arlington/18Clarem</v>
          </cell>
        </row>
        <row r="21">
          <cell r="A21" t="str">
            <v>Harbor Schools/ Merrimac /100W.Main</v>
          </cell>
        </row>
        <row r="22">
          <cell r="A22" t="str">
            <v>HES / Beverly / 6 Echo Ave.</v>
          </cell>
        </row>
        <row r="23">
          <cell r="A23" t="str">
            <v>HES / Haverhill / 8-10 Howard St</v>
          </cell>
        </row>
        <row r="24">
          <cell r="A24" t="str">
            <v>HES / Salem / 39 1/2 Mason St</v>
          </cell>
        </row>
        <row r="25">
          <cell r="A25" t="str">
            <v>ItalianHome/E. Freetown/9PinewoodCt</v>
          </cell>
        </row>
        <row r="26">
          <cell r="A26" t="str">
            <v>ItalianHome/JamPl/1125CentreSt</v>
          </cell>
        </row>
        <row r="27">
          <cell r="A27" t="str">
            <v>Key / Fall River / 62 County St</v>
          </cell>
        </row>
        <row r="28">
          <cell r="A28" t="str">
            <v>Key / Methuen / 175 Lowell St</v>
          </cell>
        </row>
        <row r="29">
          <cell r="A29" t="str">
            <v>Key / Methuen / 19 Mystic St</v>
          </cell>
        </row>
        <row r="30">
          <cell r="A30" t="str">
            <v>Key / Pittsfield / 369 West St</v>
          </cell>
        </row>
        <row r="31">
          <cell r="A31" t="str">
            <v>Key / Worcester / 2 Norton St</v>
          </cell>
        </row>
        <row r="32">
          <cell r="A32" t="str">
            <v>LUK / Fitchburg / 101 South St</v>
          </cell>
        </row>
        <row r="33">
          <cell r="A33" t="str">
            <v>LUK / Fitchburg / 102 Day Street</v>
          </cell>
        </row>
        <row r="34">
          <cell r="A34" t="str">
            <v>LUK / Fitchburg / 27 Myrtle Ave</v>
          </cell>
        </row>
        <row r="35">
          <cell r="A35" t="str">
            <v>LUK / Fitchburg / 846 Westminster</v>
          </cell>
        </row>
        <row r="36">
          <cell r="A36" t="str">
            <v>NFI / Arlington /23 Maple St</v>
          </cell>
        </row>
        <row r="37">
          <cell r="A37" t="str">
            <v>Old Colony Y/Brockton/917R Montello</v>
          </cell>
        </row>
        <row r="38">
          <cell r="A38" t="str">
            <v>Old Colony Y/Fall River/199 N. Main</v>
          </cell>
        </row>
        <row r="39">
          <cell r="A39" t="str">
            <v>Old Colony Y/NewBedford/106 bullard</v>
          </cell>
        </row>
        <row r="40">
          <cell r="A40" t="str">
            <v>RFK / Lancaster / 220 Old Common</v>
          </cell>
        </row>
        <row r="41">
          <cell r="A41" t="str">
            <v>RFK / S.Yarmouth / 137 Run Pond</v>
          </cell>
        </row>
        <row r="42">
          <cell r="A42" t="str">
            <v>SPIN / Lynn / 50 Newhall Street</v>
          </cell>
        </row>
        <row r="43">
          <cell r="A43" t="str">
            <v>St Vincent's/FallRiver/2425Highland</v>
          </cell>
        </row>
        <row r="44">
          <cell r="A44" t="str">
            <v>TeamCoord / Bradford / 4 S. Kimball</v>
          </cell>
        </row>
        <row r="45">
          <cell r="A45" t="str">
            <v>TeamCoord / Haverhill / 20NewcombSt</v>
          </cell>
        </row>
        <row r="46">
          <cell r="A46" t="str">
            <v>TeamCoord/Wilmington/82HighSt</v>
          </cell>
        </row>
        <row r="47">
          <cell r="A47" t="str">
            <v>TheHome for LW/Walpole/399Lincoln</v>
          </cell>
        </row>
        <row r="48">
          <cell r="A48" t="str">
            <v>Wayside/Framingham/1FredrickAbbotWy</v>
          </cell>
        </row>
        <row r="49">
          <cell r="A49" t="str">
            <v>Wayside/Framingham/85Edgell Rd</v>
          </cell>
        </row>
        <row r="50">
          <cell r="A50" t="str">
            <v>Wayside/Framingham/98DennisonAve</v>
          </cell>
        </row>
        <row r="51">
          <cell r="A51" t="str">
            <v>Wayside/Waltham/558WaverleyOaksRd</v>
          </cell>
        </row>
        <row r="52">
          <cell r="A52" t="str">
            <v>YOU / Boylston / 1 Elmwood Place</v>
          </cell>
        </row>
        <row r="53">
          <cell r="A53" t="str">
            <v>YOU / Worcester / 37 Boylston</v>
          </cell>
        </row>
      </sheetData>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verview"/>
      <sheetName val="Provider Summary"/>
      <sheetName val="Provider Graph"/>
      <sheetName val="LOS Analysis"/>
      <sheetName val="LOS Data"/>
      <sheetName val="Area Sort"/>
      <sheetName val="Regional Sort"/>
      <sheetName val="Regional Graph"/>
      <sheetName val="Regional FTE Data"/>
      <sheetName val="FTE Data"/>
      <sheetName val="Regional Contracts"/>
      <sheetName val="Site Capacity"/>
      <sheetName val="UTIL GAP BY PROV"/>
      <sheetName val="UTIL GAP BY REG"/>
      <sheetName val="Lists"/>
    </sheetNames>
    <sheetDataSet>
      <sheetData sheetId="0"/>
      <sheetData sheetId="1"/>
      <sheetData sheetId="2" refreshError="1"/>
      <sheetData sheetId="3"/>
      <sheetData sheetId="4"/>
      <sheetData sheetId="5"/>
      <sheetData sheetId="6"/>
      <sheetData sheetId="7" refreshError="1"/>
      <sheetData sheetId="8"/>
      <sheetData sheetId="9">
        <row r="3">
          <cell r="A3" t="str">
            <v>Bay State CS / Plymouth / 475 State</v>
          </cell>
          <cell r="L3">
            <v>9.6774193548387094E-2</v>
          </cell>
          <cell r="M3">
            <v>5.7</v>
          </cell>
          <cell r="N3">
            <v>8.7096774193548381</v>
          </cell>
          <cell r="O3">
            <v>8</v>
          </cell>
          <cell r="P3">
            <v>5.0333333333333323</v>
          </cell>
          <cell r="Q3">
            <v>10.451612903225808</v>
          </cell>
          <cell r="R3">
            <v>11.366666666666667</v>
          </cell>
          <cell r="S3">
            <v>10.61290322580645</v>
          </cell>
          <cell r="T3">
            <v>10.903225806451612</v>
          </cell>
          <cell r="U3">
            <v>8.862068965517242</v>
          </cell>
          <cell r="V3">
            <v>10.870967741935482</v>
          </cell>
          <cell r="W3">
            <v>12.066666666666666</v>
          </cell>
          <cell r="X3">
            <v>10.258064516129032</v>
          </cell>
          <cell r="Y3">
            <v>11.333333333333332</v>
          </cell>
          <cell r="Z3">
            <v>10.451612903225806</v>
          </cell>
          <cell r="AA3">
            <v>10.516129032258064</v>
          </cell>
          <cell r="AB3">
            <v>10.933333333333334</v>
          </cell>
          <cell r="AC3">
            <v>10.903225806451614</v>
          </cell>
          <cell r="AD3">
            <v>10.033333333333331</v>
          </cell>
          <cell r="AE3">
            <v>11.290322580645162</v>
          </cell>
          <cell r="AF3">
            <v>10.870967741935484</v>
          </cell>
          <cell r="AG3">
            <v>8.4285714285714288</v>
          </cell>
          <cell r="AH3">
            <v>9.4838709677419342</v>
          </cell>
          <cell r="AI3">
            <v>10.766666666666666</v>
          </cell>
          <cell r="AJ3">
            <v>8.8387096774193559</v>
          </cell>
          <cell r="AK3">
            <v>9.7333333333333325</v>
          </cell>
          <cell r="AL3">
            <v>7.1290322580645142</v>
          </cell>
          <cell r="AM3">
            <v>9.4838709677419377</v>
          </cell>
          <cell r="AN3">
            <v>9.6999999999999993</v>
          </cell>
          <cell r="AO3">
            <v>10.096774193548388</v>
          </cell>
          <cell r="AP3">
            <v>8.8333333333333339</v>
          </cell>
          <cell r="AQ3">
            <v>8.9032258064516139</v>
          </cell>
          <cell r="AR3">
            <v>8.9032258064516121</v>
          </cell>
          <cell r="AS3">
            <v>9.3214285714285712</v>
          </cell>
          <cell r="AT3">
            <v>6.5483870967741931</v>
          </cell>
          <cell r="AU3">
            <v>7.333333333333333</v>
          </cell>
          <cell r="AV3">
            <v>11.451612903225808</v>
          </cell>
          <cell r="AW3">
            <v>11.5</v>
          </cell>
        </row>
        <row r="4">
          <cell r="A4" t="str">
            <v>Bay State CS / S.Weymouth/ 911 Main</v>
          </cell>
          <cell r="D4">
            <v>5.9666666666666668</v>
          </cell>
          <cell r="E4">
            <v>6.0645161290322571</v>
          </cell>
          <cell r="F4">
            <v>8.2666666666666675</v>
          </cell>
          <cell r="G4">
            <v>7.6774193548387091</v>
          </cell>
          <cell r="H4">
            <v>7.4516129032258052</v>
          </cell>
          <cell r="I4">
            <v>6.6785714285714288</v>
          </cell>
          <cell r="J4">
            <v>7.8064516129032242</v>
          </cell>
          <cell r="K4">
            <v>8.6333333333333329</v>
          </cell>
          <cell r="L4">
            <v>7.67741935483871</v>
          </cell>
          <cell r="M4">
            <v>8.3333333333333321</v>
          </cell>
          <cell r="N4">
            <v>7.9677419354838692</v>
          </cell>
          <cell r="O4">
            <v>8.258064516129032</v>
          </cell>
          <cell r="P4">
            <v>7.6</v>
          </cell>
          <cell r="Q4">
            <v>8.0967741935483861</v>
          </cell>
          <cell r="R4">
            <v>8.8000000000000007</v>
          </cell>
          <cell r="S4">
            <v>8.612903225806452</v>
          </cell>
          <cell r="T4">
            <v>8.4516129032258078</v>
          </cell>
          <cell r="U4">
            <v>7.3103448275862073</v>
          </cell>
          <cell r="V4">
            <v>7.0645161290322562</v>
          </cell>
          <cell r="W4">
            <v>7.6333333333333346</v>
          </cell>
          <cell r="X4">
            <v>7.4516129032258052</v>
          </cell>
          <cell r="Y4">
            <v>7.6333333333333329</v>
          </cell>
          <cell r="Z4">
            <v>8.6129032258064537</v>
          </cell>
          <cell r="AA4">
            <v>5.4838709677419359</v>
          </cell>
          <cell r="AB4">
            <v>5.6333333333333329</v>
          </cell>
          <cell r="AC4">
            <v>7.774193548387097</v>
          </cell>
          <cell r="AD4">
            <v>8.6999999999999993</v>
          </cell>
          <cell r="AE4">
            <v>7.935483870967742</v>
          </cell>
          <cell r="AF4">
            <v>7.8064516129032242</v>
          </cell>
          <cell r="AG4">
            <v>6.5714285714285703</v>
          </cell>
          <cell r="AH4">
            <v>8.0967741935483861</v>
          </cell>
          <cell r="AI4">
            <v>8.8666666666666654</v>
          </cell>
          <cell r="AJ4">
            <v>6.0645161290322571</v>
          </cell>
          <cell r="AK4">
            <v>8.0666666666666647</v>
          </cell>
          <cell r="AL4">
            <v>6.32258064516129</v>
          </cell>
          <cell r="AM4">
            <v>5.161290322580645</v>
          </cell>
          <cell r="AN4">
            <v>8.6</v>
          </cell>
          <cell r="AO4">
            <v>6.3548387096774182</v>
          </cell>
          <cell r="AP4">
            <v>7.8333333333333348</v>
          </cell>
          <cell r="AQ4">
            <v>6.870967741935484</v>
          </cell>
          <cell r="AR4">
            <v>5.2258064516129021</v>
          </cell>
          <cell r="AS4">
            <v>7.7142857142857153</v>
          </cell>
          <cell r="AT4">
            <v>7.5161290322580641</v>
          </cell>
          <cell r="AU4">
            <v>6.9333333333333336</v>
          </cell>
          <cell r="AV4">
            <v>5.2580645161290311</v>
          </cell>
          <cell r="AW4">
            <v>7.7666666666666666</v>
          </cell>
        </row>
        <row r="5">
          <cell r="A5" t="str">
            <v>Brandon/Natick/27Winter St</v>
          </cell>
          <cell r="D5">
            <v>3.3</v>
          </cell>
          <cell r="E5">
            <v>5.612903225806452</v>
          </cell>
          <cell r="F5">
            <v>4.0333333333333332</v>
          </cell>
          <cell r="G5">
            <v>5.580645161290323</v>
          </cell>
          <cell r="H5">
            <v>5.129032258064516</v>
          </cell>
          <cell r="I5">
            <v>5.2857142857142856</v>
          </cell>
          <cell r="J5">
            <v>5.161290322580645</v>
          </cell>
          <cell r="K5">
            <v>4.4333333333333336</v>
          </cell>
          <cell r="L5">
            <v>5.4838709677419351</v>
          </cell>
          <cell r="M5">
            <v>5.9333333333333336</v>
          </cell>
          <cell r="N5">
            <v>5.7741935483870961</v>
          </cell>
          <cell r="O5">
            <v>5.0967741935483879</v>
          </cell>
          <cell r="P5">
            <v>4.8</v>
          </cell>
          <cell r="Q5">
            <v>5.064516129032258</v>
          </cell>
          <cell r="R5">
            <v>5.8</v>
          </cell>
          <cell r="S5">
            <v>5.67741935483871</v>
          </cell>
          <cell r="T5">
            <v>5.870967741935484</v>
          </cell>
          <cell r="U5">
            <v>5.7586206896551726</v>
          </cell>
          <cell r="V5">
            <v>5.838709677419355</v>
          </cell>
          <cell r="W5">
            <v>5.6333333333333337</v>
          </cell>
          <cell r="X5">
            <v>4.7419354838709671</v>
          </cell>
          <cell r="Y5">
            <v>5.5333333333333332</v>
          </cell>
          <cell r="Z5">
            <v>5.9354838709677411</v>
          </cell>
          <cell r="AA5">
            <v>5.5161290322580649</v>
          </cell>
          <cell r="AB5">
            <v>5</v>
          </cell>
          <cell r="AC5">
            <v>4.6774193548387091</v>
          </cell>
          <cell r="AD5">
            <v>5.6666666666666661</v>
          </cell>
          <cell r="AE5">
            <v>5.354838709677419</v>
          </cell>
          <cell r="AF5">
            <v>5.2258064516129021</v>
          </cell>
          <cell r="AG5">
            <v>5.75</v>
          </cell>
          <cell r="AH5">
            <v>5.096774193548387</v>
          </cell>
          <cell r="AI5">
            <v>5.6666666666666661</v>
          </cell>
          <cell r="AJ5">
            <v>5.741935483870968</v>
          </cell>
          <cell r="AK5">
            <v>5.7333333333333334</v>
          </cell>
          <cell r="AL5">
            <v>4.7741935483870961</v>
          </cell>
          <cell r="AM5">
            <v>5.387096774193548</v>
          </cell>
          <cell r="AN5">
            <v>5.7666666666666666</v>
          </cell>
          <cell r="AO5">
            <v>6</v>
          </cell>
          <cell r="AP5">
            <v>5.5</v>
          </cell>
          <cell r="AQ5">
            <v>4.6451612903225801</v>
          </cell>
          <cell r="AR5">
            <v>5.6774193548387091</v>
          </cell>
          <cell r="AS5">
            <v>4.7857142857142847</v>
          </cell>
          <cell r="AT5">
            <v>5.870967741935484</v>
          </cell>
          <cell r="AU5">
            <v>5.9</v>
          </cell>
          <cell r="AV5">
            <v>5.1612903225806441</v>
          </cell>
          <cell r="AW5">
            <v>5.7333333333333334</v>
          </cell>
        </row>
        <row r="6">
          <cell r="A6" t="str">
            <v>Caritas St Mary's /Dorch /90Cushing</v>
          </cell>
          <cell r="B6">
            <v>10</v>
          </cell>
          <cell r="C6">
            <v>9.935483870967742</v>
          </cell>
          <cell r="D6">
            <v>9.9333333333333336</v>
          </cell>
          <cell r="E6">
            <v>9.9032258064516121</v>
          </cell>
          <cell r="F6">
            <v>9.8666666666666671</v>
          </cell>
          <cell r="G6">
            <v>7.193548387096774</v>
          </cell>
          <cell r="H6">
            <v>9.2903225806451584</v>
          </cell>
          <cell r="I6">
            <v>8.9642857142857117</v>
          </cell>
          <cell r="J6">
            <v>9.4838709677419342</v>
          </cell>
          <cell r="K6">
            <v>12.9</v>
          </cell>
          <cell r="L6">
            <v>6.1612903225806432</v>
          </cell>
          <cell r="M6">
            <v>9.1666666666666661</v>
          </cell>
          <cell r="N6">
            <v>9.4516129032258061</v>
          </cell>
          <cell r="O6">
            <v>7.9354838709677411</v>
          </cell>
          <cell r="P6">
            <v>10.866666666666665</v>
          </cell>
          <cell r="Q6">
            <v>9.2580645161290338</v>
          </cell>
          <cell r="R6">
            <v>7.8</v>
          </cell>
          <cell r="S6">
            <v>8.064516129032258</v>
          </cell>
          <cell r="T6">
            <v>8.3548387096774182</v>
          </cell>
          <cell r="U6">
            <v>8.8965517241379306</v>
          </cell>
          <cell r="V6">
            <v>8.7741935483870979</v>
          </cell>
          <cell r="W6">
            <v>9.3333333333333339</v>
          </cell>
          <cell r="X6">
            <v>10.03225806451613</v>
          </cell>
          <cell r="Y6">
            <v>9.8666666666666671</v>
          </cell>
          <cell r="Z6">
            <v>8.0322580645161281</v>
          </cell>
          <cell r="AA6">
            <v>7.5161290322580632</v>
          </cell>
          <cell r="AB6">
            <v>7.0333333333333341</v>
          </cell>
          <cell r="AC6">
            <v>9.2258064516129039</v>
          </cell>
          <cell r="AD6">
            <v>7.666666666666667</v>
          </cell>
          <cell r="AE6">
            <v>6.5806451612903221</v>
          </cell>
          <cell r="AF6">
            <v>11.354838709677418</v>
          </cell>
          <cell r="AG6">
            <v>7.6785714285714288</v>
          </cell>
          <cell r="AH6">
            <v>9.4838709677419359</v>
          </cell>
          <cell r="AI6">
            <v>11.366666666666667</v>
          </cell>
          <cell r="AJ6">
            <v>9.6451612903225801</v>
          </cell>
          <cell r="AK6">
            <v>6.2333333333333325</v>
          </cell>
          <cell r="AL6">
            <v>7.870967741935484</v>
          </cell>
          <cell r="AM6">
            <v>7.935483870967742</v>
          </cell>
          <cell r="AN6">
            <v>8.3666666666666654</v>
          </cell>
          <cell r="AO6">
            <v>10.35483870967742</v>
          </cell>
          <cell r="AP6">
            <v>7.7666666666666666</v>
          </cell>
          <cell r="AQ6">
            <v>6.935483870967742</v>
          </cell>
          <cell r="AR6">
            <v>8.7741935483870979</v>
          </cell>
          <cell r="AS6">
            <v>10.571428571428569</v>
          </cell>
          <cell r="AT6">
            <v>9.258064516129032</v>
          </cell>
          <cell r="AU6">
            <v>6.6</v>
          </cell>
          <cell r="AV6">
            <v>8.1290322580645142</v>
          </cell>
          <cell r="AW6">
            <v>7.4333333333333327</v>
          </cell>
        </row>
        <row r="7">
          <cell r="A7" t="str">
            <v>CFP / Dorchester / 31 Athelwold St</v>
          </cell>
          <cell r="AQ7">
            <v>3.32258064516129</v>
          </cell>
          <cell r="AR7">
            <v>6.4516129032258052</v>
          </cell>
          <cell r="AS7">
            <v>6.8571428571428577</v>
          </cell>
          <cell r="AT7">
            <v>6.7096774193548381</v>
          </cell>
          <cell r="AU7">
            <v>7.2</v>
          </cell>
          <cell r="AV7">
            <v>8.064516129032258</v>
          </cell>
          <cell r="AW7">
            <v>6.3</v>
          </cell>
        </row>
        <row r="8">
          <cell r="A8" t="str">
            <v>Communities For People</v>
          </cell>
          <cell r="AP8">
            <v>1.5</v>
          </cell>
          <cell r="AQ8">
            <v>3.967741935483871</v>
          </cell>
          <cell r="AR8">
            <v>1.032258064516129</v>
          </cell>
        </row>
        <row r="9">
          <cell r="A9" t="str">
            <v>Community Care/S.Attleboro/543Newpo</v>
          </cell>
          <cell r="E9">
            <v>4.064516129032258</v>
          </cell>
          <cell r="F9">
            <v>10.566666666666666</v>
          </cell>
          <cell r="G9">
            <v>10.354838709677418</v>
          </cell>
          <cell r="H9">
            <v>11.09677419354839</v>
          </cell>
          <cell r="I9">
            <v>10.857142857142858</v>
          </cell>
          <cell r="J9">
            <v>11.193548387096774</v>
          </cell>
          <cell r="K9">
            <v>10</v>
          </cell>
          <cell r="L9">
            <v>11.032258064516128</v>
          </cell>
          <cell r="M9">
            <v>11.3</v>
          </cell>
          <cell r="N9">
            <v>10.451612903225808</v>
          </cell>
          <cell r="O9">
            <v>11.64516129032258</v>
          </cell>
          <cell r="P9">
            <v>10.6</v>
          </cell>
          <cell r="Q9">
            <v>10.96774193548387</v>
          </cell>
          <cell r="R9">
            <v>10.8</v>
          </cell>
          <cell r="S9">
            <v>10.129032258064516</v>
          </cell>
          <cell r="T9">
            <v>9.0967741935483879</v>
          </cell>
          <cell r="U9">
            <v>11.448275862068966</v>
          </cell>
          <cell r="V9">
            <v>11.032258064516128</v>
          </cell>
          <cell r="W9">
            <v>11.666666666666668</v>
          </cell>
          <cell r="X9">
            <v>10.580645161290322</v>
          </cell>
          <cell r="Y9">
            <v>11.766666666666667</v>
          </cell>
          <cell r="Z9">
            <v>10.903225806451614</v>
          </cell>
          <cell r="AA9">
            <v>10.290322580645162</v>
          </cell>
          <cell r="AB9">
            <v>9.5</v>
          </cell>
          <cell r="AC9">
            <v>10.290322580645162</v>
          </cell>
          <cell r="AD9">
            <v>9.5333333333333332</v>
          </cell>
          <cell r="AE9">
            <v>8.4193548387096762</v>
          </cell>
          <cell r="AF9">
            <v>11.774193548387096</v>
          </cell>
          <cell r="AG9">
            <v>10.071428571428571</v>
          </cell>
          <cell r="AH9">
            <v>10.193548387096776</v>
          </cell>
          <cell r="AI9">
            <v>10.166666666666666</v>
          </cell>
          <cell r="AJ9">
            <v>9.1612903225806477</v>
          </cell>
          <cell r="AK9">
            <v>9.8000000000000007</v>
          </cell>
          <cell r="AL9">
            <v>9.32258064516129</v>
          </cell>
          <cell r="AM9">
            <v>10.193548387096776</v>
          </cell>
          <cell r="AN9">
            <v>8.4333333333333336</v>
          </cell>
          <cell r="AO9">
            <v>11</v>
          </cell>
          <cell r="AP9">
            <v>9.3666666666666654</v>
          </cell>
          <cell r="AQ9">
            <v>8.4838709677419342</v>
          </cell>
          <cell r="AR9">
            <v>9.806451612903226</v>
          </cell>
          <cell r="AS9">
            <v>8.5</v>
          </cell>
          <cell r="AT9">
            <v>9.2903225806451619</v>
          </cell>
          <cell r="AU9">
            <v>10.7</v>
          </cell>
          <cell r="AV9">
            <v>10.709677419354838</v>
          </cell>
          <cell r="AW9">
            <v>9.3000000000000007</v>
          </cell>
        </row>
        <row r="10">
          <cell r="A10" t="str">
            <v>EliotCommunityHS / Waltham/ 130Dale</v>
          </cell>
          <cell r="D10">
            <v>4.5</v>
          </cell>
          <cell r="E10">
            <v>3.4516129032258065</v>
          </cell>
          <cell r="F10">
            <v>2.1</v>
          </cell>
          <cell r="G10">
            <v>4.7096774193548381</v>
          </cell>
          <cell r="H10">
            <v>3.967741935483871</v>
          </cell>
          <cell r="I10">
            <v>4.7857142857142865</v>
          </cell>
          <cell r="J10">
            <v>5.709677419354839</v>
          </cell>
          <cell r="K10">
            <v>5.4</v>
          </cell>
          <cell r="L10">
            <v>4.838709677419355</v>
          </cell>
          <cell r="M10">
            <v>4.666666666666667</v>
          </cell>
          <cell r="N10">
            <v>3.7096774193548381</v>
          </cell>
          <cell r="O10">
            <v>4.2258064516129039</v>
          </cell>
          <cell r="P10">
            <v>3.8333333333333335</v>
          </cell>
          <cell r="Q10">
            <v>3.129032258064516</v>
          </cell>
          <cell r="R10">
            <v>4.1333333333333329</v>
          </cell>
          <cell r="S10">
            <v>3.096774193548387</v>
          </cell>
          <cell r="T10">
            <v>4.709677419354839</v>
          </cell>
          <cell r="U10">
            <v>4.3793103448275863</v>
          </cell>
          <cell r="V10">
            <v>4.935483870967742</v>
          </cell>
          <cell r="W10">
            <v>4.5</v>
          </cell>
          <cell r="X10">
            <v>4.8064516129032251</v>
          </cell>
          <cell r="Y10">
            <v>4.8666666666666671</v>
          </cell>
          <cell r="Z10">
            <v>4.870967741935484</v>
          </cell>
          <cell r="AA10">
            <v>3.225806451612903</v>
          </cell>
          <cell r="AB10">
            <v>4.5333333333333332</v>
          </cell>
          <cell r="AC10">
            <v>4.5161290322580649</v>
          </cell>
          <cell r="AD10">
            <v>4.9333333333333336</v>
          </cell>
          <cell r="AE10">
            <v>3.096774193548387</v>
          </cell>
          <cell r="AF10">
            <v>3.838709677419355</v>
          </cell>
          <cell r="AG10">
            <v>4.2142857142857144</v>
          </cell>
          <cell r="AH10">
            <v>4.258064516129032</v>
          </cell>
          <cell r="AI10">
            <v>3.9666666666666668</v>
          </cell>
          <cell r="AJ10">
            <v>3.6129032258064515</v>
          </cell>
          <cell r="AK10">
            <v>4.833333333333333</v>
          </cell>
          <cell r="AL10">
            <v>4.67741935483871</v>
          </cell>
          <cell r="AM10">
            <v>4.5483870967741939</v>
          </cell>
          <cell r="AN10">
            <v>3.3</v>
          </cell>
          <cell r="AO10">
            <v>4.32258064516129</v>
          </cell>
          <cell r="AP10">
            <v>4.8333333333333339</v>
          </cell>
          <cell r="AQ10">
            <v>4.2903225806451619</v>
          </cell>
          <cell r="AR10">
            <v>3.3870967741935485</v>
          </cell>
          <cell r="AS10">
            <v>3.5357142857142856</v>
          </cell>
          <cell r="AT10">
            <v>5</v>
          </cell>
          <cell r="AU10">
            <v>4.3666666666666671</v>
          </cell>
          <cell r="AV10">
            <v>5</v>
          </cell>
          <cell r="AW10">
            <v>4.2</v>
          </cell>
        </row>
        <row r="11">
          <cell r="A11" t="str">
            <v>EliotCommunityHS/Arling/734-736Mass</v>
          </cell>
          <cell r="E11">
            <v>3.741935483870968</v>
          </cell>
          <cell r="F11">
            <v>4</v>
          </cell>
          <cell r="G11">
            <v>4.774193548387097</v>
          </cell>
          <cell r="H11">
            <v>5.4838709677419351</v>
          </cell>
          <cell r="I11">
            <v>5.5357142857142856</v>
          </cell>
          <cell r="J11">
            <v>2.225806451612903</v>
          </cell>
          <cell r="K11">
            <v>4.7666666666666657</v>
          </cell>
          <cell r="L11">
            <v>5.935483870967742</v>
          </cell>
          <cell r="M11">
            <v>5.7666666666666675</v>
          </cell>
          <cell r="N11">
            <v>4.9677419354838701</v>
          </cell>
          <cell r="O11">
            <v>4.225806451612903</v>
          </cell>
          <cell r="P11">
            <v>3.9333333333333336</v>
          </cell>
          <cell r="Q11">
            <v>2.4516129032258065</v>
          </cell>
          <cell r="R11">
            <v>5.1333333333333329</v>
          </cell>
          <cell r="S11">
            <v>3.225806451612903</v>
          </cell>
          <cell r="T11">
            <v>4.3870967741935489</v>
          </cell>
          <cell r="U11">
            <v>5.1379310344827589</v>
          </cell>
          <cell r="V11">
            <v>5.0322580645161281</v>
          </cell>
          <cell r="W11">
            <v>5.833333333333333</v>
          </cell>
          <cell r="X11">
            <v>5</v>
          </cell>
          <cell r="Y11">
            <v>5.3</v>
          </cell>
          <cell r="Z11">
            <v>3.7741935483870965</v>
          </cell>
          <cell r="AA11">
            <v>2.0322580645161286</v>
          </cell>
          <cell r="AB11">
            <v>3.4666666666666668</v>
          </cell>
          <cell r="AC11">
            <v>4.3548387096774199</v>
          </cell>
          <cell r="AD11">
            <v>4.5</v>
          </cell>
          <cell r="AE11">
            <v>4.387096774193548</v>
          </cell>
          <cell r="AF11">
            <v>4.741935483870968</v>
          </cell>
          <cell r="AG11">
            <v>5.2857142857142856</v>
          </cell>
          <cell r="AH11">
            <v>5.032258064516129</v>
          </cell>
          <cell r="AI11">
            <v>5.9</v>
          </cell>
          <cell r="AJ11">
            <v>5.8709677419354831</v>
          </cell>
          <cell r="AK11">
            <v>5.5333333333333341</v>
          </cell>
          <cell r="AL11">
            <v>5.387096774193548</v>
          </cell>
          <cell r="AM11">
            <v>6.1935483870967731</v>
          </cell>
          <cell r="AN11">
            <v>4.8333333333333339</v>
          </cell>
          <cell r="AO11">
            <v>5.6774193548387091</v>
          </cell>
          <cell r="AP11">
            <v>5.9333333333333336</v>
          </cell>
          <cell r="AQ11">
            <v>4.8709677419354831</v>
          </cell>
          <cell r="AR11">
            <v>5.870967741935484</v>
          </cell>
          <cell r="AS11">
            <v>5.5357142857142856</v>
          </cell>
          <cell r="AT11">
            <v>5.5806451612903221</v>
          </cell>
          <cell r="AU11">
            <v>4.9666666666666659</v>
          </cell>
          <cell r="AV11">
            <v>5.709677419354839</v>
          </cell>
          <cell r="AW11">
            <v>5.6</v>
          </cell>
        </row>
        <row r="12">
          <cell r="A12" t="str">
            <v>EliotCommunityHS/Dedham/20Harvey</v>
          </cell>
          <cell r="D12">
            <v>4</v>
          </cell>
          <cell r="E12">
            <v>3.8709677419354835</v>
          </cell>
          <cell r="F12">
            <v>4.2666666666666666</v>
          </cell>
          <cell r="G12">
            <v>4.096774193548387</v>
          </cell>
          <cell r="H12">
            <v>2.7741935483870965</v>
          </cell>
          <cell r="I12">
            <v>4.3214285714285712</v>
          </cell>
          <cell r="J12">
            <v>3.4838709677419355</v>
          </cell>
          <cell r="K12">
            <v>3.7</v>
          </cell>
          <cell r="L12">
            <v>4.5483870967741939</v>
          </cell>
          <cell r="M12">
            <v>5.9333333333333336</v>
          </cell>
          <cell r="N12">
            <v>5.5161290322580649</v>
          </cell>
          <cell r="O12">
            <v>5.4516129032258061</v>
          </cell>
          <cell r="P12">
            <v>4.9000000000000004</v>
          </cell>
          <cell r="Q12">
            <v>4.193548387096774</v>
          </cell>
          <cell r="R12">
            <v>5.4</v>
          </cell>
          <cell r="S12">
            <v>6</v>
          </cell>
          <cell r="T12">
            <v>4.5806451612903221</v>
          </cell>
          <cell r="U12">
            <v>4.7586206896551726</v>
          </cell>
          <cell r="V12">
            <v>5.193548387096774</v>
          </cell>
          <cell r="W12">
            <v>5.2</v>
          </cell>
          <cell r="X12">
            <v>5.709677419354839</v>
          </cell>
          <cell r="Y12">
            <v>5.3</v>
          </cell>
          <cell r="Z12">
            <v>5.096774193548387</v>
          </cell>
          <cell r="AA12">
            <v>5.096774193548387</v>
          </cell>
          <cell r="AB12">
            <v>4.666666666666667</v>
          </cell>
          <cell r="AC12">
            <v>5.4516129032258061</v>
          </cell>
          <cell r="AD12">
            <v>6</v>
          </cell>
          <cell r="AE12">
            <v>5.2580645161290311</v>
          </cell>
          <cell r="AF12">
            <v>4.741935483870968</v>
          </cell>
          <cell r="AG12">
            <v>5.1785714285714279</v>
          </cell>
          <cell r="AH12">
            <v>5.5483870967741939</v>
          </cell>
          <cell r="AI12">
            <v>5.5333333333333332</v>
          </cell>
          <cell r="AJ12">
            <v>5.806451612903226</v>
          </cell>
          <cell r="AK12">
            <v>5.9333333333333336</v>
          </cell>
          <cell r="AL12">
            <v>5.258064516129032</v>
          </cell>
          <cell r="AM12">
            <v>4.967741935483871</v>
          </cell>
          <cell r="AN12">
            <v>2.7</v>
          </cell>
          <cell r="AO12">
            <v>3.5161290322580649</v>
          </cell>
          <cell r="AP12">
            <v>4.5</v>
          </cell>
          <cell r="AQ12">
            <v>4.032258064516129</v>
          </cell>
          <cell r="AR12">
            <v>2.903225806451613</v>
          </cell>
          <cell r="AS12">
            <v>2.8214285714285712</v>
          </cell>
          <cell r="AT12">
            <v>2.8387096774193545</v>
          </cell>
          <cell r="AU12">
            <v>4.5</v>
          </cell>
          <cell r="AV12">
            <v>5.4838709677419359</v>
          </cell>
          <cell r="AW12">
            <v>5.4666666666666668</v>
          </cell>
        </row>
        <row r="13">
          <cell r="A13" t="str">
            <v>EliotCommunityHS/JamPlain/281HydePk</v>
          </cell>
          <cell r="B13">
            <v>5</v>
          </cell>
          <cell r="C13">
            <v>7.258064516129032</v>
          </cell>
          <cell r="D13">
            <v>9.3666666666666654</v>
          </cell>
          <cell r="E13">
            <v>5.838709677419355</v>
          </cell>
          <cell r="F13">
            <v>9.5</v>
          </cell>
          <cell r="G13">
            <v>6.6451612903225792</v>
          </cell>
          <cell r="H13">
            <v>5.2580645161290311</v>
          </cell>
          <cell r="I13">
            <v>9.928571428571427</v>
          </cell>
          <cell r="J13">
            <v>10.935483870967742</v>
          </cell>
          <cell r="K13">
            <v>8.5666666666666664</v>
          </cell>
          <cell r="L13">
            <v>11.258064516129032</v>
          </cell>
          <cell r="M13">
            <v>11.066666666666666</v>
          </cell>
          <cell r="N13">
            <v>10.387096774193548</v>
          </cell>
          <cell r="O13">
            <v>10.290322580645162</v>
          </cell>
          <cell r="P13">
            <v>9.6999999999999993</v>
          </cell>
          <cell r="Q13">
            <v>11.548387096774194</v>
          </cell>
          <cell r="R13">
            <v>3.5333333333333337</v>
          </cell>
          <cell r="S13">
            <v>9.0322580645161299</v>
          </cell>
          <cell r="T13">
            <v>10.161290322580644</v>
          </cell>
          <cell r="U13">
            <v>11.620689655172416</v>
          </cell>
          <cell r="V13">
            <v>8.6451612903225836</v>
          </cell>
          <cell r="W13">
            <v>0.53333333333333333</v>
          </cell>
        </row>
        <row r="14">
          <cell r="A14" t="str">
            <v>EliotCommunityHS/Lynn/12OrchardSt</v>
          </cell>
          <cell r="C14">
            <v>3.129032258064516</v>
          </cell>
          <cell r="D14">
            <v>3.4333333333333331</v>
          </cell>
          <cell r="E14">
            <v>4.2258064516129039</v>
          </cell>
          <cell r="F14">
            <v>4.8</v>
          </cell>
          <cell r="G14">
            <v>4.709677419354839</v>
          </cell>
          <cell r="H14">
            <v>3.741935483870968</v>
          </cell>
          <cell r="I14">
            <v>5.7142857142857135</v>
          </cell>
          <cell r="J14">
            <v>5.6451612903225801</v>
          </cell>
          <cell r="K14">
            <v>4.5333333333333332</v>
          </cell>
          <cell r="L14">
            <v>4.4516129032258061</v>
          </cell>
          <cell r="M14">
            <v>4.666666666666667</v>
          </cell>
          <cell r="N14">
            <v>3.967741935483871</v>
          </cell>
          <cell r="O14">
            <v>4.3548387096774199</v>
          </cell>
          <cell r="P14">
            <v>2.9666666666666663</v>
          </cell>
          <cell r="Q14">
            <v>5.935483870967742</v>
          </cell>
          <cell r="R14">
            <v>4</v>
          </cell>
          <cell r="S14">
            <v>3.064516129032258</v>
          </cell>
          <cell r="T14">
            <v>3.935483870967742</v>
          </cell>
          <cell r="U14">
            <v>2.2758620689655173</v>
          </cell>
          <cell r="V14">
            <v>3.064516129032258</v>
          </cell>
          <cell r="W14">
            <v>3.0333333333333332</v>
          </cell>
          <cell r="X14">
            <v>2.6774193548387095</v>
          </cell>
          <cell r="Y14">
            <v>4.8666666666666671</v>
          </cell>
          <cell r="Z14">
            <v>3.935483870967742</v>
          </cell>
          <cell r="AA14">
            <v>3.5806451612903225</v>
          </cell>
          <cell r="AB14">
            <v>4.5333333333333332</v>
          </cell>
          <cell r="AC14">
            <v>5.32258064516129</v>
          </cell>
          <cell r="AD14">
            <v>3.0666666666666669</v>
          </cell>
          <cell r="AE14">
            <v>2</v>
          </cell>
          <cell r="AF14">
            <v>4.129032258064516</v>
          </cell>
          <cell r="AG14">
            <v>4.4285714285714288</v>
          </cell>
          <cell r="AH14">
            <v>5</v>
          </cell>
          <cell r="AI14">
            <v>4.4333333333333336</v>
          </cell>
          <cell r="AJ14">
            <v>5.5161290322580641</v>
          </cell>
          <cell r="AK14">
            <v>3.333333333333333</v>
          </cell>
          <cell r="AL14">
            <v>4.774193548387097</v>
          </cell>
          <cell r="AM14">
            <v>4.6774193548387091</v>
          </cell>
          <cell r="AN14">
            <v>5.3</v>
          </cell>
          <cell r="AO14">
            <v>4.6451612903225801</v>
          </cell>
          <cell r="AP14">
            <v>3.5</v>
          </cell>
          <cell r="AQ14">
            <v>2.6129032258064515</v>
          </cell>
          <cell r="AR14">
            <v>5.6129032258064511</v>
          </cell>
          <cell r="AS14">
            <v>2.7857142857142856</v>
          </cell>
          <cell r="AT14">
            <v>4.096774193548387</v>
          </cell>
          <cell r="AU14">
            <v>4.7666666666666666</v>
          </cell>
          <cell r="AV14">
            <v>5.5806451612903221</v>
          </cell>
          <cell r="AW14">
            <v>4.0666666666666673</v>
          </cell>
        </row>
        <row r="15">
          <cell r="A15" t="str">
            <v>EliotCommunityHS/Medford/159Allston</v>
          </cell>
          <cell r="B15">
            <v>5.6451612903225801</v>
          </cell>
          <cell r="C15">
            <v>6.8387096774193541</v>
          </cell>
          <cell r="D15">
            <v>3.9666666666666668</v>
          </cell>
          <cell r="E15">
            <v>5.129032258064516</v>
          </cell>
          <cell r="F15">
            <v>7.0333333333333341</v>
          </cell>
          <cell r="G15">
            <v>7.1290322580645151</v>
          </cell>
          <cell r="H15">
            <v>6.4516129032258052</v>
          </cell>
          <cell r="I15">
            <v>6.5357142857142865</v>
          </cell>
          <cell r="J15">
            <v>7.838709677419355</v>
          </cell>
          <cell r="K15">
            <v>7.3666666666666671</v>
          </cell>
          <cell r="L15">
            <v>6.8064516129032251</v>
          </cell>
          <cell r="M15">
            <v>7.2</v>
          </cell>
          <cell r="N15">
            <v>7.129032258064516</v>
          </cell>
          <cell r="O15">
            <v>6.5483870967741931</v>
          </cell>
          <cell r="P15">
            <v>4.5</v>
          </cell>
          <cell r="Q15">
            <v>5.9677419354838701</v>
          </cell>
          <cell r="R15">
            <v>5.166666666666667</v>
          </cell>
          <cell r="S15">
            <v>6.8387096774193541</v>
          </cell>
          <cell r="T15">
            <v>7.1612903225806459</v>
          </cell>
          <cell r="U15">
            <v>3</v>
          </cell>
          <cell r="V15">
            <v>6.064516129032258</v>
          </cell>
          <cell r="W15">
            <v>6.9666666666666668</v>
          </cell>
          <cell r="X15">
            <v>7.1290322580645169</v>
          </cell>
          <cell r="Y15">
            <v>6.2</v>
          </cell>
          <cell r="Z15">
            <v>5.8709677419354831</v>
          </cell>
          <cell r="AA15">
            <v>7.8709677419354849</v>
          </cell>
          <cell r="AB15">
            <v>7.0333333333333332</v>
          </cell>
          <cell r="AC15">
            <v>5.5806451612903221</v>
          </cell>
          <cell r="AD15">
            <v>4.0666666666666664</v>
          </cell>
          <cell r="AE15">
            <v>5.935483870967742</v>
          </cell>
          <cell r="AF15">
            <v>6.903225806451613</v>
          </cell>
          <cell r="AG15">
            <v>6.0714285714285712</v>
          </cell>
          <cell r="AH15">
            <v>7.3870967741935489</v>
          </cell>
          <cell r="AI15">
            <v>6.8</v>
          </cell>
          <cell r="AJ15">
            <v>7.806451612903226</v>
          </cell>
          <cell r="AK15">
            <v>6.3333333333333321</v>
          </cell>
          <cell r="AL15">
            <v>7.1290322580645151</v>
          </cell>
          <cell r="AM15">
            <v>6.6129032258064511</v>
          </cell>
          <cell r="AN15">
            <v>5</v>
          </cell>
          <cell r="AO15">
            <v>7.5483870967741931</v>
          </cell>
          <cell r="AP15">
            <v>6.8666666666666663</v>
          </cell>
          <cell r="AQ15">
            <v>6.8064516129032269</v>
          </cell>
          <cell r="AR15">
            <v>6.8064516129032242</v>
          </cell>
          <cell r="AS15">
            <v>7.2857142857142865</v>
          </cell>
          <cell r="AT15">
            <v>4.9677419354838701</v>
          </cell>
          <cell r="AU15">
            <v>6.2</v>
          </cell>
          <cell r="AV15">
            <v>6.032258064516129</v>
          </cell>
          <cell r="AW15">
            <v>7.166666666666667</v>
          </cell>
        </row>
        <row r="16">
          <cell r="A16" t="str">
            <v>EliotCommunityHS/NewBedford/163Coun</v>
          </cell>
          <cell r="E16">
            <v>0.61290322580645151</v>
          </cell>
          <cell r="F16">
            <v>6.4333333333333336</v>
          </cell>
          <cell r="G16">
            <v>6.9677419354838719</v>
          </cell>
          <cell r="H16">
            <v>5.5161290322580649</v>
          </cell>
          <cell r="I16">
            <v>5.9642857142857144</v>
          </cell>
          <cell r="J16">
            <v>7.1935483870967749</v>
          </cell>
          <cell r="K16">
            <v>7.4333333333333336</v>
          </cell>
          <cell r="L16">
            <v>4.935483870967742</v>
          </cell>
          <cell r="M16">
            <v>5.4333333333333336</v>
          </cell>
          <cell r="N16">
            <v>7.064516129032258</v>
          </cell>
          <cell r="O16">
            <v>7.645161290322581</v>
          </cell>
          <cell r="P16">
            <v>8.0333333333333332</v>
          </cell>
          <cell r="Q16">
            <v>7</v>
          </cell>
          <cell r="R16">
            <v>7.1</v>
          </cell>
          <cell r="S16">
            <v>6.935483870967742</v>
          </cell>
          <cell r="T16">
            <v>7.4838709677419351</v>
          </cell>
          <cell r="U16">
            <v>6.6896551724137927</v>
          </cell>
          <cell r="V16">
            <v>6.6129032258064511</v>
          </cell>
          <cell r="W16">
            <v>6.7333333333333325</v>
          </cell>
          <cell r="X16">
            <v>7.9354838709677429</v>
          </cell>
          <cell r="Y16">
            <v>7.7</v>
          </cell>
          <cell r="Z16">
            <v>6.7096774193548381</v>
          </cell>
          <cell r="AA16">
            <v>7.806451612903226</v>
          </cell>
          <cell r="AB16">
            <v>7.9</v>
          </cell>
          <cell r="AC16">
            <v>7.5161290322580649</v>
          </cell>
          <cell r="AD16">
            <v>5.7</v>
          </cell>
          <cell r="AE16">
            <v>4.838709677419355</v>
          </cell>
          <cell r="AF16">
            <v>6.5161290322580649</v>
          </cell>
          <cell r="AG16">
            <v>7.0714285714285703</v>
          </cell>
          <cell r="AH16">
            <v>7.161290322580645</v>
          </cell>
          <cell r="AI16">
            <v>6.833333333333333</v>
          </cell>
          <cell r="AJ16">
            <v>6</v>
          </cell>
          <cell r="AK16">
            <v>7.5333333333333332</v>
          </cell>
          <cell r="AL16">
            <v>7.580645161290323</v>
          </cell>
          <cell r="AM16">
            <v>5.9032258064516121</v>
          </cell>
          <cell r="AN16">
            <v>5.8666666666666671</v>
          </cell>
          <cell r="AO16">
            <v>5.32258064516129</v>
          </cell>
          <cell r="AP16">
            <v>5.8333333333333339</v>
          </cell>
          <cell r="AQ16">
            <v>5.903225806451613</v>
          </cell>
          <cell r="AR16">
            <v>6.5483870967741931</v>
          </cell>
          <cell r="AS16">
            <v>7</v>
          </cell>
          <cell r="AT16">
            <v>6.0322580645161281</v>
          </cell>
          <cell r="AU16">
            <v>5.4666666666666659</v>
          </cell>
          <cell r="AV16">
            <v>6.6451612903225801</v>
          </cell>
          <cell r="AW16">
            <v>7.333333333333333</v>
          </cell>
        </row>
        <row r="17">
          <cell r="A17" t="str">
            <v>EliotCommunityHS/Wakefield/18 Lafay</v>
          </cell>
          <cell r="F17">
            <v>0.93333333333333335</v>
          </cell>
          <cell r="G17">
            <v>4.129032258064516</v>
          </cell>
          <cell r="H17">
            <v>3.6129032258064511</v>
          </cell>
          <cell r="I17">
            <v>4.2142857142857144</v>
          </cell>
          <cell r="J17">
            <v>4.2580645161290329</v>
          </cell>
          <cell r="K17">
            <v>4.0666666666666664</v>
          </cell>
          <cell r="L17">
            <v>3.8387096774193545</v>
          </cell>
          <cell r="M17">
            <v>4.166666666666667</v>
          </cell>
          <cell r="N17">
            <v>4.741935483870968</v>
          </cell>
          <cell r="O17">
            <v>4</v>
          </cell>
          <cell r="P17">
            <v>3.9333333333333336</v>
          </cell>
          <cell r="Q17">
            <v>4.064516129032258</v>
          </cell>
          <cell r="R17">
            <v>4.7</v>
          </cell>
          <cell r="S17">
            <v>3.967741935483871</v>
          </cell>
          <cell r="T17">
            <v>4.225806451612903</v>
          </cell>
          <cell r="U17">
            <v>4.9655172413793105</v>
          </cell>
          <cell r="V17">
            <v>3.8709677419354835</v>
          </cell>
          <cell r="W17">
            <v>4.833333333333333</v>
          </cell>
          <cell r="X17">
            <v>3.3548387096774195</v>
          </cell>
          <cell r="Y17">
            <v>4.4333333333333336</v>
          </cell>
          <cell r="Z17">
            <v>5.8064516129032251</v>
          </cell>
          <cell r="AA17">
            <v>4.032258064516129</v>
          </cell>
          <cell r="AB17">
            <v>2.9333333333333336</v>
          </cell>
          <cell r="AC17">
            <v>4.741935483870968</v>
          </cell>
          <cell r="AD17">
            <v>4.3666666666666671</v>
          </cell>
          <cell r="AE17">
            <v>4.290322580645161</v>
          </cell>
          <cell r="AF17">
            <v>4.225806451612903</v>
          </cell>
          <cell r="AG17">
            <v>3.5</v>
          </cell>
          <cell r="AH17">
            <v>4.5483870967741939</v>
          </cell>
          <cell r="AI17">
            <v>3.7666666666666666</v>
          </cell>
          <cell r="AJ17">
            <v>4.4838709677419359</v>
          </cell>
          <cell r="AK17">
            <v>3.9333333333333336</v>
          </cell>
          <cell r="AL17">
            <v>4.032258064516129</v>
          </cell>
          <cell r="AM17">
            <v>2.9032258064516125</v>
          </cell>
          <cell r="AN17">
            <v>3.6333333333333333</v>
          </cell>
          <cell r="AO17">
            <v>4.709677419354839</v>
          </cell>
          <cell r="AP17">
            <v>4.1666666666666661</v>
          </cell>
          <cell r="AQ17">
            <v>4.258064516129032</v>
          </cell>
          <cell r="AR17">
            <v>3.7096774193548385</v>
          </cell>
          <cell r="AS17">
            <v>4.2857142857142856</v>
          </cell>
          <cell r="AT17">
            <v>4.290322580645161</v>
          </cell>
          <cell r="AU17">
            <v>4.3</v>
          </cell>
          <cell r="AV17">
            <v>4.5161290322580641</v>
          </cell>
          <cell r="AW17">
            <v>4.5</v>
          </cell>
        </row>
        <row r="18">
          <cell r="A18" t="str">
            <v>Gandara / Greenfield / 107 Conway</v>
          </cell>
          <cell r="F18">
            <v>2.2333333333333334</v>
          </cell>
          <cell r="G18">
            <v>1.129032258064516</v>
          </cell>
          <cell r="H18">
            <v>0.5161290322580645</v>
          </cell>
          <cell r="I18">
            <v>1.75</v>
          </cell>
          <cell r="J18">
            <v>5.387096774193548</v>
          </cell>
          <cell r="K18">
            <v>6.8</v>
          </cell>
          <cell r="L18">
            <v>5.8709677419354831</v>
          </cell>
          <cell r="M18">
            <v>4.8666666666666671</v>
          </cell>
          <cell r="N18">
            <v>7.9032258064516112</v>
          </cell>
          <cell r="O18">
            <v>8.7741935483870961</v>
          </cell>
          <cell r="P18">
            <v>9.1333333333333329</v>
          </cell>
          <cell r="Q18">
            <v>9.2903225806451601</v>
          </cell>
          <cell r="R18">
            <v>10.633333333333335</v>
          </cell>
          <cell r="S18">
            <v>10.096774193548388</v>
          </cell>
          <cell r="T18">
            <v>9.1612903225806441</v>
          </cell>
          <cell r="U18">
            <v>9.4482758620689662</v>
          </cell>
          <cell r="V18">
            <v>10.935483870967742</v>
          </cell>
          <cell r="W18">
            <v>9.7666666666666657</v>
          </cell>
          <cell r="X18">
            <v>10.516129032258064</v>
          </cell>
          <cell r="Y18">
            <v>10.4</v>
          </cell>
          <cell r="Z18">
            <v>10.70967741935484</v>
          </cell>
          <cell r="AA18">
            <v>11.35483870967742</v>
          </cell>
          <cell r="AB18">
            <v>10.166666666666664</v>
          </cell>
          <cell r="AC18">
            <v>10.677419354838708</v>
          </cell>
          <cell r="AD18">
            <v>10.733333333333336</v>
          </cell>
          <cell r="AE18">
            <v>10.806451612903224</v>
          </cell>
          <cell r="AF18">
            <v>10.64516129032258</v>
          </cell>
          <cell r="AG18">
            <v>9.2142857142857153</v>
          </cell>
          <cell r="AH18">
            <v>9.193548387096774</v>
          </cell>
          <cell r="AI18">
            <v>10.733333333333333</v>
          </cell>
          <cell r="AJ18">
            <v>11.483870967741936</v>
          </cell>
          <cell r="AK18">
            <v>9.0333333333333332</v>
          </cell>
          <cell r="AL18">
            <v>8.7741935483870961</v>
          </cell>
          <cell r="AM18">
            <v>9.7096774193548399</v>
          </cell>
          <cell r="AN18">
            <v>9.6333333333333329</v>
          </cell>
          <cell r="AO18">
            <v>10.580645161290322</v>
          </cell>
          <cell r="AP18">
            <v>10.766666666666667</v>
          </cell>
          <cell r="AQ18">
            <v>10</v>
          </cell>
          <cell r="AR18">
            <v>9.32258064516129</v>
          </cell>
          <cell r="AS18">
            <v>10.535714285714285</v>
          </cell>
          <cell r="AT18">
            <v>11.387096774193548</v>
          </cell>
          <cell r="AU18">
            <v>13.666666666666668</v>
          </cell>
          <cell r="AV18">
            <v>11.709677419354838</v>
          </cell>
          <cell r="AW18">
            <v>13.8</v>
          </cell>
        </row>
        <row r="19">
          <cell r="A19" t="str">
            <v>Gandara / Holyoke / 27-29 Canby St</v>
          </cell>
          <cell r="F19">
            <v>2.8333333333333335</v>
          </cell>
          <cell r="G19">
            <v>2.774193548387097</v>
          </cell>
          <cell r="H19">
            <v>2.161290322580645</v>
          </cell>
          <cell r="I19">
            <v>3.3571428571428572</v>
          </cell>
          <cell r="J19">
            <v>6.9354838709677411</v>
          </cell>
          <cell r="K19">
            <v>11.433333333333332</v>
          </cell>
          <cell r="L19">
            <v>9.4193548387096744</v>
          </cell>
          <cell r="M19">
            <v>11.533333333333335</v>
          </cell>
          <cell r="N19">
            <v>10.838709677419354</v>
          </cell>
          <cell r="O19">
            <v>10.612903225806454</v>
          </cell>
          <cell r="P19">
            <v>10.733333333333336</v>
          </cell>
          <cell r="Q19">
            <v>11.064516129032256</v>
          </cell>
          <cell r="R19">
            <v>11.5</v>
          </cell>
          <cell r="S19">
            <v>11.806451612903224</v>
          </cell>
          <cell r="T19">
            <v>11.806451612903226</v>
          </cell>
          <cell r="U19">
            <v>11.724137931034482</v>
          </cell>
          <cell r="V19">
            <v>11.774193548387094</v>
          </cell>
          <cell r="W19">
            <v>11.7</v>
          </cell>
          <cell r="X19">
            <v>11.70967741935484</v>
          </cell>
          <cell r="Y19">
            <v>10.933333333333332</v>
          </cell>
          <cell r="Z19">
            <v>11.548387096774192</v>
          </cell>
          <cell r="AA19">
            <v>11.451612903225806</v>
          </cell>
          <cell r="AB19">
            <v>11.366666666666665</v>
          </cell>
          <cell r="AC19">
            <v>11.935483870967742</v>
          </cell>
          <cell r="AD19">
            <v>12.3</v>
          </cell>
          <cell r="AE19">
            <v>11.451612903225806</v>
          </cell>
          <cell r="AF19">
            <v>10.838709677419354</v>
          </cell>
          <cell r="AG19">
            <v>10.821428571428571</v>
          </cell>
          <cell r="AH19">
            <v>10.870967741935484</v>
          </cell>
          <cell r="AI19">
            <v>9.1</v>
          </cell>
          <cell r="AJ19">
            <v>10.838709677419354</v>
          </cell>
          <cell r="AK19">
            <v>10.3</v>
          </cell>
          <cell r="AL19">
            <v>11.41935483870968</v>
          </cell>
          <cell r="AM19">
            <v>11.03225806451613</v>
          </cell>
          <cell r="AN19">
            <v>10.666666666666666</v>
          </cell>
          <cell r="AO19">
            <v>11</v>
          </cell>
          <cell r="AP19">
            <v>11.4</v>
          </cell>
          <cell r="AQ19">
            <v>9.4838709677419359</v>
          </cell>
          <cell r="AR19">
            <v>10.774193548387096</v>
          </cell>
          <cell r="AS19">
            <v>10.607142857142858</v>
          </cell>
          <cell r="AT19">
            <v>12</v>
          </cell>
          <cell r="AU19">
            <v>13.5</v>
          </cell>
          <cell r="AV19">
            <v>13.129032258064516</v>
          </cell>
          <cell r="AW19">
            <v>13.166666666666666</v>
          </cell>
        </row>
        <row r="20">
          <cell r="A20" t="str">
            <v>Gandara / Springfield / 25 Moorland</v>
          </cell>
          <cell r="G20">
            <v>2</v>
          </cell>
          <cell r="H20">
            <v>7.6129032258064511</v>
          </cell>
          <cell r="I20">
            <v>7.4285714285714288</v>
          </cell>
          <cell r="J20">
            <v>8.870967741935484</v>
          </cell>
          <cell r="K20">
            <v>8.5</v>
          </cell>
          <cell r="L20">
            <v>6.0645161290322589</v>
          </cell>
          <cell r="M20">
            <v>6.9333333333333327</v>
          </cell>
          <cell r="N20">
            <v>6.258064516129032</v>
          </cell>
          <cell r="O20">
            <v>7.1612903225806441</v>
          </cell>
          <cell r="P20">
            <v>9.4666666666666668</v>
          </cell>
          <cell r="Q20">
            <v>8.1612903225806459</v>
          </cell>
          <cell r="R20">
            <v>7.8333333333333348</v>
          </cell>
          <cell r="S20">
            <v>8.0645161290322598</v>
          </cell>
          <cell r="T20">
            <v>8</v>
          </cell>
          <cell r="U20">
            <v>7.9655172413793114</v>
          </cell>
          <cell r="V20">
            <v>7.6451612903225792</v>
          </cell>
          <cell r="W20">
            <v>8.1333333333333329</v>
          </cell>
          <cell r="X20">
            <v>8.7741935483870961</v>
          </cell>
          <cell r="Y20">
            <v>8.2666666666666657</v>
          </cell>
          <cell r="Z20">
            <v>7.419354838709677</v>
          </cell>
          <cell r="AA20">
            <v>8.0322580645161281</v>
          </cell>
          <cell r="AB20">
            <v>8.5</v>
          </cell>
          <cell r="AC20">
            <v>9.8387096774193559</v>
          </cell>
          <cell r="AD20">
            <v>9.3666666666666671</v>
          </cell>
          <cell r="AE20">
            <v>8.0322580645161281</v>
          </cell>
          <cell r="AF20">
            <v>6.354838709677419</v>
          </cell>
          <cell r="AG20">
            <v>7.5714285714285703</v>
          </cell>
          <cell r="AH20">
            <v>7.032258064516129</v>
          </cell>
          <cell r="AI20">
            <v>8.2666666666666675</v>
          </cell>
          <cell r="AJ20">
            <v>8.3548387096774199</v>
          </cell>
          <cell r="AK20">
            <v>9.9333333333333336</v>
          </cell>
          <cell r="AL20">
            <v>8.9032258064516121</v>
          </cell>
          <cell r="AM20">
            <v>8.6451612903225801</v>
          </cell>
          <cell r="AN20">
            <v>8.4</v>
          </cell>
          <cell r="AO20">
            <v>8.5483870967741939</v>
          </cell>
          <cell r="AP20">
            <v>7.5333333333333332</v>
          </cell>
          <cell r="AQ20">
            <v>7.354838709677419</v>
          </cell>
          <cell r="AR20">
            <v>7.0967741935483861</v>
          </cell>
          <cell r="AS20">
            <v>6.3928571428571423</v>
          </cell>
          <cell r="AT20">
            <v>7.4838709677419359</v>
          </cell>
          <cell r="AU20">
            <v>8.3333333333333321</v>
          </cell>
          <cell r="AV20">
            <v>7.6774193548387091</v>
          </cell>
          <cell r="AW20">
            <v>7.3666666666666663</v>
          </cell>
        </row>
        <row r="21">
          <cell r="A21" t="str">
            <v>Gandara / Springfield / 353 MapleSt</v>
          </cell>
          <cell r="F21">
            <v>5.2</v>
          </cell>
          <cell r="G21">
            <v>8.935483870967742</v>
          </cell>
          <cell r="H21">
            <v>10.903225806451612</v>
          </cell>
          <cell r="I21">
            <v>9.3571428571428577</v>
          </cell>
          <cell r="J21">
            <v>7.4516129032258061</v>
          </cell>
          <cell r="K21">
            <v>10.9</v>
          </cell>
          <cell r="L21">
            <v>10.677419354838712</v>
          </cell>
          <cell r="M21">
            <v>13.3</v>
          </cell>
          <cell r="N21">
            <v>13.612903225806452</v>
          </cell>
          <cell r="O21">
            <v>14.03225806451613</v>
          </cell>
          <cell r="P21">
            <v>14.633333333333335</v>
          </cell>
          <cell r="Q21">
            <v>14.838709677419354</v>
          </cell>
          <cell r="R21">
            <v>14.666666666666666</v>
          </cell>
          <cell r="S21">
            <v>10.903225806451612</v>
          </cell>
          <cell r="T21">
            <v>12.774193548387094</v>
          </cell>
          <cell r="U21">
            <v>14.310344827586206</v>
          </cell>
          <cell r="V21">
            <v>14.548387096774192</v>
          </cell>
          <cell r="W21">
            <v>14.9</v>
          </cell>
          <cell r="X21">
            <v>14.935483870967742</v>
          </cell>
          <cell r="Y21">
            <v>14.933333333333334</v>
          </cell>
          <cell r="Z21">
            <v>14.96774193548387</v>
          </cell>
          <cell r="AA21">
            <v>14.322580645161288</v>
          </cell>
          <cell r="AB21">
            <v>14.566666666666668</v>
          </cell>
          <cell r="AC21">
            <v>14.258064516129032</v>
          </cell>
          <cell r="AD21">
            <v>13.933333333333334</v>
          </cell>
          <cell r="AE21">
            <v>14.64516129032258</v>
          </cell>
          <cell r="AF21">
            <v>14.193548387096776</v>
          </cell>
          <cell r="AG21">
            <v>14.321428571428571</v>
          </cell>
          <cell r="AH21">
            <v>14.483870967741934</v>
          </cell>
          <cell r="AI21">
            <v>14.766666666666667</v>
          </cell>
          <cell r="AJ21">
            <v>14.483870967741934</v>
          </cell>
          <cell r="AK21">
            <v>14.866666666666669</v>
          </cell>
          <cell r="AL21">
            <v>14.967741935483872</v>
          </cell>
          <cell r="AM21">
            <v>14.870967741935484</v>
          </cell>
          <cell r="AN21">
            <v>14.333333333333332</v>
          </cell>
          <cell r="AO21">
            <v>14.58064516129032</v>
          </cell>
          <cell r="AP21">
            <v>13.833333333333336</v>
          </cell>
          <cell r="AQ21">
            <v>13.2258064516129</v>
          </cell>
          <cell r="AR21">
            <v>12.903225806451612</v>
          </cell>
          <cell r="AS21">
            <v>14.428571428571429</v>
          </cell>
          <cell r="AT21">
            <v>16.290322580645164</v>
          </cell>
          <cell r="AU21">
            <v>17.733333333333338</v>
          </cell>
          <cell r="AV21">
            <v>16.838709677419356</v>
          </cell>
          <cell r="AW21">
            <v>17.5</v>
          </cell>
        </row>
        <row r="22">
          <cell r="A22" t="str">
            <v>GermaineLawrence/Arlington/18Clarem</v>
          </cell>
          <cell r="D22">
            <v>7.6333333333333337</v>
          </cell>
          <cell r="E22">
            <v>8.4193548387096779</v>
          </cell>
          <cell r="F22">
            <v>7.8666666666666671</v>
          </cell>
          <cell r="G22">
            <v>7.2903225806451619</v>
          </cell>
          <cell r="H22">
            <v>8.5483870967741922</v>
          </cell>
          <cell r="I22">
            <v>8.1071428571428577</v>
          </cell>
          <cell r="J22">
            <v>8.935483870967742</v>
          </cell>
          <cell r="K22">
            <v>9.0333333333333332</v>
          </cell>
          <cell r="L22">
            <v>11.354838709677422</v>
          </cell>
          <cell r="M22">
            <v>11.9</v>
          </cell>
          <cell r="N22">
            <v>12.096774193548386</v>
          </cell>
          <cell r="O22">
            <v>11.709677419354838</v>
          </cell>
          <cell r="P22">
            <v>7.6</v>
          </cell>
          <cell r="Q22">
            <v>11.67741935483871</v>
          </cell>
          <cell r="R22">
            <v>10.9</v>
          </cell>
          <cell r="S22">
            <v>11</v>
          </cell>
          <cell r="T22">
            <v>10.935483870967742</v>
          </cell>
          <cell r="U22">
            <v>11.862068965517238</v>
          </cell>
          <cell r="V22">
            <v>11.483870967741938</v>
          </cell>
          <cell r="W22">
            <v>12.2</v>
          </cell>
          <cell r="X22">
            <v>10.935483870967742</v>
          </cell>
          <cell r="Y22">
            <v>10.366666666666667</v>
          </cell>
          <cell r="Z22">
            <v>11.74193548387097</v>
          </cell>
          <cell r="AA22">
            <v>12.32258064516129</v>
          </cell>
          <cell r="AB22">
            <v>10.266666666666666</v>
          </cell>
          <cell r="AC22">
            <v>9.7419354838709697</v>
          </cell>
          <cell r="AD22">
            <v>10.866666666666667</v>
          </cell>
          <cell r="AE22">
            <v>9.2258064516129039</v>
          </cell>
          <cell r="AF22">
            <v>10.61290322580645</v>
          </cell>
          <cell r="AG22">
            <v>9.6785714285714288</v>
          </cell>
          <cell r="AH22">
            <v>11.903225806451614</v>
          </cell>
          <cell r="AI22">
            <v>12.233333333333333</v>
          </cell>
          <cell r="AJ22">
            <v>12.483870967741934</v>
          </cell>
          <cell r="AK22">
            <v>11.633333333333333</v>
          </cell>
          <cell r="AL22">
            <v>12.032258064516128</v>
          </cell>
          <cell r="AM22">
            <v>10.419354838709676</v>
          </cell>
          <cell r="AN22">
            <v>10.466666666666669</v>
          </cell>
          <cell r="AO22">
            <v>11.548387096774196</v>
          </cell>
          <cell r="AP22">
            <v>10.6</v>
          </cell>
          <cell r="AQ22">
            <v>11.64516129032258</v>
          </cell>
          <cell r="AR22">
            <v>11.35483870967742</v>
          </cell>
          <cell r="AS22">
            <v>12</v>
          </cell>
          <cell r="AT22">
            <v>11.483870967741936</v>
          </cell>
          <cell r="AU22">
            <v>11.4</v>
          </cell>
          <cell r="AV22">
            <v>12.161290322580644</v>
          </cell>
          <cell r="AW22">
            <v>11.7</v>
          </cell>
        </row>
        <row r="23">
          <cell r="A23" t="str">
            <v>Harbor Schools/ Merrimac /100W.Main</v>
          </cell>
          <cell r="C23">
            <v>0.35483870967741937</v>
          </cell>
          <cell r="D23">
            <v>5.3</v>
          </cell>
          <cell r="E23">
            <v>7.064516129032258</v>
          </cell>
          <cell r="F23">
            <v>7.5</v>
          </cell>
          <cell r="G23">
            <v>6.6451612903225801</v>
          </cell>
          <cell r="H23">
            <v>8.6451612903225801</v>
          </cell>
          <cell r="I23">
            <v>6.5714285714285721</v>
          </cell>
          <cell r="J23">
            <v>9.3225806451612883</v>
          </cell>
          <cell r="K23">
            <v>10.666666666666668</v>
          </cell>
          <cell r="L23">
            <v>11.258064516129032</v>
          </cell>
          <cell r="M23">
            <v>9.5666666666666664</v>
          </cell>
          <cell r="N23">
            <v>10.903225806451614</v>
          </cell>
          <cell r="O23">
            <v>10.451612903225804</v>
          </cell>
          <cell r="P23">
            <v>10.5</v>
          </cell>
          <cell r="Q23">
            <v>9.387096774193548</v>
          </cell>
          <cell r="R23">
            <v>10.766666666666666</v>
          </cell>
          <cell r="S23">
            <v>9.7741935483870961</v>
          </cell>
          <cell r="T23">
            <v>10.258064516129034</v>
          </cell>
          <cell r="U23">
            <v>10.827586206896553</v>
          </cell>
          <cell r="V23">
            <v>11.064516129032258</v>
          </cell>
          <cell r="W23">
            <v>11.066666666666666</v>
          </cell>
          <cell r="X23">
            <v>11.516129032258064</v>
          </cell>
          <cell r="Y23">
            <v>11.533333333333333</v>
          </cell>
          <cell r="Z23">
            <v>11.129032258064516</v>
          </cell>
          <cell r="AA23">
            <v>10.709677419354838</v>
          </cell>
          <cell r="AB23">
            <v>11.466666666666667</v>
          </cell>
          <cell r="AC23">
            <v>11.741935483870968</v>
          </cell>
          <cell r="AD23">
            <v>11.5</v>
          </cell>
          <cell r="AE23">
            <v>11.645161290322582</v>
          </cell>
          <cell r="AF23">
            <v>11.096774193548388</v>
          </cell>
          <cell r="AG23">
            <v>11.75</v>
          </cell>
          <cell r="AH23">
            <v>11.258064516129034</v>
          </cell>
          <cell r="AI23">
            <v>11.666666666666666</v>
          </cell>
          <cell r="AJ23">
            <v>11.580645161290322</v>
          </cell>
          <cell r="AK23">
            <v>11.3</v>
          </cell>
          <cell r="AL23">
            <v>11.903225806451614</v>
          </cell>
          <cell r="AM23">
            <v>11.516129032258066</v>
          </cell>
          <cell r="AN23">
            <v>11.566666666666666</v>
          </cell>
          <cell r="AO23">
            <v>10.225806451612904</v>
          </cell>
          <cell r="AP23">
            <v>10.6</v>
          </cell>
          <cell r="AQ23">
            <v>9.870967741935484</v>
          </cell>
          <cell r="AR23">
            <v>8.064516129032258</v>
          </cell>
          <cell r="AS23">
            <v>10.928571428571429</v>
          </cell>
          <cell r="AT23">
            <v>10.774193548387098</v>
          </cell>
          <cell r="AU23">
            <v>10.566666666666666</v>
          </cell>
          <cell r="AV23">
            <v>11</v>
          </cell>
          <cell r="AW23">
            <v>10.199999999999999</v>
          </cell>
        </row>
        <row r="24">
          <cell r="A24" t="str">
            <v>Health and Education Services</v>
          </cell>
          <cell r="AR24">
            <v>6.4516129032258063E-2</v>
          </cell>
        </row>
        <row r="25">
          <cell r="A25" t="str">
            <v>HES / Beverly / 6 Echo Ave.</v>
          </cell>
          <cell r="B25">
            <v>3.4838709677419351</v>
          </cell>
          <cell r="C25">
            <v>8.4516129032258061</v>
          </cell>
          <cell r="D25">
            <v>8.4666666666666668</v>
          </cell>
          <cell r="E25">
            <v>8.6451612903225801</v>
          </cell>
          <cell r="F25">
            <v>10.6</v>
          </cell>
          <cell r="G25">
            <v>10.129032258064516</v>
          </cell>
          <cell r="H25">
            <v>11.32258064516129</v>
          </cell>
          <cell r="I25">
            <v>9.5714285714285712</v>
          </cell>
          <cell r="J25">
            <v>10.258064516129034</v>
          </cell>
          <cell r="K25">
            <v>9.6333333333333329</v>
          </cell>
          <cell r="L25">
            <v>10.93548387096774</v>
          </cell>
          <cell r="M25">
            <v>9.3333333333333321</v>
          </cell>
          <cell r="N25">
            <v>10.516129032258066</v>
          </cell>
          <cell r="O25">
            <v>10.516129032258064</v>
          </cell>
          <cell r="P25">
            <v>7.6333333333333337</v>
          </cell>
          <cell r="Q25">
            <v>9.3548387096774182</v>
          </cell>
          <cell r="R25">
            <v>7.5</v>
          </cell>
          <cell r="S25">
            <v>9.387096774193548</v>
          </cell>
          <cell r="T25">
            <v>8.258064516129032</v>
          </cell>
          <cell r="U25">
            <v>8.8965517241379288</v>
          </cell>
          <cell r="V25">
            <v>6.5161290322580641</v>
          </cell>
          <cell r="W25">
            <v>8.5</v>
          </cell>
          <cell r="X25">
            <v>9.935483870967742</v>
          </cell>
          <cell r="Y25">
            <v>8.1666666666666679</v>
          </cell>
          <cell r="Z25">
            <v>9.1935483870967758</v>
          </cell>
          <cell r="AA25">
            <v>10.548387096774192</v>
          </cell>
          <cell r="AB25">
            <v>11.533333333333331</v>
          </cell>
          <cell r="AC25">
            <v>8.5806451612903221</v>
          </cell>
          <cell r="AD25">
            <v>10.433333333333334</v>
          </cell>
          <cell r="AE25">
            <v>9.3870967741935498</v>
          </cell>
          <cell r="AF25">
            <v>8.8064516129032242</v>
          </cell>
          <cell r="AG25">
            <v>10.392857142857144</v>
          </cell>
          <cell r="AH25">
            <v>9.2903225806451601</v>
          </cell>
          <cell r="AI25">
            <v>10.3</v>
          </cell>
          <cell r="AJ25">
            <v>10.06451612903226</v>
          </cell>
          <cell r="AK25">
            <v>8.1666666666666661</v>
          </cell>
          <cell r="AL25">
            <v>9.7096774193548381</v>
          </cell>
          <cell r="AM25">
            <v>0.5161290322580645</v>
          </cell>
        </row>
        <row r="26">
          <cell r="A26" t="str">
            <v>HES / Haverhill / 8-10 Howard St</v>
          </cell>
          <cell r="I26">
            <v>1.4285714285714284</v>
          </cell>
          <cell r="J26">
            <v>6.5161290322580649</v>
          </cell>
          <cell r="K26">
            <v>7.5333333333333332</v>
          </cell>
          <cell r="L26">
            <v>5.6774193548387082</v>
          </cell>
          <cell r="M26">
            <v>7.4</v>
          </cell>
          <cell r="N26">
            <v>6.967741935483871</v>
          </cell>
          <cell r="O26">
            <v>6.6451612903225801</v>
          </cell>
          <cell r="P26">
            <v>3.9</v>
          </cell>
          <cell r="Q26">
            <v>3.5483870967741935</v>
          </cell>
          <cell r="R26">
            <v>3.9</v>
          </cell>
          <cell r="S26">
            <v>5.064516129032258</v>
          </cell>
          <cell r="T26">
            <v>6.870967741935484</v>
          </cell>
          <cell r="U26">
            <v>5.5862068965517242</v>
          </cell>
          <cell r="V26">
            <v>6</v>
          </cell>
          <cell r="W26">
            <v>5.9666666666666659</v>
          </cell>
          <cell r="X26">
            <v>5.161290322580645</v>
          </cell>
          <cell r="Y26">
            <v>5.3333333333333339</v>
          </cell>
          <cell r="Z26">
            <v>4.967741935483871</v>
          </cell>
          <cell r="AA26">
            <v>4.7096774193548381</v>
          </cell>
          <cell r="AB26">
            <v>5.0999999999999996</v>
          </cell>
          <cell r="AC26">
            <v>5.774193548387097</v>
          </cell>
          <cell r="AD26">
            <v>2.2999999999999998</v>
          </cell>
        </row>
        <row r="27">
          <cell r="A27" t="str">
            <v>HES / Salem / 39 1/2 Mason St</v>
          </cell>
          <cell r="AL27">
            <v>0.80645161290322576</v>
          </cell>
          <cell r="AM27">
            <v>9.741935483870968</v>
          </cell>
          <cell r="AN27">
            <v>7.1333333333333329</v>
          </cell>
          <cell r="AO27">
            <v>7.7096774193548372</v>
          </cell>
          <cell r="AP27">
            <v>9.4</v>
          </cell>
          <cell r="AQ27">
            <v>8.870967741935484</v>
          </cell>
          <cell r="AR27">
            <v>8.5806451612903203</v>
          </cell>
          <cell r="AS27">
            <v>8.9285714285714306</v>
          </cell>
          <cell r="AT27">
            <v>7.2258064516129021</v>
          </cell>
          <cell r="AU27">
            <v>9.9333333333333318</v>
          </cell>
          <cell r="AV27">
            <v>8.4516129032258043</v>
          </cell>
          <cell r="AW27">
            <v>9.6666666666666643</v>
          </cell>
        </row>
        <row r="28">
          <cell r="A28" t="str">
            <v>ItalianHome/E. Freetown/9PinewoodCt</v>
          </cell>
          <cell r="C28">
            <v>0.12903225806451613</v>
          </cell>
          <cell r="D28">
            <v>2.9333333333333336</v>
          </cell>
          <cell r="E28">
            <v>2.5161290322580645</v>
          </cell>
          <cell r="F28">
            <v>3.8333333333333335</v>
          </cell>
          <cell r="G28">
            <v>6</v>
          </cell>
          <cell r="H28">
            <v>8.129032258064516</v>
          </cell>
          <cell r="I28">
            <v>7.0714285714285712</v>
          </cell>
          <cell r="J28">
            <v>7.4516129032258069</v>
          </cell>
          <cell r="K28">
            <v>5.5333333333333332</v>
          </cell>
          <cell r="L28">
            <v>4.064516129032258</v>
          </cell>
          <cell r="M28">
            <v>4.7</v>
          </cell>
          <cell r="N28">
            <v>4.387096774193548</v>
          </cell>
          <cell r="O28">
            <v>7.5483870967741922</v>
          </cell>
          <cell r="P28">
            <v>7.2333333333333334</v>
          </cell>
          <cell r="Q28">
            <v>5.5161290322580649</v>
          </cell>
          <cell r="R28">
            <v>4.5333333333333332</v>
          </cell>
          <cell r="S28">
            <v>3.4193548387096775</v>
          </cell>
          <cell r="T28">
            <v>4.741935483870968</v>
          </cell>
          <cell r="U28">
            <v>9.4137931034482758</v>
          </cell>
          <cell r="V28">
            <v>7.5806451612903212</v>
          </cell>
          <cell r="W28">
            <v>7.333333333333333</v>
          </cell>
          <cell r="X28">
            <v>7.354838709677419</v>
          </cell>
          <cell r="Y28">
            <v>6.833333333333333</v>
          </cell>
          <cell r="Z28">
            <v>6.935483870967742</v>
          </cell>
          <cell r="AA28">
            <v>7.161290322580645</v>
          </cell>
          <cell r="AB28">
            <v>6.333333333333333</v>
          </cell>
          <cell r="AC28">
            <v>7.806451612903226</v>
          </cell>
          <cell r="AD28">
            <v>7.7333333333333325</v>
          </cell>
          <cell r="AE28">
            <v>6.7096774193548381</v>
          </cell>
          <cell r="AF28">
            <v>6.258064516129032</v>
          </cell>
          <cell r="AG28">
            <v>7.3214285714285721</v>
          </cell>
          <cell r="AH28">
            <v>5.741935483870968</v>
          </cell>
          <cell r="AI28">
            <v>7</v>
          </cell>
          <cell r="AJ28">
            <v>5.032258064516129</v>
          </cell>
          <cell r="AK28">
            <v>6.166666666666667</v>
          </cell>
          <cell r="AL28">
            <v>7.225806451612903</v>
          </cell>
          <cell r="AM28">
            <v>5.32258064516129</v>
          </cell>
          <cell r="AN28">
            <v>3.9</v>
          </cell>
          <cell r="AO28">
            <v>5.1290322580645169</v>
          </cell>
          <cell r="AP28">
            <v>6.7333333333333334</v>
          </cell>
          <cell r="AQ28">
            <v>5.67741935483871</v>
          </cell>
          <cell r="AR28">
            <v>5.774193548387097</v>
          </cell>
          <cell r="AS28">
            <v>8.3571428571428577</v>
          </cell>
          <cell r="AT28">
            <v>5.967741935483871</v>
          </cell>
          <cell r="AU28">
            <v>7.4333333333333336</v>
          </cell>
          <cell r="AV28">
            <v>7.064516129032258</v>
          </cell>
          <cell r="AW28">
            <v>8.1666666666666661</v>
          </cell>
        </row>
        <row r="29">
          <cell r="A29" t="str">
            <v>ItalianHome/JamPl/1125CentreSt</v>
          </cell>
          <cell r="B29">
            <v>3.2258064516129031E-2</v>
          </cell>
          <cell r="C29">
            <v>1.4516129032258065</v>
          </cell>
          <cell r="D29">
            <v>2</v>
          </cell>
          <cell r="E29">
            <v>1</v>
          </cell>
          <cell r="F29">
            <v>1.4333333333333331</v>
          </cell>
          <cell r="G29">
            <v>0.64516129032258063</v>
          </cell>
          <cell r="H29">
            <v>0.77419354838709675</v>
          </cell>
          <cell r="I29">
            <v>1.5</v>
          </cell>
          <cell r="J29">
            <v>1.6129032258064515</v>
          </cell>
          <cell r="K29">
            <v>1.7666666666666666</v>
          </cell>
          <cell r="L29">
            <v>0.45161290322580644</v>
          </cell>
          <cell r="M29">
            <v>0.93333333333333335</v>
          </cell>
          <cell r="N29">
            <v>1.903225806451613</v>
          </cell>
          <cell r="O29">
            <v>1.3870967741935485</v>
          </cell>
          <cell r="P29">
            <v>1.8666666666666667</v>
          </cell>
          <cell r="Q29">
            <v>1.2903225806451613</v>
          </cell>
          <cell r="R29">
            <v>1.1666666666666667</v>
          </cell>
          <cell r="S29">
            <v>1.9032258064516128</v>
          </cell>
          <cell r="T29">
            <v>1.1935483870967742</v>
          </cell>
          <cell r="U29">
            <v>1.6206896551724137</v>
          </cell>
          <cell r="V29">
            <v>1.064516129032258</v>
          </cell>
          <cell r="W29">
            <v>2</v>
          </cell>
          <cell r="X29">
            <v>1.903225806451613</v>
          </cell>
          <cell r="Y29">
            <v>1.8</v>
          </cell>
          <cell r="Z29">
            <v>1.2580645161290323</v>
          </cell>
          <cell r="AA29">
            <v>1.6451612903225805</v>
          </cell>
          <cell r="AB29">
            <v>0.6</v>
          </cell>
          <cell r="AC29">
            <v>1.1935483870967742</v>
          </cell>
          <cell r="AD29">
            <v>2</v>
          </cell>
          <cell r="AE29">
            <v>1.6451612903225805</v>
          </cell>
          <cell r="AF29">
            <v>2</v>
          </cell>
          <cell r="AG29">
            <v>2</v>
          </cell>
          <cell r="AH29">
            <v>1.3870967741935483</v>
          </cell>
          <cell r="AI29">
            <v>1.1000000000000001</v>
          </cell>
          <cell r="AJ29">
            <v>1.5806451612903225</v>
          </cell>
          <cell r="AK29">
            <v>1.6</v>
          </cell>
          <cell r="AL29">
            <v>1.2903225806451613</v>
          </cell>
          <cell r="AM29">
            <v>0.77419354838709675</v>
          </cell>
          <cell r="AN29">
            <v>2</v>
          </cell>
          <cell r="AO29">
            <v>1.2903225806451615</v>
          </cell>
          <cell r="AP29">
            <v>1.8666666666666667</v>
          </cell>
          <cell r="AQ29">
            <v>6.4516129032258063E-2</v>
          </cell>
        </row>
        <row r="30">
          <cell r="A30" t="str">
            <v>Key / Fall River / 62 County St</v>
          </cell>
          <cell r="B30">
            <v>5.4838709677419342</v>
          </cell>
          <cell r="C30">
            <v>6.0322580645161299</v>
          </cell>
          <cell r="D30">
            <v>5.7</v>
          </cell>
          <cell r="E30">
            <v>5.5483870967741939</v>
          </cell>
          <cell r="F30">
            <v>9.2333333333333343</v>
          </cell>
          <cell r="G30">
            <v>11.774193548387096</v>
          </cell>
          <cell r="H30">
            <v>10.451612903225806</v>
          </cell>
          <cell r="I30">
            <v>10.785714285714285</v>
          </cell>
          <cell r="J30">
            <v>10.322580645161294</v>
          </cell>
          <cell r="K30">
            <v>12.8</v>
          </cell>
          <cell r="L30">
            <v>12.419354838709678</v>
          </cell>
          <cell r="M30">
            <v>12.066666666666668</v>
          </cell>
          <cell r="N30">
            <v>12.806451612903226</v>
          </cell>
          <cell r="O30">
            <v>14.451612903225808</v>
          </cell>
          <cell r="P30">
            <v>14.533333333333335</v>
          </cell>
          <cell r="Q30">
            <v>14.387096774193548</v>
          </cell>
          <cell r="R30">
            <v>14.6</v>
          </cell>
          <cell r="S30">
            <v>14.741935483870966</v>
          </cell>
          <cell r="T30">
            <v>14.967741935483872</v>
          </cell>
          <cell r="U30">
            <v>14.827586206896553</v>
          </cell>
          <cell r="V30">
            <v>14.838709677419356</v>
          </cell>
          <cell r="W30">
            <v>14.8</v>
          </cell>
          <cell r="X30">
            <v>15</v>
          </cell>
          <cell r="Y30">
            <v>14.533333333333335</v>
          </cell>
          <cell r="Z30">
            <v>14.870967741935484</v>
          </cell>
          <cell r="AA30">
            <v>14.70967741935484</v>
          </cell>
          <cell r="AB30">
            <v>14.2</v>
          </cell>
          <cell r="AC30">
            <v>13</v>
          </cell>
          <cell r="AD30">
            <v>14.3</v>
          </cell>
          <cell r="AE30">
            <v>13.516129032258064</v>
          </cell>
          <cell r="AF30">
            <v>13.645161290322582</v>
          </cell>
          <cell r="AG30">
            <v>11.428571428571431</v>
          </cell>
          <cell r="AH30">
            <v>12.064516129032258</v>
          </cell>
          <cell r="AI30">
            <v>14.266666666666667</v>
          </cell>
          <cell r="AJ30">
            <v>13.06451612903226</v>
          </cell>
          <cell r="AK30">
            <v>14.4</v>
          </cell>
          <cell r="AL30">
            <v>14.645161290322584</v>
          </cell>
          <cell r="AM30">
            <v>13.064516129032258</v>
          </cell>
          <cell r="AN30">
            <v>12.3</v>
          </cell>
          <cell r="AO30">
            <v>14.258064516129034</v>
          </cell>
          <cell r="AP30">
            <v>14.233333333333333</v>
          </cell>
          <cell r="AQ30">
            <v>12.35483870967742</v>
          </cell>
          <cell r="AR30">
            <v>12.774193548387094</v>
          </cell>
          <cell r="AS30">
            <v>14.035714285714286</v>
          </cell>
          <cell r="AT30">
            <v>14.225806451612904</v>
          </cell>
          <cell r="AU30">
            <v>14.533333333333331</v>
          </cell>
          <cell r="AV30">
            <v>14.451612903225808</v>
          </cell>
          <cell r="AW30">
            <v>14.7</v>
          </cell>
        </row>
        <row r="31">
          <cell r="A31" t="str">
            <v>Key / Methuen / 175 Lowell St</v>
          </cell>
          <cell r="B31">
            <v>11.35483870967742</v>
          </cell>
          <cell r="C31">
            <v>11.064516129032258</v>
          </cell>
          <cell r="D31">
            <v>9.9333333333333336</v>
          </cell>
          <cell r="E31">
            <v>9.4838709677419359</v>
          </cell>
          <cell r="F31">
            <v>9.8666666666666671</v>
          </cell>
          <cell r="G31">
            <v>10.548387096774194</v>
          </cell>
          <cell r="H31">
            <v>10.58064516129032</v>
          </cell>
          <cell r="I31">
            <v>9.4285714285714288</v>
          </cell>
          <cell r="J31">
            <v>10</v>
          </cell>
          <cell r="K31">
            <v>11.5</v>
          </cell>
          <cell r="L31">
            <v>10.741935483870966</v>
          </cell>
          <cell r="M31">
            <v>9.9666666666666668</v>
          </cell>
          <cell r="N31">
            <v>10.61290322580645</v>
          </cell>
          <cell r="O31">
            <v>10.548387096774196</v>
          </cell>
          <cell r="P31">
            <v>9.1</v>
          </cell>
          <cell r="Q31">
            <v>9.5161290322580641</v>
          </cell>
          <cell r="R31">
            <v>10.7</v>
          </cell>
          <cell r="S31">
            <v>9.064516129032258</v>
          </cell>
          <cell r="T31">
            <v>5</v>
          </cell>
          <cell r="U31">
            <v>5.6206896551724128</v>
          </cell>
          <cell r="V31">
            <v>4.6774193548387091</v>
          </cell>
          <cell r="W31">
            <v>4.8333333333333339</v>
          </cell>
          <cell r="X31">
            <v>4.4193548387096779</v>
          </cell>
          <cell r="Y31">
            <v>5.166666666666667</v>
          </cell>
          <cell r="Z31">
            <v>3.870967741935484</v>
          </cell>
          <cell r="AA31">
            <v>3.8387096774193545</v>
          </cell>
          <cell r="AB31">
            <v>1.8333333333333333</v>
          </cell>
          <cell r="AC31">
            <v>4.7741935483870961</v>
          </cell>
          <cell r="AD31">
            <v>5.1333333333333329</v>
          </cell>
          <cell r="AE31">
            <v>5.354838709677419</v>
          </cell>
          <cell r="AF31">
            <v>3.3870967741935489</v>
          </cell>
          <cell r="AG31">
            <v>5.75</v>
          </cell>
          <cell r="AH31">
            <v>4.67741935483871</v>
          </cell>
          <cell r="AI31">
            <v>4.5</v>
          </cell>
          <cell r="AJ31">
            <v>5.6129032258064511</v>
          </cell>
          <cell r="AK31">
            <v>5.3</v>
          </cell>
          <cell r="AL31">
            <v>4.8064516129032251</v>
          </cell>
          <cell r="AM31">
            <v>5.838709677419355</v>
          </cell>
          <cell r="AN31">
            <v>4.4000000000000004</v>
          </cell>
          <cell r="AO31">
            <v>5.354838709677419</v>
          </cell>
          <cell r="AP31">
            <v>5.0999999999999996</v>
          </cell>
          <cell r="AQ31">
            <v>4.7096774193548381</v>
          </cell>
          <cell r="AR31">
            <v>4.903225806451613</v>
          </cell>
          <cell r="AS31">
            <v>3.964285714285714</v>
          </cell>
          <cell r="AT31">
            <v>4.838709677419355</v>
          </cell>
          <cell r="AU31">
            <v>5.8666666666666663</v>
          </cell>
          <cell r="AV31">
            <v>5.903225806451613</v>
          </cell>
          <cell r="AW31">
            <v>5.3</v>
          </cell>
        </row>
        <row r="32">
          <cell r="A32" t="str">
            <v>Key / Methuen / 19 Mystic St</v>
          </cell>
          <cell r="S32">
            <v>0.80645161290322576</v>
          </cell>
          <cell r="T32">
            <v>5.5161290322580649</v>
          </cell>
          <cell r="U32">
            <v>5.5862068965517242</v>
          </cell>
          <cell r="V32">
            <v>5.5483870967741939</v>
          </cell>
          <cell r="W32">
            <v>5.7666666666666666</v>
          </cell>
          <cell r="X32">
            <v>4.9677419354838701</v>
          </cell>
          <cell r="Y32">
            <v>6.3</v>
          </cell>
          <cell r="Z32">
            <v>4.258064516129032</v>
          </cell>
          <cell r="AA32">
            <v>5.612903225806452</v>
          </cell>
          <cell r="AB32">
            <v>5.8</v>
          </cell>
          <cell r="AC32">
            <v>6</v>
          </cell>
          <cell r="AD32">
            <v>4.5333333333333341</v>
          </cell>
          <cell r="AE32">
            <v>5.1290322580645169</v>
          </cell>
          <cell r="AF32">
            <v>5.129032258064516</v>
          </cell>
          <cell r="AG32">
            <v>5</v>
          </cell>
          <cell r="AH32">
            <v>4.4838709677419351</v>
          </cell>
          <cell r="AI32">
            <v>4.0666666666666664</v>
          </cell>
          <cell r="AJ32">
            <v>5.4838709677419351</v>
          </cell>
          <cell r="AK32">
            <v>4.5333333333333332</v>
          </cell>
          <cell r="AL32">
            <v>3.6451612903225805</v>
          </cell>
          <cell r="AM32">
            <v>5.6451612903225801</v>
          </cell>
          <cell r="AN32">
            <v>5.333333333333333</v>
          </cell>
          <cell r="AO32">
            <v>4</v>
          </cell>
          <cell r="AP32">
            <v>4.6333333333333329</v>
          </cell>
          <cell r="AQ32">
            <v>5.4838709677419351</v>
          </cell>
          <cell r="AR32">
            <v>4.1612903225806441</v>
          </cell>
          <cell r="AS32">
            <v>4.9285714285714279</v>
          </cell>
          <cell r="AT32">
            <v>4.4838709677419351</v>
          </cell>
          <cell r="AU32">
            <v>5.3666666666666671</v>
          </cell>
          <cell r="AV32">
            <v>5.6774193548387091</v>
          </cell>
          <cell r="AW32">
            <v>5.8666666666666663</v>
          </cell>
        </row>
        <row r="33">
          <cell r="A33" t="str">
            <v>Key / Pittsfield / 369 West St</v>
          </cell>
          <cell r="B33">
            <v>9.387096774193548</v>
          </cell>
          <cell r="C33">
            <v>10.838709677419354</v>
          </cell>
          <cell r="D33">
            <v>9.8666666666666671</v>
          </cell>
          <cell r="E33">
            <v>11</v>
          </cell>
          <cell r="F33">
            <v>10.3</v>
          </cell>
          <cell r="G33">
            <v>10.096774193548388</v>
          </cell>
          <cell r="H33">
            <v>11.387096774193544</v>
          </cell>
          <cell r="I33">
            <v>11.428571428571429</v>
          </cell>
          <cell r="J33">
            <v>11.451612903225806</v>
          </cell>
          <cell r="K33">
            <v>10.1</v>
          </cell>
          <cell r="L33">
            <v>11.096774193548388</v>
          </cell>
          <cell r="M33">
            <v>9.5333333333333314</v>
          </cell>
          <cell r="N33">
            <v>11.580645161290322</v>
          </cell>
          <cell r="O33">
            <v>11.354838709677416</v>
          </cell>
          <cell r="P33">
            <v>11.5</v>
          </cell>
          <cell r="Q33">
            <v>11.677419354838708</v>
          </cell>
          <cell r="R33">
            <v>11.266666666666667</v>
          </cell>
          <cell r="S33">
            <v>11.741935483870966</v>
          </cell>
          <cell r="T33">
            <v>11.838709677419354</v>
          </cell>
          <cell r="U33">
            <v>11.931034482758621</v>
          </cell>
          <cell r="V33">
            <v>12.032258064516128</v>
          </cell>
          <cell r="W33">
            <v>12.033333333333333</v>
          </cell>
          <cell r="X33">
            <v>12</v>
          </cell>
          <cell r="Y33">
            <v>11.966666666666667</v>
          </cell>
          <cell r="Z33">
            <v>11.67741935483871</v>
          </cell>
          <cell r="AA33">
            <v>11.322580645161288</v>
          </cell>
          <cell r="AB33">
            <v>11.466666666666667</v>
          </cell>
          <cell r="AC33">
            <v>11.35483870967742</v>
          </cell>
          <cell r="AD33">
            <v>10.766666666666666</v>
          </cell>
          <cell r="AE33">
            <v>11.032258064516128</v>
          </cell>
          <cell r="AF33">
            <v>11.354838709677418</v>
          </cell>
          <cell r="AG33">
            <v>11.5</v>
          </cell>
          <cell r="AH33">
            <v>11.70967741935484</v>
          </cell>
          <cell r="AI33">
            <v>11.766666666666666</v>
          </cell>
          <cell r="AJ33">
            <v>11.741935483870966</v>
          </cell>
          <cell r="AK33">
            <v>11.866666666666667</v>
          </cell>
          <cell r="AL33">
            <v>10.806451612903228</v>
          </cell>
          <cell r="AM33">
            <v>11.193548387096776</v>
          </cell>
          <cell r="AN33">
            <v>11.333333333333332</v>
          </cell>
          <cell r="AO33">
            <v>11.580645161290322</v>
          </cell>
          <cell r="AP33">
            <v>11.466666666666665</v>
          </cell>
          <cell r="AQ33">
            <v>11.67741935483871</v>
          </cell>
          <cell r="AR33">
            <v>11.161290322580644</v>
          </cell>
          <cell r="AS33">
            <v>11.607142857142856</v>
          </cell>
          <cell r="AT33">
            <v>12.838709677419358</v>
          </cell>
          <cell r="AU33">
            <v>13.266666666666666</v>
          </cell>
          <cell r="AV33">
            <v>12.516129032258066</v>
          </cell>
          <cell r="AW33">
            <v>12.8</v>
          </cell>
        </row>
        <row r="34">
          <cell r="A34" t="str">
            <v>Key / Worcester / 2 Norton St</v>
          </cell>
          <cell r="B34">
            <v>7.9354838709677429</v>
          </cell>
          <cell r="C34">
            <v>8.129032258064516</v>
          </cell>
          <cell r="D34">
            <v>7.0666666666666664</v>
          </cell>
          <cell r="E34">
            <v>7.7741935483870979</v>
          </cell>
          <cell r="F34">
            <v>7</v>
          </cell>
          <cell r="G34">
            <v>8.2903225806451619</v>
          </cell>
          <cell r="H34">
            <v>8.9032258064516121</v>
          </cell>
          <cell r="I34">
            <v>8.4642857142857153</v>
          </cell>
          <cell r="J34">
            <v>8.6774193548387117</v>
          </cell>
          <cell r="K34">
            <v>9.1333333333333329</v>
          </cell>
          <cell r="L34">
            <v>9.935483870967742</v>
          </cell>
          <cell r="M34">
            <v>9.3000000000000007</v>
          </cell>
          <cell r="N34">
            <v>6.4838709677419342</v>
          </cell>
          <cell r="O34">
            <v>8.3225806451612883</v>
          </cell>
          <cell r="P34">
            <v>9.5666666666666664</v>
          </cell>
          <cell r="Q34">
            <v>9.1935483870967758</v>
          </cell>
          <cell r="R34">
            <v>9.9333333333333336</v>
          </cell>
          <cell r="S34">
            <v>9.4838709677419377</v>
          </cell>
          <cell r="T34">
            <v>9.4838709677419359</v>
          </cell>
          <cell r="U34">
            <v>9.9655172413793096</v>
          </cell>
          <cell r="V34">
            <v>9.9032258064516139</v>
          </cell>
          <cell r="W34">
            <v>9.5</v>
          </cell>
          <cell r="X34">
            <v>9.806451612903226</v>
          </cell>
          <cell r="Y34">
            <v>9.6333333333333329</v>
          </cell>
          <cell r="Z34">
            <v>9.387096774193548</v>
          </cell>
          <cell r="AA34">
            <v>9.5483870967741939</v>
          </cell>
          <cell r="AB34">
            <v>9.4</v>
          </cell>
          <cell r="AC34">
            <v>7.870967741935484</v>
          </cell>
          <cell r="AD34">
            <v>6.6</v>
          </cell>
          <cell r="AE34">
            <v>8.0322580645161299</v>
          </cell>
          <cell r="AF34">
            <v>7.5483870967741939</v>
          </cell>
          <cell r="AG34">
            <v>7.6785714285714288</v>
          </cell>
          <cell r="AH34">
            <v>7.258064516129032</v>
          </cell>
          <cell r="AI34">
            <v>9.3333333333333321</v>
          </cell>
          <cell r="AJ34">
            <v>9.6129032258064502</v>
          </cell>
          <cell r="AK34">
            <v>9.1666666666666679</v>
          </cell>
          <cell r="AL34">
            <v>9.2258064516129039</v>
          </cell>
          <cell r="AM34">
            <v>7.8709677419354831</v>
          </cell>
          <cell r="AN34">
            <v>7.833333333333333</v>
          </cell>
          <cell r="AO34">
            <v>9.67741935483871</v>
          </cell>
          <cell r="AP34">
            <v>9.3333333333333339</v>
          </cell>
          <cell r="AQ34">
            <v>7.7741935483870961</v>
          </cell>
          <cell r="AR34">
            <v>8.3548387096774199</v>
          </cell>
          <cell r="AS34">
            <v>9.6428571428571423</v>
          </cell>
          <cell r="AT34">
            <v>7.67741935483871</v>
          </cell>
          <cell r="AU34">
            <v>9.3666666666666654</v>
          </cell>
          <cell r="AV34">
            <v>9.870967741935484</v>
          </cell>
          <cell r="AW34">
            <v>9.9333333333333353</v>
          </cell>
        </row>
        <row r="35">
          <cell r="A35" t="str">
            <v>LUK / Fitchburg / 101 South St</v>
          </cell>
          <cell r="B35">
            <v>5.5161290322580641</v>
          </cell>
          <cell r="C35">
            <v>6.161290322580645</v>
          </cell>
          <cell r="D35">
            <v>5.666666666666667</v>
          </cell>
          <cell r="E35">
            <v>5.7419354838709671</v>
          </cell>
          <cell r="F35">
            <v>6.5333333333333332</v>
          </cell>
          <cell r="G35">
            <v>6.0322580645161299</v>
          </cell>
          <cell r="H35">
            <v>5.4193548387096779</v>
          </cell>
          <cell r="I35">
            <v>5.1785714285714288</v>
          </cell>
          <cell r="J35">
            <v>5.2580645161290329</v>
          </cell>
          <cell r="K35">
            <v>5.5</v>
          </cell>
          <cell r="L35">
            <v>3.967741935483871</v>
          </cell>
          <cell r="M35">
            <v>5.4666666666666668</v>
          </cell>
          <cell r="N35">
            <v>6.5483870967741939</v>
          </cell>
          <cell r="O35">
            <v>7.290322580645161</v>
          </cell>
          <cell r="P35">
            <v>7.0666666666666664</v>
          </cell>
          <cell r="Q35">
            <v>6.4838709677419351</v>
          </cell>
          <cell r="R35">
            <v>6.0333333333333332</v>
          </cell>
          <cell r="S35">
            <v>6.967741935483871</v>
          </cell>
          <cell r="T35">
            <v>6.258064516129032</v>
          </cell>
          <cell r="U35">
            <v>7</v>
          </cell>
          <cell r="V35">
            <v>6.741935483870968</v>
          </cell>
          <cell r="W35">
            <v>6.7666666666666666</v>
          </cell>
          <cell r="X35">
            <v>6.032258064516129</v>
          </cell>
          <cell r="Y35">
            <v>6.1666666666666661</v>
          </cell>
          <cell r="Z35">
            <v>6.741935483870968</v>
          </cell>
          <cell r="AA35">
            <v>6.7741935483870961</v>
          </cell>
          <cell r="AB35">
            <v>6.7333333333333343</v>
          </cell>
          <cell r="AC35">
            <v>7.096774193548387</v>
          </cell>
          <cell r="AD35">
            <v>5.7333333333333334</v>
          </cell>
          <cell r="AE35">
            <v>6.225806451612903</v>
          </cell>
          <cell r="AF35">
            <v>6.387096774193548</v>
          </cell>
          <cell r="AG35">
            <v>7</v>
          </cell>
          <cell r="AH35">
            <v>5.838709677419355</v>
          </cell>
          <cell r="AI35">
            <v>5.166666666666667</v>
          </cell>
          <cell r="AJ35">
            <v>6.3870967741935472</v>
          </cell>
          <cell r="AK35">
            <v>4.7666666666666666</v>
          </cell>
          <cell r="AL35">
            <v>4.354838709677419</v>
          </cell>
          <cell r="AM35">
            <v>5.935483870967742</v>
          </cell>
          <cell r="AN35">
            <v>5.1333333333333337</v>
          </cell>
          <cell r="AO35">
            <v>5.161290322580645</v>
          </cell>
          <cell r="AP35">
            <v>5.833333333333333</v>
          </cell>
          <cell r="AQ35">
            <v>6.419354838709677</v>
          </cell>
          <cell r="AR35">
            <v>6.2903225806451619</v>
          </cell>
          <cell r="AS35">
            <v>3.25</v>
          </cell>
          <cell r="AT35">
            <v>4.193548387096774</v>
          </cell>
          <cell r="AU35">
            <v>5.3666666666666663</v>
          </cell>
          <cell r="AV35">
            <v>6.354838709677419</v>
          </cell>
          <cell r="AW35">
            <v>6.6666666666666679</v>
          </cell>
        </row>
        <row r="36">
          <cell r="A36" t="str">
            <v>LUK / Fitchburg / 102 Day Street</v>
          </cell>
          <cell r="B36">
            <v>2.032258064516129</v>
          </cell>
          <cell r="C36">
            <v>2.32258064516129</v>
          </cell>
          <cell r="D36">
            <v>3.1333333333333337</v>
          </cell>
          <cell r="E36">
            <v>2.6451612903225801</v>
          </cell>
          <cell r="F36">
            <v>4</v>
          </cell>
          <cell r="G36">
            <v>3.4838709677419355</v>
          </cell>
          <cell r="H36">
            <v>3.774193548387097</v>
          </cell>
          <cell r="I36">
            <v>3.25</v>
          </cell>
          <cell r="J36">
            <v>3.806451612903226</v>
          </cell>
          <cell r="K36">
            <v>3.6666666666666665</v>
          </cell>
          <cell r="L36">
            <v>4.4193548387096779</v>
          </cell>
          <cell r="M36">
            <v>3.666666666666667</v>
          </cell>
          <cell r="N36">
            <v>3.5483870967741935</v>
          </cell>
          <cell r="O36">
            <v>3.7096774193548385</v>
          </cell>
          <cell r="P36">
            <v>3.4666666666666668</v>
          </cell>
          <cell r="Q36">
            <v>4.064516129032258</v>
          </cell>
          <cell r="R36">
            <v>4.8</v>
          </cell>
          <cell r="S36">
            <v>4.6451612903225801</v>
          </cell>
          <cell r="T36">
            <v>4.9677419354838701</v>
          </cell>
          <cell r="U36">
            <v>4.4137931034482758</v>
          </cell>
          <cell r="V36">
            <v>1.2903225806451613</v>
          </cell>
          <cell r="W36">
            <v>2.1666666666666665</v>
          </cell>
          <cell r="X36">
            <v>4.193548387096774</v>
          </cell>
          <cell r="Y36">
            <v>5.6333333333333329</v>
          </cell>
          <cell r="Z36">
            <v>6.0967741935483861</v>
          </cell>
          <cell r="AA36">
            <v>6.709677419354839</v>
          </cell>
          <cell r="AB36">
            <v>6.2</v>
          </cell>
          <cell r="AC36">
            <v>8.2903225806451601</v>
          </cell>
          <cell r="AD36">
            <v>8.6</v>
          </cell>
          <cell r="AE36">
            <v>7.967741935483871</v>
          </cell>
          <cell r="AF36">
            <v>6.935483870967742</v>
          </cell>
          <cell r="AG36">
            <v>7.5714285714285721</v>
          </cell>
          <cell r="AH36">
            <v>8.129032258064516</v>
          </cell>
          <cell r="AI36">
            <v>7.6333333333333337</v>
          </cell>
          <cell r="AJ36">
            <v>6.580645161290323</v>
          </cell>
          <cell r="AK36">
            <v>6.4</v>
          </cell>
          <cell r="AL36">
            <v>6.4516129032258069</v>
          </cell>
          <cell r="AM36">
            <v>3.774193548387097</v>
          </cell>
          <cell r="AN36">
            <v>1</v>
          </cell>
          <cell r="AO36">
            <v>1</v>
          </cell>
          <cell r="AP36">
            <v>0.5</v>
          </cell>
        </row>
        <row r="37">
          <cell r="A37" t="str">
            <v>LUK / Fitchburg / 27 Myrtle Ave</v>
          </cell>
          <cell r="B37">
            <v>5.2880645161290323</v>
          </cell>
          <cell r="C37">
            <v>6.7741935483870961</v>
          </cell>
          <cell r="D37">
            <v>7.4333333333333336</v>
          </cell>
          <cell r="E37">
            <v>7.354838709677419</v>
          </cell>
          <cell r="F37">
            <v>8</v>
          </cell>
          <cell r="G37">
            <v>8.0967741935483861</v>
          </cell>
          <cell r="H37">
            <v>8.5483870967741939</v>
          </cell>
          <cell r="I37">
            <v>6.8214285714285712</v>
          </cell>
          <cell r="J37">
            <v>7.612903225806452</v>
          </cell>
          <cell r="K37">
            <v>8.9666666666666686</v>
          </cell>
          <cell r="L37">
            <v>8.9677419354838701</v>
          </cell>
          <cell r="M37">
            <v>8.6999999999999993</v>
          </cell>
          <cell r="N37">
            <v>9.2903225806451619</v>
          </cell>
          <cell r="O37">
            <v>9.0967741935483861</v>
          </cell>
          <cell r="P37">
            <v>9.4</v>
          </cell>
          <cell r="Q37">
            <v>8.741935483870968</v>
          </cell>
          <cell r="R37">
            <v>8.6999999999999993</v>
          </cell>
          <cell r="S37">
            <v>9.0322580645161299</v>
          </cell>
          <cell r="T37">
            <v>8.9032258064516121</v>
          </cell>
          <cell r="U37">
            <v>8.6896551724137936</v>
          </cell>
          <cell r="V37">
            <v>9.0322580645161299</v>
          </cell>
          <cell r="W37">
            <v>8.8666666666666654</v>
          </cell>
          <cell r="X37">
            <v>8.7096774193548381</v>
          </cell>
          <cell r="Y37">
            <v>7.4666666666666668</v>
          </cell>
          <cell r="Z37">
            <v>6.258064516129032</v>
          </cell>
          <cell r="AA37">
            <v>6.096774193548387</v>
          </cell>
          <cell r="AB37">
            <v>4.7333333333333334</v>
          </cell>
          <cell r="AC37">
            <v>4.225806451612903</v>
          </cell>
          <cell r="AD37">
            <v>4.0666666666666664</v>
          </cell>
          <cell r="AE37">
            <v>5.064516129032258</v>
          </cell>
          <cell r="AF37">
            <v>6.290322580645161</v>
          </cell>
          <cell r="AG37">
            <v>5.7142857142857144</v>
          </cell>
          <cell r="AH37">
            <v>5.225806451612903</v>
          </cell>
          <cell r="AI37">
            <v>5.7</v>
          </cell>
          <cell r="AJ37">
            <v>7.096774193548387</v>
          </cell>
          <cell r="AK37">
            <v>6.8666666666666663</v>
          </cell>
          <cell r="AL37">
            <v>5.4838709677419359</v>
          </cell>
          <cell r="AM37">
            <v>6.6129032258064511</v>
          </cell>
          <cell r="AN37">
            <v>6.4666666666666668</v>
          </cell>
          <cell r="AO37">
            <v>6.193548387096774</v>
          </cell>
          <cell r="AP37">
            <v>3.7666666666666662</v>
          </cell>
          <cell r="AQ37">
            <v>4.193548387096774</v>
          </cell>
          <cell r="AR37">
            <v>5.806451612903226</v>
          </cell>
          <cell r="AS37">
            <v>6.75</v>
          </cell>
          <cell r="AT37">
            <v>5.2903225806451601</v>
          </cell>
          <cell r="AU37">
            <v>3.833333333333333</v>
          </cell>
          <cell r="AV37">
            <v>3.6451612903225805</v>
          </cell>
          <cell r="AW37">
            <v>4.833333333333333</v>
          </cell>
        </row>
        <row r="38">
          <cell r="A38" t="str">
            <v>LUK / Fitchburg / 846 Westminster</v>
          </cell>
          <cell r="AM38">
            <v>0.5161290322580645</v>
          </cell>
          <cell r="AN38">
            <v>4.8666666666666671</v>
          </cell>
          <cell r="AO38">
            <v>5.774193548387097</v>
          </cell>
          <cell r="AP38">
            <v>5.5</v>
          </cell>
          <cell r="AQ38">
            <v>5.419354838709677</v>
          </cell>
          <cell r="AR38">
            <v>5.064516129032258</v>
          </cell>
          <cell r="AS38">
            <v>6.3214285714285721</v>
          </cell>
          <cell r="AT38">
            <v>7.741935483870968</v>
          </cell>
          <cell r="AU38">
            <v>8.3666666666666654</v>
          </cell>
          <cell r="AV38">
            <v>8.0322580645161281</v>
          </cell>
          <cell r="AW38">
            <v>6.9</v>
          </cell>
        </row>
        <row r="39">
          <cell r="A39" t="str">
            <v>NFI / Arlington /23 Maple St</v>
          </cell>
          <cell r="D39">
            <v>4.2666666666666666</v>
          </cell>
          <cell r="E39">
            <v>5.096774193548387</v>
          </cell>
          <cell r="F39">
            <v>5.6</v>
          </cell>
          <cell r="G39">
            <v>5.5483870967741931</v>
          </cell>
          <cell r="H39">
            <v>5.419354838709677</v>
          </cell>
          <cell r="I39">
            <v>5.1071428571428577</v>
          </cell>
          <cell r="J39">
            <v>5.32258064516129</v>
          </cell>
          <cell r="K39">
            <v>5.7</v>
          </cell>
          <cell r="L39">
            <v>5.7096774193548381</v>
          </cell>
          <cell r="M39">
            <v>5.5666666666666664</v>
          </cell>
          <cell r="N39">
            <v>5.387096774193548</v>
          </cell>
          <cell r="O39">
            <v>5.6774193548387091</v>
          </cell>
          <cell r="P39">
            <v>3.8</v>
          </cell>
          <cell r="Q39">
            <v>3.193548387096774</v>
          </cell>
          <cell r="R39">
            <v>5.2666666666666675</v>
          </cell>
          <cell r="S39">
            <v>4.8709677419354831</v>
          </cell>
          <cell r="T39">
            <v>5.5483870967741939</v>
          </cell>
          <cell r="U39">
            <v>5.8965517241379306</v>
          </cell>
          <cell r="V39">
            <v>5.32258064516129</v>
          </cell>
          <cell r="W39">
            <v>5.3</v>
          </cell>
          <cell r="X39">
            <v>5.6451612903225801</v>
          </cell>
          <cell r="Y39">
            <v>5.2333333333333343</v>
          </cell>
          <cell r="Z39">
            <v>5.354838709677419</v>
          </cell>
          <cell r="AA39">
            <v>3.5161290322580645</v>
          </cell>
          <cell r="AB39">
            <v>2.3333333333333339</v>
          </cell>
          <cell r="AC39">
            <v>5.387096774193548</v>
          </cell>
          <cell r="AD39">
            <v>5.5333333333333332</v>
          </cell>
          <cell r="AE39">
            <v>4.9032258064516121</v>
          </cell>
          <cell r="AF39">
            <v>4.903225806451613</v>
          </cell>
          <cell r="AG39">
            <v>4.1785714285714279</v>
          </cell>
          <cell r="AH39">
            <v>5.645161290322581</v>
          </cell>
          <cell r="AI39">
            <v>5.2666666666666666</v>
          </cell>
          <cell r="AJ39">
            <v>5.7419354838709671</v>
          </cell>
          <cell r="AK39">
            <v>5.3</v>
          </cell>
          <cell r="AL39">
            <v>5.935483870967742</v>
          </cell>
          <cell r="AM39">
            <v>4.8709677419354849</v>
          </cell>
          <cell r="AN39">
            <v>4.6333333333333337</v>
          </cell>
          <cell r="AO39">
            <v>4.9032258064516121</v>
          </cell>
          <cell r="AP39">
            <v>5.6</v>
          </cell>
          <cell r="AQ39">
            <v>5.193548387096774</v>
          </cell>
          <cell r="AR39">
            <v>5.3225806451612909</v>
          </cell>
          <cell r="AS39">
            <v>5.3928571428571432</v>
          </cell>
          <cell r="AT39">
            <v>5.4193548387096762</v>
          </cell>
          <cell r="AU39">
            <v>5.7333333333333325</v>
          </cell>
          <cell r="AV39">
            <v>5.419354838709677</v>
          </cell>
          <cell r="AW39">
            <v>5.3666666666666671</v>
          </cell>
        </row>
        <row r="40">
          <cell r="A40" t="str">
            <v>Old Colony Y/Brockton/917R Montello</v>
          </cell>
          <cell r="B40">
            <v>8.32258064516129</v>
          </cell>
          <cell r="C40">
            <v>9.193548387096774</v>
          </cell>
          <cell r="D40">
            <v>10.166666666666666</v>
          </cell>
          <cell r="E40">
            <v>10.419354838709678</v>
          </cell>
          <cell r="F40">
            <v>11.8</v>
          </cell>
          <cell r="G40">
            <v>11.032258064516128</v>
          </cell>
          <cell r="H40">
            <v>11.193548387096774</v>
          </cell>
          <cell r="I40">
            <v>11.142857142857141</v>
          </cell>
          <cell r="J40">
            <v>12.290322580645164</v>
          </cell>
          <cell r="K40">
            <v>12.433333333333334</v>
          </cell>
          <cell r="L40">
            <v>11.548387096774194</v>
          </cell>
          <cell r="M40">
            <v>15.133333333333335</v>
          </cell>
          <cell r="N40">
            <v>12.387096774193546</v>
          </cell>
          <cell r="O40">
            <v>10.677419354838708</v>
          </cell>
          <cell r="P40">
            <v>10.933333333333335</v>
          </cell>
          <cell r="Q40">
            <v>11.161290322580644</v>
          </cell>
          <cell r="R40">
            <v>11.6</v>
          </cell>
          <cell r="S40">
            <v>11.645161290322582</v>
          </cell>
          <cell r="T40">
            <v>11.129032258064514</v>
          </cell>
          <cell r="U40">
            <v>9.5517241379310338</v>
          </cell>
          <cell r="V40">
            <v>10.29032258064516</v>
          </cell>
          <cell r="W40">
            <v>11.566666666666668</v>
          </cell>
          <cell r="X40">
            <v>11.516129032258066</v>
          </cell>
          <cell r="Y40">
            <v>10.666666666666668</v>
          </cell>
          <cell r="Z40">
            <v>11.741935483870968</v>
          </cell>
          <cell r="AA40">
            <v>11.06451612903226</v>
          </cell>
          <cell r="AB40">
            <v>11.733333333333334</v>
          </cell>
          <cell r="AC40">
            <v>11.806451612903226</v>
          </cell>
          <cell r="AD40">
            <v>11.066666666666665</v>
          </cell>
          <cell r="AE40">
            <v>11.67741935483871</v>
          </cell>
          <cell r="AF40">
            <v>11.354838709677422</v>
          </cell>
          <cell r="AG40">
            <v>10.214285714285714</v>
          </cell>
          <cell r="AH40">
            <v>10.774193548387098</v>
          </cell>
          <cell r="AI40">
            <v>10.4</v>
          </cell>
          <cell r="AJ40">
            <v>10.935483870967742</v>
          </cell>
          <cell r="AK40">
            <v>11.233333333333333</v>
          </cell>
          <cell r="AL40">
            <v>10.64516129032258</v>
          </cell>
          <cell r="AM40">
            <v>9.2258064516129057</v>
          </cell>
          <cell r="AN40">
            <v>11.166666666666666</v>
          </cell>
          <cell r="AO40">
            <v>9.1612903225806441</v>
          </cell>
          <cell r="AP40">
            <v>7.3333333333333339</v>
          </cell>
          <cell r="AQ40">
            <v>8.3548387096774199</v>
          </cell>
          <cell r="AR40">
            <v>10.935483870967742</v>
          </cell>
          <cell r="AS40">
            <v>11.535714285714288</v>
          </cell>
          <cell r="AT40">
            <v>11.032258064516128</v>
          </cell>
          <cell r="AU40">
            <v>9.5</v>
          </cell>
          <cell r="AV40">
            <v>11.258064516129032</v>
          </cell>
          <cell r="AW40">
            <v>9.6999999999999993</v>
          </cell>
        </row>
        <row r="41">
          <cell r="A41" t="str">
            <v>Old Colony Y/Fall River/199 N. Main</v>
          </cell>
          <cell r="F41">
            <v>13.4</v>
          </cell>
          <cell r="G41">
            <v>11.419354838709678</v>
          </cell>
          <cell r="H41">
            <v>12.29032258064516</v>
          </cell>
          <cell r="I41">
            <v>13.785714285714286</v>
          </cell>
          <cell r="J41">
            <v>13.516129032258066</v>
          </cell>
          <cell r="K41">
            <v>13.9</v>
          </cell>
          <cell r="L41">
            <v>13.225806451612904</v>
          </cell>
          <cell r="M41">
            <v>14.033333333333333</v>
          </cell>
          <cell r="N41">
            <v>13.064516129032256</v>
          </cell>
          <cell r="O41">
            <v>12.161290322580644</v>
          </cell>
          <cell r="P41">
            <v>13.533333333333331</v>
          </cell>
          <cell r="Q41">
            <v>13.7741935483871</v>
          </cell>
          <cell r="R41">
            <v>12.833333333333334</v>
          </cell>
          <cell r="S41">
            <v>12.741935483870968</v>
          </cell>
          <cell r="T41">
            <v>13.129032258064514</v>
          </cell>
          <cell r="U41">
            <v>13.482758620689657</v>
          </cell>
          <cell r="V41">
            <v>13.483870967741936</v>
          </cell>
          <cell r="W41">
            <v>13.9</v>
          </cell>
          <cell r="X41">
            <v>11.548387096774194</v>
          </cell>
          <cell r="Y41">
            <v>5.9</v>
          </cell>
          <cell r="Z41">
            <v>8.5483870967741922</v>
          </cell>
          <cell r="AA41">
            <v>1.5806451612903225</v>
          </cell>
        </row>
        <row r="42">
          <cell r="A42" t="str">
            <v>Old Colony Y/NewBedford/106 bullard</v>
          </cell>
          <cell r="X42">
            <v>1.967741935483871</v>
          </cell>
          <cell r="Y42">
            <v>7.8</v>
          </cell>
          <cell r="Z42">
            <v>4.419354838709677</v>
          </cell>
          <cell r="AA42">
            <v>8.7741935483870979</v>
          </cell>
          <cell r="AB42">
            <v>12.6</v>
          </cell>
          <cell r="AC42">
            <v>12.193548387096776</v>
          </cell>
          <cell r="AD42">
            <v>12.6</v>
          </cell>
          <cell r="AE42">
            <v>10.74193548387097</v>
          </cell>
          <cell r="AF42">
            <v>12.612903225806452</v>
          </cell>
          <cell r="AG42">
            <v>12.642857142857144</v>
          </cell>
          <cell r="AH42">
            <v>12.580645161290324</v>
          </cell>
          <cell r="AI42">
            <v>13.366666666666667</v>
          </cell>
          <cell r="AJ42">
            <v>13.677419354838708</v>
          </cell>
          <cell r="AK42">
            <v>14.866666666666665</v>
          </cell>
          <cell r="AL42">
            <v>13.354838709677418</v>
          </cell>
          <cell r="AM42">
            <v>13.322580645161292</v>
          </cell>
          <cell r="AN42">
            <v>13.3</v>
          </cell>
          <cell r="AO42">
            <v>13.290322580645158</v>
          </cell>
          <cell r="AP42">
            <v>12.066666666666668</v>
          </cell>
          <cell r="AQ42">
            <v>11.161290322580646</v>
          </cell>
          <cell r="AR42">
            <v>12.741935483870968</v>
          </cell>
          <cell r="AS42">
            <v>12.892857142857144</v>
          </cell>
          <cell r="AT42">
            <v>13.06451612903226</v>
          </cell>
          <cell r="AU42">
            <v>13.533333333333331</v>
          </cell>
          <cell r="AV42">
            <v>13.451612903225808</v>
          </cell>
          <cell r="AW42">
            <v>11.5</v>
          </cell>
        </row>
        <row r="43">
          <cell r="A43" t="str">
            <v>RFK / Lancaster / 220 Old Common</v>
          </cell>
          <cell r="C43">
            <v>5.064516129032258</v>
          </cell>
          <cell r="D43">
            <v>10</v>
          </cell>
          <cell r="E43">
            <v>9.9677419354838719</v>
          </cell>
          <cell r="F43">
            <v>9.4</v>
          </cell>
          <cell r="G43">
            <v>9.258064516129032</v>
          </cell>
          <cell r="H43">
            <v>9.9032258064516157</v>
          </cell>
          <cell r="I43">
            <v>11.785714285714286</v>
          </cell>
          <cell r="J43">
            <v>10.193548387096774</v>
          </cell>
          <cell r="K43">
            <v>11.433333333333334</v>
          </cell>
          <cell r="L43">
            <v>13.516129032258064</v>
          </cell>
          <cell r="M43">
            <v>13.633333333333335</v>
          </cell>
          <cell r="N43">
            <v>13.870967741935484</v>
          </cell>
          <cell r="O43">
            <v>12.516129032258064</v>
          </cell>
          <cell r="P43">
            <v>11.6</v>
          </cell>
          <cell r="Q43">
            <v>12.064516129032258</v>
          </cell>
          <cell r="R43">
            <v>13.1</v>
          </cell>
          <cell r="S43">
            <v>14.806451612903226</v>
          </cell>
          <cell r="T43">
            <v>14.096774193548388</v>
          </cell>
          <cell r="U43">
            <v>14.413793103448274</v>
          </cell>
          <cell r="V43">
            <v>14.129032258064518</v>
          </cell>
          <cell r="W43">
            <v>14.466666666666667</v>
          </cell>
          <cell r="X43">
            <v>14.70967741935484</v>
          </cell>
          <cell r="Y43">
            <v>14.666666666666668</v>
          </cell>
          <cell r="Z43">
            <v>14.67741935483871</v>
          </cell>
          <cell r="AA43">
            <v>13.935483870967742</v>
          </cell>
          <cell r="AB43">
            <v>13.633333333333333</v>
          </cell>
          <cell r="AC43">
            <v>13.387096774193548</v>
          </cell>
          <cell r="AD43">
            <v>11.433333333333334</v>
          </cell>
          <cell r="AE43">
            <v>10.32258064516129</v>
          </cell>
          <cell r="AF43">
            <v>13.516129032258064</v>
          </cell>
          <cell r="AG43">
            <v>12.714285714285714</v>
          </cell>
          <cell r="AH43">
            <v>10.645161290322582</v>
          </cell>
          <cell r="AI43">
            <v>12.3</v>
          </cell>
          <cell r="AJ43">
            <v>13.064516129032256</v>
          </cell>
          <cell r="AK43">
            <v>14</v>
          </cell>
          <cell r="AL43">
            <v>13.580645161290322</v>
          </cell>
          <cell r="AM43">
            <v>12.483870967741936</v>
          </cell>
          <cell r="AN43">
            <v>10.433333333333335</v>
          </cell>
          <cell r="AO43">
            <v>12.419354838709678</v>
          </cell>
          <cell r="AP43">
            <v>11.3</v>
          </cell>
          <cell r="AQ43">
            <v>10.774193548387096</v>
          </cell>
          <cell r="AR43">
            <v>10.774193548387096</v>
          </cell>
          <cell r="AS43">
            <v>11.107142857142858</v>
          </cell>
          <cell r="AT43">
            <v>12.741935483870968</v>
          </cell>
          <cell r="AU43">
            <v>14.166666666666666</v>
          </cell>
          <cell r="AV43">
            <v>13.129032258064518</v>
          </cell>
          <cell r="AW43">
            <v>13.2</v>
          </cell>
        </row>
        <row r="44">
          <cell r="A44" t="str">
            <v>RFK / S.Yarmouth / 137 Run Pond</v>
          </cell>
          <cell r="B44">
            <v>9.612903225806452</v>
          </cell>
          <cell r="C44">
            <v>11.612903225806452</v>
          </cell>
          <cell r="D44">
            <v>10.466666666666667</v>
          </cell>
          <cell r="E44">
            <v>10.451612903225804</v>
          </cell>
          <cell r="F44">
            <v>11.533333333333335</v>
          </cell>
          <cell r="G44">
            <v>11.322580645161288</v>
          </cell>
          <cell r="H44">
            <v>9.1935483870967758</v>
          </cell>
          <cell r="I44">
            <v>10.392857142857142</v>
          </cell>
          <cell r="J44">
            <v>11.774193548387098</v>
          </cell>
          <cell r="K44">
            <v>11.566666666666666</v>
          </cell>
          <cell r="L44">
            <v>11.387096774193548</v>
          </cell>
          <cell r="M44">
            <v>11.833333333333332</v>
          </cell>
          <cell r="N44">
            <v>9.387096774193548</v>
          </cell>
          <cell r="O44">
            <v>9.5483870967741939</v>
          </cell>
          <cell r="P44">
            <v>10.266666666666666</v>
          </cell>
          <cell r="Q44">
            <v>10.29032258064516</v>
          </cell>
          <cell r="R44">
            <v>11.666666666666666</v>
          </cell>
          <cell r="S44">
            <v>10.967741935483874</v>
          </cell>
          <cell r="T44">
            <v>11.516129032258064</v>
          </cell>
          <cell r="U44">
            <v>11.310344827586206</v>
          </cell>
          <cell r="V44">
            <v>10.419354838709678</v>
          </cell>
          <cell r="W44">
            <v>9.8333333333333321</v>
          </cell>
          <cell r="X44">
            <v>11.806451612903226</v>
          </cell>
          <cell r="Y44">
            <v>11.833333333333332</v>
          </cell>
          <cell r="Z44">
            <v>11.774193548387096</v>
          </cell>
          <cell r="AA44">
            <v>11.032258064516128</v>
          </cell>
          <cell r="AB44">
            <v>11.7</v>
          </cell>
          <cell r="AC44">
            <v>11.580645161290322</v>
          </cell>
          <cell r="AD44">
            <v>11.666666666666666</v>
          </cell>
          <cell r="AE44">
            <v>11.67741935483871</v>
          </cell>
          <cell r="AF44">
            <v>11.258064516129034</v>
          </cell>
          <cell r="AG44">
            <v>11.25</v>
          </cell>
          <cell r="AH44">
            <v>11.806451612903228</v>
          </cell>
          <cell r="AI44">
            <v>11.366666666666669</v>
          </cell>
          <cell r="AJ44">
            <v>11.161290322580646</v>
          </cell>
          <cell r="AK44">
            <v>11.066666666666668</v>
          </cell>
          <cell r="AL44">
            <v>11</v>
          </cell>
          <cell r="AM44">
            <v>12</v>
          </cell>
          <cell r="AN44">
            <v>11.266666666666667</v>
          </cell>
          <cell r="AO44">
            <v>11.806451612903226</v>
          </cell>
          <cell r="AP44">
            <v>11.966666666666667</v>
          </cell>
          <cell r="AQ44">
            <v>11.161290322580644</v>
          </cell>
          <cell r="AR44">
            <v>11.161290322580644</v>
          </cell>
          <cell r="AS44">
            <v>11.357142857142858</v>
          </cell>
          <cell r="AT44">
            <v>11.838709677419354</v>
          </cell>
          <cell r="AU44">
            <v>11.733333333333333</v>
          </cell>
          <cell r="AV44">
            <v>11.096774193548386</v>
          </cell>
          <cell r="AW44">
            <v>10.366666666666667</v>
          </cell>
        </row>
        <row r="45">
          <cell r="A45" t="str">
            <v>SPIN / Lynn / 50 Newhall Street</v>
          </cell>
          <cell r="D45">
            <v>4.5</v>
          </cell>
          <cell r="E45">
            <v>10.064516129032256</v>
          </cell>
          <cell r="F45">
            <v>10.5</v>
          </cell>
          <cell r="G45">
            <v>8.2258064516129039</v>
          </cell>
          <cell r="H45">
            <v>5.354838709677419</v>
          </cell>
          <cell r="I45">
            <v>1.3214285714285712</v>
          </cell>
          <cell r="J45">
            <v>8</v>
          </cell>
          <cell r="K45">
            <v>10.433333333333332</v>
          </cell>
          <cell r="L45">
            <v>7.8709677419354822</v>
          </cell>
          <cell r="M45">
            <v>8.2333333333333343</v>
          </cell>
          <cell r="N45">
            <v>10.064516129032258</v>
          </cell>
          <cell r="O45">
            <v>8.129032258064516</v>
          </cell>
          <cell r="P45">
            <v>6.333333333333333</v>
          </cell>
          <cell r="Q45">
            <v>9.2258064516129021</v>
          </cell>
          <cell r="R45">
            <v>9</v>
          </cell>
          <cell r="S45">
            <v>8</v>
          </cell>
          <cell r="T45">
            <v>8.9677419354838737</v>
          </cell>
          <cell r="U45">
            <v>6.5862068965517251</v>
          </cell>
          <cell r="V45">
            <v>9.193548387096774</v>
          </cell>
          <cell r="W45">
            <v>9.5666666666666647</v>
          </cell>
          <cell r="X45">
            <v>9.0322580645161263</v>
          </cell>
          <cell r="Y45">
            <v>10.5</v>
          </cell>
          <cell r="Z45">
            <v>11.225806451612904</v>
          </cell>
          <cell r="AA45">
            <v>9.1935483870967758</v>
          </cell>
          <cell r="AB45">
            <v>8.0333333333333332</v>
          </cell>
          <cell r="AC45">
            <v>8.9677419354838701</v>
          </cell>
          <cell r="AD45">
            <v>9.8000000000000007</v>
          </cell>
          <cell r="AE45">
            <v>9.67741935483871</v>
          </cell>
          <cell r="AF45">
            <v>9.4516129032258043</v>
          </cell>
          <cell r="AG45">
            <v>7.4285714285714297</v>
          </cell>
          <cell r="AH45">
            <v>9.612903225806452</v>
          </cell>
          <cell r="AI45">
            <v>9.6</v>
          </cell>
          <cell r="AJ45">
            <v>8.5806451612903221</v>
          </cell>
          <cell r="AK45">
            <v>11.433333333333334</v>
          </cell>
          <cell r="AL45">
            <v>8.5161290322580641</v>
          </cell>
          <cell r="AM45">
            <v>8.5806451612903238</v>
          </cell>
          <cell r="AN45">
            <v>5.9666666666666668</v>
          </cell>
          <cell r="AO45">
            <v>7.5161290322580632</v>
          </cell>
          <cell r="AP45">
            <v>11.06666666666667</v>
          </cell>
          <cell r="AQ45">
            <v>9.7096774193548381</v>
          </cell>
          <cell r="AR45">
            <v>8.5483870967741939</v>
          </cell>
          <cell r="AS45">
            <v>9.2857142857142865</v>
          </cell>
          <cell r="AT45">
            <v>8.3548387096774182</v>
          </cell>
          <cell r="AU45">
            <v>10.5</v>
          </cell>
          <cell r="AV45">
            <v>9.2258064516129039</v>
          </cell>
          <cell r="AW45">
            <v>10.1</v>
          </cell>
        </row>
        <row r="46">
          <cell r="A46" t="str">
            <v>St Vincent's/FallRiver/2425Highland</v>
          </cell>
          <cell r="D46">
            <v>1.4333333333333331</v>
          </cell>
          <cell r="E46">
            <v>4.5483870967741939</v>
          </cell>
          <cell r="F46">
            <v>8.9333333333333336</v>
          </cell>
          <cell r="G46">
            <v>7.7741935483870961</v>
          </cell>
          <cell r="H46">
            <v>6.225806451612903</v>
          </cell>
          <cell r="I46">
            <v>6.4285714285714288</v>
          </cell>
          <cell r="J46">
            <v>6.935483870967742</v>
          </cell>
          <cell r="K46">
            <v>7.8</v>
          </cell>
          <cell r="L46">
            <v>7.193548387096774</v>
          </cell>
          <cell r="M46">
            <v>6.8333333333333339</v>
          </cell>
          <cell r="N46">
            <v>7.258064516129032</v>
          </cell>
          <cell r="O46">
            <v>7.935483870967742</v>
          </cell>
          <cell r="P46">
            <v>7.8</v>
          </cell>
          <cell r="Q46">
            <v>9</v>
          </cell>
          <cell r="R46">
            <v>8.9333333333333336</v>
          </cell>
          <cell r="S46">
            <v>7.064516129032258</v>
          </cell>
          <cell r="T46">
            <v>6.7419354838709671</v>
          </cell>
          <cell r="U46">
            <v>8.206896551724137</v>
          </cell>
          <cell r="V46">
            <v>8.935483870967742</v>
          </cell>
          <cell r="W46">
            <v>8.6333333333333329</v>
          </cell>
          <cell r="X46">
            <v>6.7741935483870961</v>
          </cell>
          <cell r="Y46">
            <v>6.9333333333333336</v>
          </cell>
          <cell r="Z46">
            <v>8.4838709677419359</v>
          </cell>
          <cell r="AA46">
            <v>8.2903225806451619</v>
          </cell>
          <cell r="AB46">
            <v>6.666666666666667</v>
          </cell>
          <cell r="AC46">
            <v>6.5161290322580641</v>
          </cell>
          <cell r="AD46">
            <v>8.1333333333333329</v>
          </cell>
          <cell r="AE46">
            <v>9.0645161290322598</v>
          </cell>
          <cell r="AF46">
            <v>7.4838709677419351</v>
          </cell>
          <cell r="AG46">
            <v>8.1071428571428577</v>
          </cell>
          <cell r="AH46">
            <v>8.935483870967742</v>
          </cell>
          <cell r="AI46">
            <v>8.9666666666666668</v>
          </cell>
          <cell r="AJ46">
            <v>8.5806451612903203</v>
          </cell>
          <cell r="AK46">
            <v>8.9</v>
          </cell>
          <cell r="AL46">
            <v>8.612903225806452</v>
          </cell>
          <cell r="AM46">
            <v>7.67741935483871</v>
          </cell>
          <cell r="AN46">
            <v>5.2</v>
          </cell>
          <cell r="AO46">
            <v>3.645161290322581</v>
          </cell>
          <cell r="AP46">
            <v>7.333333333333333</v>
          </cell>
          <cell r="AQ46">
            <v>8.3548387096774182</v>
          </cell>
          <cell r="AR46">
            <v>8.8709677419354822</v>
          </cell>
          <cell r="AS46">
            <v>6.5</v>
          </cell>
          <cell r="AT46">
            <v>7.1935483870967731</v>
          </cell>
          <cell r="AU46">
            <v>7.1333333333333337</v>
          </cell>
          <cell r="AV46">
            <v>8.935483870967742</v>
          </cell>
          <cell r="AW46">
            <v>8.9333333333333336</v>
          </cell>
        </row>
        <row r="47">
          <cell r="A47" t="str">
            <v>TeamCoord / Bradford / 4 S. Kimball</v>
          </cell>
          <cell r="D47">
            <v>1.9333333333333331</v>
          </cell>
          <cell r="E47">
            <v>5.6129032258064511</v>
          </cell>
          <cell r="F47">
            <v>8.9</v>
          </cell>
          <cell r="G47">
            <v>8.387096774193548</v>
          </cell>
          <cell r="H47">
            <v>8.4516129032258078</v>
          </cell>
          <cell r="I47">
            <v>8.8928571428571441</v>
          </cell>
          <cell r="J47">
            <v>9.4193548387096762</v>
          </cell>
          <cell r="K47">
            <v>9.1666666666666661</v>
          </cell>
          <cell r="L47">
            <v>9.4838709677419342</v>
          </cell>
          <cell r="M47">
            <v>8.9666666666666668</v>
          </cell>
          <cell r="N47">
            <v>5.8064516129032251</v>
          </cell>
          <cell r="O47">
            <v>5.064516129032258</v>
          </cell>
          <cell r="P47">
            <v>4.1333333333333329</v>
          </cell>
          <cell r="Q47">
            <v>5.419354838709677</v>
          </cell>
          <cell r="R47">
            <v>5.5</v>
          </cell>
          <cell r="S47">
            <v>4.7096774193548381</v>
          </cell>
          <cell r="T47">
            <v>5.354838709677419</v>
          </cell>
          <cell r="U47">
            <v>5.4482758620689653</v>
          </cell>
          <cell r="V47">
            <v>3.67741935483871</v>
          </cell>
          <cell r="W47">
            <v>3.9333333333333327</v>
          </cell>
          <cell r="X47">
            <v>4.064516129032258</v>
          </cell>
          <cell r="Y47">
            <v>3.4</v>
          </cell>
          <cell r="Z47">
            <v>5.32258064516129</v>
          </cell>
          <cell r="AA47">
            <v>4.258064516129032</v>
          </cell>
          <cell r="AB47">
            <v>3.1</v>
          </cell>
          <cell r="AC47">
            <v>5.096774193548387</v>
          </cell>
          <cell r="AD47">
            <v>5.0333333333333332</v>
          </cell>
          <cell r="AE47">
            <v>4.064516129032258</v>
          </cell>
          <cell r="AF47">
            <v>5.5161290322580641</v>
          </cell>
          <cell r="AG47">
            <v>4.6071428571428577</v>
          </cell>
          <cell r="AH47">
            <v>2.193548387096774</v>
          </cell>
          <cell r="AI47">
            <v>3.7</v>
          </cell>
          <cell r="AJ47">
            <v>5.7419354838709671</v>
          </cell>
          <cell r="AK47">
            <v>5.3</v>
          </cell>
          <cell r="AL47">
            <v>3.8064516129032255</v>
          </cell>
          <cell r="AM47">
            <v>3.193548387096774</v>
          </cell>
          <cell r="AN47">
            <v>3.7666666666666666</v>
          </cell>
          <cell r="AO47">
            <v>4.32258064516129</v>
          </cell>
          <cell r="AP47">
            <v>2.6666666666666674</v>
          </cell>
          <cell r="AQ47">
            <v>3.354838709677419</v>
          </cell>
          <cell r="AR47">
            <v>4</v>
          </cell>
          <cell r="AS47">
            <v>4</v>
          </cell>
          <cell r="AT47">
            <v>4.4838709677419359</v>
          </cell>
          <cell r="AU47">
            <v>5.2333333333333325</v>
          </cell>
          <cell r="AV47">
            <v>5.741935483870968</v>
          </cell>
          <cell r="AW47">
            <v>4.5666666666666664</v>
          </cell>
        </row>
        <row r="48">
          <cell r="A48" t="str">
            <v>TeamCoord / Haverhill / 20NewcombSt</v>
          </cell>
          <cell r="D48">
            <v>3.3333333333333335</v>
          </cell>
          <cell r="E48">
            <v>4.258064516129032</v>
          </cell>
          <cell r="F48">
            <v>1.3</v>
          </cell>
          <cell r="K48">
            <v>6.6666666666666666E-2</v>
          </cell>
          <cell r="L48">
            <v>1.161290322580645</v>
          </cell>
          <cell r="M48">
            <v>1.9666666666666668</v>
          </cell>
          <cell r="N48">
            <v>5.4838709677419359</v>
          </cell>
          <cell r="O48">
            <v>1.2580645161290323</v>
          </cell>
          <cell r="P48">
            <v>3.333333333333333</v>
          </cell>
          <cell r="Q48">
            <v>3.903225806451613</v>
          </cell>
          <cell r="R48">
            <v>5.2</v>
          </cell>
          <cell r="S48">
            <v>5.064516129032258</v>
          </cell>
          <cell r="T48">
            <v>5.064516129032258</v>
          </cell>
          <cell r="U48">
            <v>5.931034482758621</v>
          </cell>
          <cell r="V48">
            <v>4.6774193548387091</v>
          </cell>
          <cell r="W48">
            <v>5.5</v>
          </cell>
          <cell r="X48">
            <v>5.3870967741935489</v>
          </cell>
          <cell r="Y48">
            <v>4.7</v>
          </cell>
          <cell r="Z48">
            <v>3.838709677419355</v>
          </cell>
          <cell r="AA48">
            <v>3.8064516129032251</v>
          </cell>
          <cell r="AB48">
            <v>5.9</v>
          </cell>
          <cell r="AC48">
            <v>5.838709677419355</v>
          </cell>
          <cell r="AD48">
            <v>4.2333333333333334</v>
          </cell>
          <cell r="AE48">
            <v>5.290322580645161</v>
          </cell>
          <cell r="AF48">
            <v>5.4838709677419351</v>
          </cell>
          <cell r="AG48">
            <v>2.3928571428571428</v>
          </cell>
          <cell r="AH48">
            <v>2.645161290322581</v>
          </cell>
          <cell r="AI48">
            <v>3.9666666666666663</v>
          </cell>
          <cell r="AJ48">
            <v>3.4838709677419355</v>
          </cell>
          <cell r="AK48">
            <v>1.3666666666666667</v>
          </cell>
          <cell r="AL48">
            <v>2.7419354838709671</v>
          </cell>
          <cell r="AM48">
            <v>4.8709677419354831</v>
          </cell>
          <cell r="AN48">
            <v>3.6333333333333333</v>
          </cell>
          <cell r="AO48">
            <v>5.129032258064516</v>
          </cell>
          <cell r="AP48">
            <v>4.5333333333333332</v>
          </cell>
          <cell r="AQ48">
            <v>4.032258064516129</v>
          </cell>
          <cell r="AR48">
            <v>5.32258064516129</v>
          </cell>
          <cell r="AS48">
            <v>5.2142857142857144</v>
          </cell>
          <cell r="AT48">
            <v>3.967741935483871</v>
          </cell>
          <cell r="AU48">
            <v>2.2999999999999998</v>
          </cell>
          <cell r="AV48">
            <v>5.032258064516129</v>
          </cell>
          <cell r="AW48">
            <v>3.4</v>
          </cell>
        </row>
        <row r="49">
          <cell r="A49" t="str">
            <v>TeamCoord/Wilmington/82HighSt</v>
          </cell>
          <cell r="D49">
            <v>1.8333333333333335</v>
          </cell>
          <cell r="E49">
            <v>4.741935483870968</v>
          </cell>
          <cell r="F49">
            <v>2.9333333333333336</v>
          </cell>
          <cell r="G49">
            <v>4.064516129032258</v>
          </cell>
          <cell r="H49">
            <v>3.5483870967741931</v>
          </cell>
          <cell r="I49">
            <v>3.6428571428571428</v>
          </cell>
          <cell r="J49">
            <v>3.4516129032258069</v>
          </cell>
          <cell r="K49">
            <v>4.8666666666666663</v>
          </cell>
          <cell r="L49">
            <v>4.6129032258064511</v>
          </cell>
          <cell r="M49">
            <v>5.0333333333333332</v>
          </cell>
          <cell r="N49">
            <v>4.838709677419355</v>
          </cell>
          <cell r="O49">
            <v>4.806451612903226</v>
          </cell>
          <cell r="P49">
            <v>3.7</v>
          </cell>
          <cell r="Q49">
            <v>3.806451612903226</v>
          </cell>
          <cell r="R49">
            <v>3.1333333333333333</v>
          </cell>
          <cell r="S49">
            <v>4.096774193548387</v>
          </cell>
          <cell r="T49">
            <v>4.935483870967742</v>
          </cell>
          <cell r="U49">
            <v>4.7931034482758621</v>
          </cell>
          <cell r="V49">
            <v>4.4838709677419351</v>
          </cell>
          <cell r="W49">
            <v>3.3333333333333335</v>
          </cell>
          <cell r="X49">
            <v>3.32258064516129</v>
          </cell>
          <cell r="Y49">
            <v>4.666666666666667</v>
          </cell>
          <cell r="Z49">
            <v>4.4516129032258061</v>
          </cell>
          <cell r="AA49">
            <v>4.4193548387096779</v>
          </cell>
          <cell r="AB49">
            <v>2.833333333333333</v>
          </cell>
          <cell r="AC49">
            <v>4.096774193548387</v>
          </cell>
          <cell r="AD49">
            <v>4.8666666666666663</v>
          </cell>
          <cell r="AE49">
            <v>4.354838709677419</v>
          </cell>
          <cell r="AF49">
            <v>2.967741935483871</v>
          </cell>
          <cell r="AG49">
            <v>4.5714285714285712</v>
          </cell>
          <cell r="AH49">
            <v>3.967741935483871</v>
          </cell>
          <cell r="AI49">
            <v>3.9666666666666672</v>
          </cell>
          <cell r="AJ49">
            <v>4.612903225806452</v>
          </cell>
          <cell r="AK49">
            <v>4.7333333333333334</v>
          </cell>
          <cell r="AL49">
            <v>4.3870967741935472</v>
          </cell>
          <cell r="AM49">
            <v>4.290322580645161</v>
          </cell>
          <cell r="AN49">
            <v>4.8333333333333339</v>
          </cell>
          <cell r="AO49">
            <v>4.870967741935484</v>
          </cell>
          <cell r="AP49">
            <v>4.5666666666666664</v>
          </cell>
          <cell r="AQ49">
            <v>4.838709677419355</v>
          </cell>
          <cell r="AR49">
            <v>4.4838709677419351</v>
          </cell>
          <cell r="AS49">
            <v>4.9642857142857144</v>
          </cell>
          <cell r="AT49">
            <v>4.709677419354839</v>
          </cell>
          <cell r="AU49">
            <v>4.833333333333333</v>
          </cell>
          <cell r="AV49">
            <v>4.8064516129032251</v>
          </cell>
          <cell r="AW49">
            <v>4.3</v>
          </cell>
        </row>
        <row r="50">
          <cell r="A50" t="str">
            <v>TheHome for LW/Walpole/399Lincoln</v>
          </cell>
          <cell r="C50">
            <v>1.6774193548387095</v>
          </cell>
          <cell r="D50">
            <v>2.7333333333333329</v>
          </cell>
          <cell r="E50">
            <v>5.129032258064516</v>
          </cell>
          <cell r="F50">
            <v>4.0999999999999996</v>
          </cell>
          <cell r="G50">
            <v>3.6774193548387095</v>
          </cell>
          <cell r="H50">
            <v>3.9354838709677415</v>
          </cell>
          <cell r="I50">
            <v>4.7857142857142856</v>
          </cell>
          <cell r="J50">
            <v>2.612903225806452</v>
          </cell>
          <cell r="K50">
            <v>5.6333333333333329</v>
          </cell>
          <cell r="L50">
            <v>5.580645161290323</v>
          </cell>
          <cell r="M50">
            <v>6.0333333333333332</v>
          </cell>
          <cell r="N50">
            <v>2.8064516129032255</v>
          </cell>
          <cell r="O50">
            <v>5.193548387096774</v>
          </cell>
          <cell r="P50">
            <v>5.3</v>
          </cell>
          <cell r="Q50">
            <v>5.064516129032258</v>
          </cell>
          <cell r="R50">
            <v>6.9666666666666668</v>
          </cell>
          <cell r="S50">
            <v>5.5161290322580649</v>
          </cell>
          <cell r="T50">
            <v>6</v>
          </cell>
          <cell r="U50">
            <v>7.5172413793103452</v>
          </cell>
          <cell r="V50">
            <v>6.6451612903225801</v>
          </cell>
          <cell r="W50">
            <v>7.2666666666666675</v>
          </cell>
          <cell r="X50">
            <v>6.7096774193548381</v>
          </cell>
          <cell r="Y50">
            <v>7.1333333333333329</v>
          </cell>
          <cell r="Z50">
            <v>6.32258064516129</v>
          </cell>
          <cell r="AA50">
            <v>7.32258064516129</v>
          </cell>
          <cell r="AB50">
            <v>6.8666666666666654</v>
          </cell>
          <cell r="AC50">
            <v>6.387096774193548</v>
          </cell>
          <cell r="AD50">
            <v>7</v>
          </cell>
          <cell r="AE50">
            <v>6.2903225806451601</v>
          </cell>
          <cell r="AF50">
            <v>6.258064516129032</v>
          </cell>
          <cell r="AG50">
            <v>7.4285714285714288</v>
          </cell>
          <cell r="AH50">
            <v>7.806451612903226</v>
          </cell>
          <cell r="AI50">
            <v>7.2</v>
          </cell>
          <cell r="AJ50">
            <v>7.580645161290323</v>
          </cell>
          <cell r="AK50">
            <v>6.9</v>
          </cell>
          <cell r="AL50">
            <v>6.5806451612903221</v>
          </cell>
          <cell r="AM50">
            <v>6.1612903225806459</v>
          </cell>
          <cell r="AN50">
            <v>4.3333333333333321</v>
          </cell>
          <cell r="AO50">
            <v>6.5483870967741939</v>
          </cell>
          <cell r="AP50">
            <v>6.4666666666666668</v>
          </cell>
          <cell r="AQ50">
            <v>6.064516129032258</v>
          </cell>
          <cell r="AR50">
            <v>6.1290322580645151</v>
          </cell>
          <cell r="AS50">
            <v>6.7857142857142847</v>
          </cell>
          <cell r="AT50">
            <v>7.032258064516129</v>
          </cell>
          <cell r="AU50">
            <v>6.9</v>
          </cell>
          <cell r="AV50">
            <v>5.354838709677419</v>
          </cell>
          <cell r="AW50">
            <v>6.2333333333333334</v>
          </cell>
        </row>
        <row r="51">
          <cell r="A51" t="str">
            <v>Wayside/Framingham/1FredrickAbbotWy</v>
          </cell>
          <cell r="AI51">
            <v>1.5</v>
          </cell>
          <cell r="AJ51">
            <v>20.064516129032256</v>
          </cell>
          <cell r="AK51">
            <v>18.066666666666666</v>
          </cell>
          <cell r="AL51">
            <v>20.451612903225808</v>
          </cell>
          <cell r="AM51">
            <v>20.161290322580641</v>
          </cell>
          <cell r="AN51">
            <v>19.633333333333329</v>
          </cell>
          <cell r="AO51">
            <v>18.806451612903231</v>
          </cell>
          <cell r="AP51">
            <v>19.533333333333328</v>
          </cell>
          <cell r="AQ51">
            <v>19.419354838709683</v>
          </cell>
          <cell r="AR51">
            <v>17.419354838709676</v>
          </cell>
          <cell r="AS51">
            <v>19.178571428571431</v>
          </cell>
          <cell r="AT51">
            <v>20</v>
          </cell>
          <cell r="AU51">
            <v>19.866666666666667</v>
          </cell>
          <cell r="AV51">
            <v>19.870967741935484</v>
          </cell>
          <cell r="AW51">
            <v>20.5</v>
          </cell>
        </row>
        <row r="52">
          <cell r="A52" t="str">
            <v>Wayside/Framingham/85Edgell Rd</v>
          </cell>
          <cell r="E52">
            <v>2.258064516129032</v>
          </cell>
          <cell r="F52">
            <v>3.3333333333333335</v>
          </cell>
          <cell r="G52">
            <v>3.6774193548387095</v>
          </cell>
          <cell r="H52">
            <v>3.7741935483870965</v>
          </cell>
          <cell r="I52">
            <v>2.25</v>
          </cell>
          <cell r="J52">
            <v>3.774193548387097</v>
          </cell>
          <cell r="K52">
            <v>3.8333333333333335</v>
          </cell>
          <cell r="L52">
            <v>3.5161290322580645</v>
          </cell>
          <cell r="M52">
            <v>3.5333333333333337</v>
          </cell>
          <cell r="N52">
            <v>3.838709677419355</v>
          </cell>
          <cell r="O52">
            <v>4.0322580645161299</v>
          </cell>
          <cell r="P52">
            <v>3.9666666666666668</v>
          </cell>
          <cell r="Q52">
            <v>3.935483870967742</v>
          </cell>
          <cell r="R52">
            <v>3.7</v>
          </cell>
          <cell r="S52">
            <v>3.838709677419355</v>
          </cell>
          <cell r="T52">
            <v>3.967741935483871</v>
          </cell>
          <cell r="U52">
            <v>3.9655172413793105</v>
          </cell>
          <cell r="V52">
            <v>4</v>
          </cell>
          <cell r="W52">
            <v>4</v>
          </cell>
          <cell r="X52">
            <v>3.5161290322580645</v>
          </cell>
          <cell r="Y52">
            <v>4.6666666666666661</v>
          </cell>
          <cell r="Z52">
            <v>4.290322580645161</v>
          </cell>
          <cell r="AA52">
            <v>3.8387096774193541</v>
          </cell>
          <cell r="AB52">
            <v>4</v>
          </cell>
          <cell r="AC52">
            <v>2.7096774193548385</v>
          </cell>
          <cell r="AD52">
            <v>3.5666666666666664</v>
          </cell>
          <cell r="AE52">
            <v>3.4516129032258065</v>
          </cell>
          <cell r="AF52">
            <v>2.967741935483871</v>
          </cell>
          <cell r="AG52">
            <v>3.8928571428571428</v>
          </cell>
          <cell r="AH52">
            <v>3.935483870967742</v>
          </cell>
          <cell r="AI52">
            <v>3.6</v>
          </cell>
        </row>
        <row r="53">
          <cell r="A53" t="str">
            <v>Wayside/Framingham/98DennisonAve</v>
          </cell>
          <cell r="E53">
            <v>8.612903225806452</v>
          </cell>
          <cell r="F53">
            <v>6.9333333333333336</v>
          </cell>
          <cell r="G53">
            <v>5.612903225806452</v>
          </cell>
          <cell r="H53">
            <v>5.645161290322581</v>
          </cell>
          <cell r="I53">
            <v>8</v>
          </cell>
          <cell r="J53">
            <v>8.6129032258064537</v>
          </cell>
          <cell r="K53">
            <v>7.4333333333333345</v>
          </cell>
          <cell r="L53">
            <v>8.0967741935483879</v>
          </cell>
          <cell r="M53">
            <v>8.3333333333333339</v>
          </cell>
          <cell r="N53">
            <v>7.419354838709677</v>
          </cell>
          <cell r="O53">
            <v>7.935483870967742</v>
          </cell>
          <cell r="P53">
            <v>5.8666666666666663</v>
          </cell>
          <cell r="Q53">
            <v>7.161290322580645</v>
          </cell>
          <cell r="R53">
            <v>7.6666666666666661</v>
          </cell>
          <cell r="S53">
            <v>7.838709677419355</v>
          </cell>
          <cell r="T53">
            <v>8.3225806451612918</v>
          </cell>
          <cell r="U53">
            <v>8.3793103448275854</v>
          </cell>
          <cell r="V53">
            <v>7.354838709677419</v>
          </cell>
          <cell r="W53">
            <v>8.2333333333333343</v>
          </cell>
          <cell r="X53">
            <v>6.9677419354838701</v>
          </cell>
          <cell r="Y53">
            <v>8</v>
          </cell>
          <cell r="Z53">
            <v>8.193548387096774</v>
          </cell>
          <cell r="AA53">
            <v>7.193548387096774</v>
          </cell>
          <cell r="AB53">
            <v>7.6</v>
          </cell>
          <cell r="AC53">
            <v>7.0322580645161281</v>
          </cell>
          <cell r="AD53">
            <v>8.4</v>
          </cell>
          <cell r="AE53">
            <v>7.129032258064516</v>
          </cell>
          <cell r="AF53">
            <v>6.6129032258064511</v>
          </cell>
          <cell r="AG53">
            <v>8.25</v>
          </cell>
          <cell r="AH53">
            <v>8.1612903225806441</v>
          </cell>
          <cell r="AI53">
            <v>7.7</v>
          </cell>
        </row>
        <row r="54">
          <cell r="A54" t="str">
            <v>Wayside/Waltham/558WaverleyOaksRd</v>
          </cell>
          <cell r="E54">
            <v>5.354838709677419</v>
          </cell>
          <cell r="F54">
            <v>5.4333333333333336</v>
          </cell>
          <cell r="G54">
            <v>6.0967741935483861</v>
          </cell>
          <cell r="H54">
            <v>7.6774193548387082</v>
          </cell>
          <cell r="I54">
            <v>6.9285714285714288</v>
          </cell>
          <cell r="J54">
            <v>8.3548387096774182</v>
          </cell>
          <cell r="K54">
            <v>8.2333333333333325</v>
          </cell>
          <cell r="L54">
            <v>7.3870967741935489</v>
          </cell>
          <cell r="M54">
            <v>7.833333333333333</v>
          </cell>
          <cell r="N54">
            <v>7.161290322580645</v>
          </cell>
          <cell r="O54">
            <v>6.6451612903225801</v>
          </cell>
          <cell r="P54">
            <v>6.0333333333333332</v>
          </cell>
          <cell r="Q54">
            <v>7.8064516129032251</v>
          </cell>
          <cell r="R54">
            <v>6.5</v>
          </cell>
          <cell r="S54">
            <v>6.6774193548387109</v>
          </cell>
          <cell r="T54">
            <v>7.4838709677419359</v>
          </cell>
          <cell r="U54">
            <v>7.5862068965517251</v>
          </cell>
          <cell r="V54">
            <v>6.4838709677419351</v>
          </cell>
          <cell r="W54">
            <v>7.5333333333333332</v>
          </cell>
          <cell r="X54">
            <v>7.4838709677419359</v>
          </cell>
          <cell r="Y54">
            <v>6.7666666666666657</v>
          </cell>
          <cell r="Z54">
            <v>7.612903225806452</v>
          </cell>
          <cell r="AA54">
            <v>8.1290322580645178</v>
          </cell>
          <cell r="AB54">
            <v>8.8333333333333321</v>
          </cell>
          <cell r="AC54">
            <v>7.4516129032258069</v>
          </cell>
          <cell r="AD54">
            <v>5.5666666666666664</v>
          </cell>
          <cell r="AE54">
            <v>7</v>
          </cell>
          <cell r="AF54">
            <v>7.5483870967741922</v>
          </cell>
          <cell r="AG54">
            <v>7.1785714285714279</v>
          </cell>
          <cell r="AH54">
            <v>8.0322580645161281</v>
          </cell>
          <cell r="AI54">
            <v>5.6333333333333346</v>
          </cell>
        </row>
        <row r="55">
          <cell r="A55" t="str">
            <v>YOU / Boylston / 1 Elmwood Place</v>
          </cell>
          <cell r="B55">
            <v>7.9354838709677411</v>
          </cell>
          <cell r="C55">
            <v>8.4838709677419359</v>
          </cell>
          <cell r="D55">
            <v>8.8666666666666654</v>
          </cell>
          <cell r="E55">
            <v>8.4193548387096779</v>
          </cell>
          <cell r="F55">
            <v>7.5333333333333332</v>
          </cell>
          <cell r="G55">
            <v>7</v>
          </cell>
          <cell r="H55">
            <v>7.806451612903226</v>
          </cell>
          <cell r="I55">
            <v>7.75</v>
          </cell>
          <cell r="J55">
            <v>7</v>
          </cell>
          <cell r="K55">
            <v>8.3000000000000007</v>
          </cell>
          <cell r="L55">
            <v>8.3548387096774182</v>
          </cell>
          <cell r="M55">
            <v>8.8333333333333339</v>
          </cell>
          <cell r="N55">
            <v>8.935483870967742</v>
          </cell>
          <cell r="O55">
            <v>8.7096774193548381</v>
          </cell>
          <cell r="P55">
            <v>8.033333333333335</v>
          </cell>
          <cell r="Q55">
            <v>9</v>
          </cell>
          <cell r="R55">
            <v>8.1</v>
          </cell>
          <cell r="S55">
            <v>8.9677419354838719</v>
          </cell>
          <cell r="T55">
            <v>7.838709677419355</v>
          </cell>
          <cell r="U55">
            <v>9</v>
          </cell>
          <cell r="V55">
            <v>8.806451612903226</v>
          </cell>
          <cell r="W55">
            <v>8.9333333333333336</v>
          </cell>
          <cell r="X55">
            <v>9</v>
          </cell>
          <cell r="Y55">
            <v>7.9333333333333336</v>
          </cell>
          <cell r="Z55">
            <v>7.9032258064516121</v>
          </cell>
          <cell r="AA55">
            <v>6.8709677419354831</v>
          </cell>
          <cell r="AB55">
            <v>7.9333333333333336</v>
          </cell>
          <cell r="AC55">
            <v>7.4838709677419351</v>
          </cell>
          <cell r="AD55">
            <v>7.3666666666666663</v>
          </cell>
          <cell r="AE55">
            <v>7.6451612903225801</v>
          </cell>
          <cell r="AF55">
            <v>7.612903225806452</v>
          </cell>
          <cell r="AG55">
            <v>7.9285714285714288</v>
          </cell>
          <cell r="AH55">
            <v>7.67741935483871</v>
          </cell>
          <cell r="AI55">
            <v>8.1</v>
          </cell>
          <cell r="AJ55">
            <v>8.387096774193548</v>
          </cell>
          <cell r="AK55">
            <v>8.466666666666665</v>
          </cell>
          <cell r="AL55">
            <v>7.8387096774193541</v>
          </cell>
          <cell r="AM55">
            <v>8.1290322580645178</v>
          </cell>
          <cell r="AN55">
            <v>7.8666666666666671</v>
          </cell>
          <cell r="AO55">
            <v>8.4516129032258078</v>
          </cell>
          <cell r="AP55">
            <v>7.3666666666666654</v>
          </cell>
          <cell r="AQ55">
            <v>6.9677419354838701</v>
          </cell>
          <cell r="AR55">
            <v>6.967741935483871</v>
          </cell>
          <cell r="AS55">
            <v>8.5357142857142847</v>
          </cell>
          <cell r="AT55">
            <v>8.0967741935483861</v>
          </cell>
          <cell r="AU55">
            <v>7.2333333333333334</v>
          </cell>
          <cell r="AV55">
            <v>8.4516129032258078</v>
          </cell>
          <cell r="AW55">
            <v>7.3333333333333321</v>
          </cell>
        </row>
        <row r="56">
          <cell r="A56" t="str">
            <v>YOU / Worcester / 37 Boylston</v>
          </cell>
          <cell r="B56">
            <v>4.645161290322581</v>
          </cell>
          <cell r="C56">
            <v>5.5161290322580649</v>
          </cell>
          <cell r="D56">
            <v>5.9</v>
          </cell>
          <cell r="E56">
            <v>5.935483870967742</v>
          </cell>
          <cell r="F56">
            <v>5.7</v>
          </cell>
          <cell r="G56">
            <v>5.419354838709677</v>
          </cell>
          <cell r="H56">
            <v>6.387096774193548</v>
          </cell>
          <cell r="I56">
            <v>6.3214285714285712</v>
          </cell>
          <cell r="J56">
            <v>7.806451612903226</v>
          </cell>
          <cell r="K56">
            <v>6.5333333333333341</v>
          </cell>
          <cell r="L56">
            <v>6</v>
          </cell>
          <cell r="M56">
            <v>5.5333333333333332</v>
          </cell>
          <cell r="N56">
            <v>5.5483870967741939</v>
          </cell>
          <cell r="O56">
            <v>5.741935483870968</v>
          </cell>
          <cell r="P56">
            <v>5.7666666666666666</v>
          </cell>
          <cell r="Q56">
            <v>6</v>
          </cell>
          <cell r="R56">
            <v>6</v>
          </cell>
          <cell r="S56">
            <v>5.645161290322581</v>
          </cell>
          <cell r="T56">
            <v>5.5161290322580641</v>
          </cell>
          <cell r="U56">
            <v>5.6551724137931032</v>
          </cell>
          <cell r="V56">
            <v>5.419354838709677</v>
          </cell>
          <cell r="W56">
            <v>5.9666666666666668</v>
          </cell>
          <cell r="X56">
            <v>5.967741935483871</v>
          </cell>
          <cell r="Y56">
            <v>5.8333333333333339</v>
          </cell>
          <cell r="Z56">
            <v>5.5806451612903221</v>
          </cell>
          <cell r="AA56">
            <v>6.774193548387097</v>
          </cell>
          <cell r="AB56">
            <v>6.9666666666666668</v>
          </cell>
          <cell r="AC56">
            <v>5.387096774193548</v>
          </cell>
          <cell r="AD56">
            <v>5.5</v>
          </cell>
          <cell r="AE56">
            <v>5.32258064516129</v>
          </cell>
          <cell r="AF56">
            <v>7</v>
          </cell>
          <cell r="AG56">
            <v>6.7857142857142856</v>
          </cell>
          <cell r="AH56">
            <v>6.4516129032258069</v>
          </cell>
          <cell r="AI56">
            <v>5.166666666666667</v>
          </cell>
          <cell r="AJ56">
            <v>5.064516129032258</v>
          </cell>
          <cell r="AK56">
            <v>5.8</v>
          </cell>
          <cell r="AL56">
            <v>5.67741935483871</v>
          </cell>
          <cell r="AM56">
            <v>5.838709677419355</v>
          </cell>
          <cell r="AN56">
            <v>4.9333333333333336</v>
          </cell>
          <cell r="AO56">
            <v>5.67741935483871</v>
          </cell>
          <cell r="AP56">
            <v>5.7</v>
          </cell>
          <cell r="AQ56">
            <v>5.032258064516129</v>
          </cell>
          <cell r="AR56">
            <v>4.967741935483871</v>
          </cell>
          <cell r="AS56">
            <v>4.8571428571428577</v>
          </cell>
          <cell r="AT56">
            <v>4.935483870967742</v>
          </cell>
          <cell r="AU56">
            <v>4.0999999999999996</v>
          </cell>
          <cell r="AV56">
            <v>4.870967741935484</v>
          </cell>
          <cell r="AW56">
            <v>4.0333333333333332</v>
          </cell>
        </row>
        <row r="263">
          <cell r="C263" t="str">
            <v>Bay State CS / Plymouth / 475 State 1</v>
          </cell>
          <cell r="D263" t="str">
            <v>Brockton Area Office</v>
          </cell>
          <cell r="AA263">
            <v>6.4516129032258063E-2</v>
          </cell>
          <cell r="AB263">
            <v>1</v>
          </cell>
          <cell r="AC263">
            <v>6.4516129032258063E-2</v>
          </cell>
          <cell r="AG263">
            <v>0.46666666666666667</v>
          </cell>
          <cell r="AH263">
            <v>3.2258064516129031E-2</v>
          </cell>
          <cell r="AJ263">
            <v>0.6428571428571429</v>
          </cell>
          <cell r="AK263">
            <v>1.3870967741935485</v>
          </cell>
          <cell r="AL263">
            <v>0.43333333333333335</v>
          </cell>
          <cell r="AM263">
            <v>1.032258064516129</v>
          </cell>
          <cell r="AN263">
            <v>1.1000000000000001</v>
          </cell>
          <cell r="AO263">
            <v>1</v>
          </cell>
          <cell r="AP263">
            <v>0.41935483870967744</v>
          </cell>
          <cell r="AS263">
            <v>0.36666666666666664</v>
          </cell>
          <cell r="AU263">
            <v>0.77419354838709675</v>
          </cell>
          <cell r="AV263">
            <v>1</v>
          </cell>
          <cell r="AW263">
            <v>1</v>
          </cell>
          <cell r="AX263">
            <v>0.73333333333333328</v>
          </cell>
          <cell r="AY263">
            <v>1</v>
          </cell>
          <cell r="AZ263">
            <v>1</v>
          </cell>
        </row>
        <row r="264">
          <cell r="C264" t="str">
            <v>Bay State CS / Plymouth / 475 State 2</v>
          </cell>
          <cell r="D264" t="str">
            <v>Cape Cod Area Office</v>
          </cell>
          <cell r="AT264">
            <v>9.6774193548387094E-2</v>
          </cell>
          <cell r="AW264">
            <v>1.3870967741935485</v>
          </cell>
          <cell r="AX264">
            <v>1.0333333333333334</v>
          </cell>
          <cell r="AY264">
            <v>1</v>
          </cell>
          <cell r="AZ264">
            <v>0.13333333333333333</v>
          </cell>
        </row>
        <row r="265">
          <cell r="C265" t="str">
            <v>Bay State CS / Plymouth / 475 State 3</v>
          </cell>
          <cell r="D265" t="str">
            <v>Coastal Area Office</v>
          </cell>
          <cell r="Q265">
            <v>0.12903225806451613</v>
          </cell>
          <cell r="W265">
            <v>0.67741935483870963</v>
          </cell>
          <cell r="X265">
            <v>0.41379310344827591</v>
          </cell>
          <cell r="AD265">
            <v>6.4516129032258063E-2</v>
          </cell>
        </row>
        <row r="266">
          <cell r="C266" t="str">
            <v>Bay State CS / Plymouth / 475 State 4</v>
          </cell>
          <cell r="D266" t="str">
            <v>Fall River Area Office</v>
          </cell>
          <cell r="S266">
            <v>0.2</v>
          </cell>
          <cell r="T266">
            <v>0.35483870967741937</v>
          </cell>
          <cell r="AA266">
            <v>9.6774193548387094E-2</v>
          </cell>
          <cell r="AB266">
            <v>3.3333333333333333E-2</v>
          </cell>
          <cell r="AD266">
            <v>0.32258064516129031</v>
          </cell>
          <cell r="AX266">
            <v>0.43333333333333335</v>
          </cell>
          <cell r="AZ266">
            <v>0.2</v>
          </cell>
        </row>
        <row r="267">
          <cell r="C267" t="str">
            <v>Bay State CS / Plymouth / 475 State 5</v>
          </cell>
          <cell r="D267" t="str">
            <v>New Bedford Area Office</v>
          </cell>
          <cell r="AK267">
            <v>6.4516129032258063E-2</v>
          </cell>
          <cell r="AL267">
            <v>0.43333333333333329</v>
          </cell>
          <cell r="AN267">
            <v>0.16666666666666666</v>
          </cell>
          <cell r="AO267">
            <v>9.6774193548387094E-2</v>
          </cell>
          <cell r="AR267">
            <v>0.16129032258064516</v>
          </cell>
          <cell r="AT267">
            <v>0.967741935483871</v>
          </cell>
          <cell r="AU267">
            <v>1.2903225806451613</v>
          </cell>
          <cell r="AV267">
            <v>1.7857142857142856</v>
          </cell>
          <cell r="AX267">
            <v>6.6666666666666666E-2</v>
          </cell>
          <cell r="AY267">
            <v>0.74193548387096775</v>
          </cell>
          <cell r="AZ267">
            <v>1.0666666666666667</v>
          </cell>
        </row>
        <row r="268">
          <cell r="C268" t="str">
            <v>Bay State CS / Plymouth / 475 State 6</v>
          </cell>
          <cell r="D268" t="str">
            <v>Plymouth Area Office</v>
          </cell>
          <cell r="O268">
            <v>9.6774193548387094E-2</v>
          </cell>
          <cell r="P268">
            <v>5.7</v>
          </cell>
          <cell r="Q268">
            <v>8.5806451612903221</v>
          </cell>
          <cell r="R268">
            <v>8</v>
          </cell>
          <cell r="S268">
            <v>4.8333333333333321</v>
          </cell>
          <cell r="T268">
            <v>9.9354838709677402</v>
          </cell>
          <cell r="U268">
            <v>11.366666666666667</v>
          </cell>
          <cell r="V268">
            <v>10.61290322580645</v>
          </cell>
          <cell r="W268">
            <v>10.225806451612904</v>
          </cell>
          <cell r="X268">
            <v>8.4482758620689662</v>
          </cell>
          <cell r="Y268">
            <v>10.870967741935482</v>
          </cell>
          <cell r="Z268">
            <v>12.066666666666666</v>
          </cell>
          <cell r="AA268">
            <v>10</v>
          </cell>
          <cell r="AB268">
            <v>10.3</v>
          </cell>
          <cell r="AC268">
            <v>10.387096774193548</v>
          </cell>
          <cell r="AD268">
            <v>10.129032258064516</v>
          </cell>
          <cell r="AE268">
            <v>10.933333333333334</v>
          </cell>
          <cell r="AF268">
            <v>9.9677419354838701</v>
          </cell>
          <cell r="AG268">
            <v>9.0666666666666664</v>
          </cell>
          <cell r="AH268">
            <v>11.258064516129032</v>
          </cell>
          <cell r="AI268">
            <v>10.870967741935484</v>
          </cell>
          <cell r="AJ268">
            <v>7.7857142857142865</v>
          </cell>
          <cell r="AK268">
            <v>8.0322580645161281</v>
          </cell>
          <cell r="AL268">
            <v>9.9</v>
          </cell>
          <cell r="AM268">
            <v>7.806451612903226</v>
          </cell>
          <cell r="AN268">
            <v>8.2333333333333325</v>
          </cell>
          <cell r="AO268">
            <v>5.870967741935484</v>
          </cell>
          <cell r="AP268">
            <v>9.0645161290322598</v>
          </cell>
          <cell r="AQ268">
            <v>9.6999999999999993</v>
          </cell>
          <cell r="AR268">
            <v>9.935483870967742</v>
          </cell>
          <cell r="AS268">
            <v>8.4666666666666668</v>
          </cell>
          <cell r="AT268">
            <v>7.8387096774193541</v>
          </cell>
          <cell r="AU268">
            <v>6.8387096774193541</v>
          </cell>
          <cell r="AV268">
            <v>6.5357142857142856</v>
          </cell>
          <cell r="AW268">
            <v>4.161290322580645</v>
          </cell>
          <cell r="AX268">
            <v>4.8666666666666663</v>
          </cell>
          <cell r="AY268">
            <v>8.7096774193548381</v>
          </cell>
          <cell r="AZ268">
            <v>9.1</v>
          </cell>
        </row>
        <row r="269">
          <cell r="C269" t="str">
            <v>Bay State CS / Plymouth / 475 State 7</v>
          </cell>
          <cell r="D269" t="str">
            <v>Solutions for Living (PAS SE)</v>
          </cell>
          <cell r="AF269">
            <v>0.93548387096774188</v>
          </cell>
          <cell r="AG269">
            <v>0.5</v>
          </cell>
          <cell r="AN269">
            <v>0.23333333333333334</v>
          </cell>
          <cell r="AO269">
            <v>0.16129032258064516</v>
          </cell>
          <cell r="AX269">
            <v>0.2</v>
          </cell>
        </row>
        <row r="270">
          <cell r="C270" t="str">
            <v>Bay State CS / Plymouth / 475 State 8</v>
          </cell>
          <cell r="D270" t="str">
            <v>Taunton/Attleboro Area Office</v>
          </cell>
          <cell r="T270">
            <v>0.16129032258064516</v>
          </cell>
          <cell r="AA270">
            <v>9.6774193548387094E-2</v>
          </cell>
        </row>
        <row r="271">
          <cell r="C271" t="str">
            <v>Bay State CS / S.Weymouth/ 911 Main 1</v>
          </cell>
          <cell r="D271" t="str">
            <v>Arlington Area Office</v>
          </cell>
          <cell r="G271">
            <v>6.6666666666666666E-2</v>
          </cell>
          <cell r="H271">
            <v>9.6774193548387094E-2</v>
          </cell>
          <cell r="T271">
            <v>6.4516129032258063E-2</v>
          </cell>
          <cell r="U271">
            <v>0.96666666666666667</v>
          </cell>
          <cell r="V271">
            <v>0.32258064516129031</v>
          </cell>
          <cell r="X271">
            <v>3.4482758620689655E-2</v>
          </cell>
          <cell r="Y271">
            <v>6.4516129032258063E-2</v>
          </cell>
          <cell r="AB271">
            <v>3.3333333333333333E-2</v>
          </cell>
          <cell r="AP271">
            <v>0.12903225806451613</v>
          </cell>
        </row>
        <row r="272">
          <cell r="C272" t="str">
            <v>Bay State CS / S.Weymouth/ 911 Main 2</v>
          </cell>
          <cell r="D272" t="str">
            <v>Brockton Area Office</v>
          </cell>
          <cell r="AM272">
            <v>6.4516129032258063E-2</v>
          </cell>
          <cell r="AO272">
            <v>0.80645161290322576</v>
          </cell>
          <cell r="AP272">
            <v>0.70967741935483875</v>
          </cell>
          <cell r="AQ272">
            <v>0.9</v>
          </cell>
          <cell r="AU272">
            <v>3.2258064516129031E-2</v>
          </cell>
          <cell r="AV272">
            <v>0.42857142857142855</v>
          </cell>
          <cell r="AX272">
            <v>0.53333333333333333</v>
          </cell>
          <cell r="AY272">
            <v>0.41935483870967744</v>
          </cell>
        </row>
        <row r="273">
          <cell r="C273" t="str">
            <v>Bay State CS / S.Weymouth/ 911 Main 3</v>
          </cell>
          <cell r="D273" t="str">
            <v>Cambridge Area Office</v>
          </cell>
          <cell r="H273">
            <v>0.19354838709677419</v>
          </cell>
          <cell r="AY273">
            <v>0.67741935483870963</v>
          </cell>
          <cell r="AZ273">
            <v>0.3</v>
          </cell>
        </row>
        <row r="274">
          <cell r="C274" t="str">
            <v>Bay State CS / S.Weymouth/ 911 Main 4</v>
          </cell>
          <cell r="D274" t="str">
            <v>Cape Cod Area Office</v>
          </cell>
          <cell r="U274">
            <v>3.3333333333333333E-2</v>
          </cell>
        </row>
        <row r="275">
          <cell r="C275" t="str">
            <v>Bay State CS / S.Weymouth/ 911 Main 5</v>
          </cell>
          <cell r="D275" t="str">
            <v>Coastal Area Office</v>
          </cell>
          <cell r="G275">
            <v>5.7333333333333334</v>
          </cell>
          <cell r="H275">
            <v>5.7419354838709671</v>
          </cell>
          <cell r="I275">
            <v>8.2666666666666675</v>
          </cell>
          <cell r="J275">
            <v>7.6774193548387091</v>
          </cell>
          <cell r="K275">
            <v>7</v>
          </cell>
          <cell r="L275">
            <v>5.5</v>
          </cell>
          <cell r="M275">
            <v>7.4516129032258061</v>
          </cell>
          <cell r="N275">
            <v>8.6333333333333329</v>
          </cell>
          <cell r="O275">
            <v>7.67741935483871</v>
          </cell>
          <cell r="P275">
            <v>8.3333333333333321</v>
          </cell>
          <cell r="Q275">
            <v>7.9677419354838692</v>
          </cell>
          <cell r="R275">
            <v>8.258064516129032</v>
          </cell>
          <cell r="S275">
            <v>7.6</v>
          </cell>
          <cell r="T275">
            <v>7.9677419354838701</v>
          </cell>
          <cell r="U275">
            <v>7.8</v>
          </cell>
          <cell r="V275">
            <v>8.2903225806451601</v>
          </cell>
          <cell r="W275">
            <v>7.7741935483870961</v>
          </cell>
          <cell r="X275">
            <v>7.2758620689655169</v>
          </cell>
          <cell r="Y275">
            <v>7</v>
          </cell>
          <cell r="Z275">
            <v>7.6333333333333346</v>
          </cell>
          <cell r="AA275">
            <v>7.4516129032258052</v>
          </cell>
          <cell r="AB275">
            <v>7.6</v>
          </cell>
          <cell r="AC275">
            <v>7.612903225806452</v>
          </cell>
          <cell r="AD275">
            <v>5.064516129032258</v>
          </cell>
          <cell r="AE275">
            <v>5.6333333333333329</v>
          </cell>
          <cell r="AF275">
            <v>7.064516129032258</v>
          </cell>
          <cell r="AG275">
            <v>8.6999999999999993</v>
          </cell>
          <cell r="AH275">
            <v>7.935483870967742</v>
          </cell>
          <cell r="AI275">
            <v>7.6774193548387082</v>
          </cell>
          <cell r="AJ275">
            <v>6.5714285714285703</v>
          </cell>
          <cell r="AK275">
            <v>8</v>
          </cell>
          <cell r="AL275">
            <v>8.7333333333333325</v>
          </cell>
          <cell r="AM275">
            <v>5.225806451612903</v>
          </cell>
          <cell r="AN275">
            <v>8</v>
          </cell>
          <cell r="AO275">
            <v>5.4193548387096779</v>
          </cell>
          <cell r="AP275">
            <v>4.0645161290322571</v>
          </cell>
          <cell r="AQ275">
            <v>7.7</v>
          </cell>
          <cell r="AR275">
            <v>6.3548387096774182</v>
          </cell>
          <cell r="AS275">
            <v>6.3666666666666671</v>
          </cell>
          <cell r="AT275">
            <v>6.5483870967741939</v>
          </cell>
          <cell r="AU275">
            <v>5.1935483870967731</v>
          </cell>
          <cell r="AV275">
            <v>7.2857142857142865</v>
          </cell>
          <cell r="AW275">
            <v>7.5161290322580641</v>
          </cell>
          <cell r="AX275">
            <v>6.4</v>
          </cell>
          <cell r="AY275">
            <v>4.161290322580645</v>
          </cell>
          <cell r="AZ275">
            <v>7.4666666666666668</v>
          </cell>
        </row>
        <row r="276">
          <cell r="C276" t="str">
            <v>Bay State CS / S.Weymouth/ 911 Main 6</v>
          </cell>
          <cell r="D276" t="str">
            <v>Communities For People (Adop)</v>
          </cell>
          <cell r="AC276">
            <v>1</v>
          </cell>
          <cell r="AD276">
            <v>0.41935483870967744</v>
          </cell>
        </row>
        <row r="277">
          <cell r="C277" t="str">
            <v>Bay State CS / S.Weymouth/ 911 Main 7</v>
          </cell>
          <cell r="D277" t="str">
            <v>Dimock St. Area Office</v>
          </cell>
          <cell r="L277">
            <v>0.17857142857142855</v>
          </cell>
          <cell r="T277">
            <v>6.4516129032258063E-2</v>
          </cell>
        </row>
        <row r="278">
          <cell r="C278" t="str">
            <v>Bay State CS / S.Weymouth/ 911 Main 8</v>
          </cell>
          <cell r="D278" t="str">
            <v>Framingham Area Office</v>
          </cell>
          <cell r="G278">
            <v>0.16666666666666666</v>
          </cell>
          <cell r="AK278">
            <v>3.2258064516129031E-2</v>
          </cell>
          <cell r="AM278">
            <v>0.38709677419354838</v>
          </cell>
          <cell r="AN278">
            <v>6.6666666666666666E-2</v>
          </cell>
          <cell r="AP278">
            <v>0.25806451612903225</v>
          </cell>
          <cell r="AS278">
            <v>1.4666666666666668</v>
          </cell>
          <cell r="AT278">
            <v>0.32258064516129031</v>
          </cell>
        </row>
        <row r="279">
          <cell r="C279" t="str">
            <v>Bay State CS / S.Weymouth/ 911 Main 9</v>
          </cell>
          <cell r="D279" t="str">
            <v>Harbor Area Office</v>
          </cell>
          <cell r="AI279">
            <v>0.12903225806451613</v>
          </cell>
          <cell r="AO279">
            <v>9.6774193548387094E-2</v>
          </cell>
        </row>
        <row r="280">
          <cell r="C280" t="str">
            <v>Bay State CS / S.Weymouth/ 911 Main 10</v>
          </cell>
          <cell r="D280" t="str">
            <v>Hyde Park Area Office</v>
          </cell>
          <cell r="AL280">
            <v>0.13333333333333333</v>
          </cell>
        </row>
        <row r="281">
          <cell r="C281" t="str">
            <v>Bay State CS / S.Weymouth/ 911 Main 11</v>
          </cell>
          <cell r="D281" t="str">
            <v>Lynn Area Office</v>
          </cell>
          <cell r="AF281">
            <v>0.70967741935483875</v>
          </cell>
        </row>
        <row r="282">
          <cell r="C282" t="str">
            <v>Bay State CS / S.Weymouth/ 911 Main 12</v>
          </cell>
          <cell r="D282" t="str">
            <v>Malden Area Office</v>
          </cell>
          <cell r="H282">
            <v>3.2258064516129031E-2</v>
          </cell>
          <cell r="AK282">
            <v>6.4516129032258063E-2</v>
          </cell>
          <cell r="AM282">
            <v>9.6774193548387094E-2</v>
          </cell>
        </row>
        <row r="283">
          <cell r="C283" t="str">
            <v>Bay State CS / S.Weymouth/ 911 Main 13</v>
          </cell>
          <cell r="D283" t="str">
            <v>Plymouth Area Office</v>
          </cell>
          <cell r="K283">
            <v>0.45161290322580644</v>
          </cell>
          <cell r="L283">
            <v>1</v>
          </cell>
          <cell r="M283">
            <v>0.35483870967741937</v>
          </cell>
          <cell r="W283">
            <v>0.67741935483870963</v>
          </cell>
        </row>
        <row r="284">
          <cell r="C284" t="str">
            <v>Bay State CS / S.Weymouth/ 911 Main 14</v>
          </cell>
          <cell r="D284" t="str">
            <v>Worcester East Area Office</v>
          </cell>
          <cell r="AM284">
            <v>0.29032258064516131</v>
          </cell>
        </row>
        <row r="285">
          <cell r="C285" t="str">
            <v>Brandon/Natick/27Winter St 1</v>
          </cell>
          <cell r="D285" t="str">
            <v>Arlington Area Office</v>
          </cell>
          <cell r="G285">
            <v>0.43333333333333335</v>
          </cell>
          <cell r="H285">
            <v>0.64516129032258063</v>
          </cell>
          <cell r="I285">
            <v>0.6</v>
          </cell>
          <cell r="J285">
            <v>1</v>
          </cell>
          <cell r="K285">
            <v>1</v>
          </cell>
          <cell r="L285">
            <v>1.3214285714285714</v>
          </cell>
          <cell r="M285">
            <v>0.54838709677419351</v>
          </cell>
          <cell r="N285">
            <v>0.13333333333333333</v>
          </cell>
          <cell r="O285">
            <v>1</v>
          </cell>
          <cell r="P285">
            <v>1</v>
          </cell>
          <cell r="Q285">
            <v>1</v>
          </cell>
          <cell r="R285">
            <v>0.967741935483871</v>
          </cell>
          <cell r="S285">
            <v>1</v>
          </cell>
          <cell r="T285">
            <v>0.93548387096774188</v>
          </cell>
          <cell r="U285">
            <v>0.96666666666666667</v>
          </cell>
          <cell r="V285">
            <v>0.90322580645161288</v>
          </cell>
          <cell r="W285">
            <v>1</v>
          </cell>
          <cell r="X285">
            <v>1</v>
          </cell>
          <cell r="Y285">
            <v>0.22580645161290322</v>
          </cell>
          <cell r="Z285">
            <v>1.3</v>
          </cell>
          <cell r="AA285">
            <v>1.2258064516129032</v>
          </cell>
          <cell r="AB285">
            <v>0.93333333333333335</v>
          </cell>
          <cell r="AC285">
            <v>1</v>
          </cell>
          <cell r="AD285">
            <v>1</v>
          </cell>
          <cell r="AE285">
            <v>1</v>
          </cell>
          <cell r="AF285">
            <v>1.3225806451612903</v>
          </cell>
          <cell r="AG285">
            <v>1.9666666666666668</v>
          </cell>
          <cell r="AH285">
            <v>1.5806451612903225</v>
          </cell>
          <cell r="AI285">
            <v>0.87096774193548387</v>
          </cell>
          <cell r="AJ285">
            <v>1</v>
          </cell>
          <cell r="AK285">
            <v>0.83870967741935487</v>
          </cell>
          <cell r="AL285">
            <v>0.43333333333333335</v>
          </cell>
          <cell r="AM285">
            <v>0.77419354838709675</v>
          </cell>
          <cell r="AN285">
            <v>1.1000000000000001</v>
          </cell>
          <cell r="AO285">
            <v>1</v>
          </cell>
          <cell r="AP285">
            <v>1</v>
          </cell>
          <cell r="AQ285">
            <v>1</v>
          </cell>
          <cell r="AR285">
            <v>1</v>
          </cell>
          <cell r="AS285">
            <v>1.2</v>
          </cell>
          <cell r="AT285">
            <v>1.096774193548387</v>
          </cell>
          <cell r="AU285">
            <v>0.87096774193548387</v>
          </cell>
          <cell r="AV285">
            <v>0.7142857142857143</v>
          </cell>
          <cell r="AW285">
            <v>2.064516129032258</v>
          </cell>
          <cell r="AX285">
            <v>2</v>
          </cell>
          <cell r="AY285">
            <v>0.54838709677419351</v>
          </cell>
          <cell r="AZ285">
            <v>1</v>
          </cell>
        </row>
        <row r="286">
          <cell r="C286" t="str">
            <v>Brandon/Natick/27Winter St 2</v>
          </cell>
          <cell r="D286" t="str">
            <v>Cambridge Area Office</v>
          </cell>
          <cell r="G286">
            <v>0.6333333333333333</v>
          </cell>
          <cell r="H286">
            <v>1.096774193548387</v>
          </cell>
          <cell r="I286">
            <v>0.7</v>
          </cell>
          <cell r="J286">
            <v>1</v>
          </cell>
          <cell r="K286">
            <v>0.77419354838709675</v>
          </cell>
          <cell r="L286">
            <v>1</v>
          </cell>
          <cell r="M286">
            <v>0.96774193548387089</v>
          </cell>
          <cell r="N286">
            <v>1.1000000000000001</v>
          </cell>
          <cell r="O286">
            <v>0.80645161290322576</v>
          </cell>
          <cell r="P286">
            <v>1</v>
          </cell>
          <cell r="Q286">
            <v>1</v>
          </cell>
          <cell r="R286">
            <v>0.5161290322580645</v>
          </cell>
          <cell r="S286">
            <v>0.13333333333333333</v>
          </cell>
          <cell r="T286">
            <v>0.87096774193548387</v>
          </cell>
          <cell r="U286">
            <v>1</v>
          </cell>
          <cell r="V286">
            <v>1</v>
          </cell>
          <cell r="W286">
            <v>1</v>
          </cell>
          <cell r="X286">
            <v>0.7931034482758621</v>
          </cell>
          <cell r="Y286">
            <v>1</v>
          </cell>
          <cell r="Z286">
            <v>0.73333333333333328</v>
          </cell>
          <cell r="AB286">
            <v>0.6333333333333333</v>
          </cell>
          <cell r="AC286">
            <v>1</v>
          </cell>
          <cell r="AD286">
            <v>0.61290322580645162</v>
          </cell>
          <cell r="AF286">
            <v>0.74193548387096775</v>
          </cell>
          <cell r="AG286">
            <v>0.8666666666666667</v>
          </cell>
          <cell r="AH286">
            <v>1</v>
          </cell>
          <cell r="AI286">
            <v>0.80645161290322576</v>
          </cell>
          <cell r="AJ286">
            <v>0.89285714285714279</v>
          </cell>
          <cell r="AK286">
            <v>0.4838709677419355</v>
          </cell>
          <cell r="AL286">
            <v>0.93333333333333335</v>
          </cell>
          <cell r="AM286">
            <v>1</v>
          </cell>
          <cell r="AN286">
            <v>0.43333333333333335</v>
          </cell>
          <cell r="AO286">
            <v>0.90322580645161288</v>
          </cell>
          <cell r="AP286">
            <v>0.61290322580645162</v>
          </cell>
          <cell r="AQ286">
            <v>0.8</v>
          </cell>
          <cell r="AR286">
            <v>1</v>
          </cell>
          <cell r="AS286">
            <v>1</v>
          </cell>
          <cell r="AT286">
            <v>1</v>
          </cell>
          <cell r="AU286">
            <v>1</v>
          </cell>
          <cell r="AV286">
            <v>0.8214285714285714</v>
          </cell>
          <cell r="AW286">
            <v>0.74193548387096775</v>
          </cell>
          <cell r="AX286">
            <v>1</v>
          </cell>
          <cell r="AY286">
            <v>0.967741935483871</v>
          </cell>
          <cell r="AZ286">
            <v>1</v>
          </cell>
        </row>
        <row r="287">
          <cell r="C287" t="str">
            <v>Brandon/Natick/27Winter St 3</v>
          </cell>
          <cell r="D287" t="str">
            <v>Coastal Area Office</v>
          </cell>
          <cell r="AA287">
            <v>0.58064516129032262</v>
          </cell>
          <cell r="AB287">
            <v>1</v>
          </cell>
          <cell r="AC287">
            <v>0.967741935483871</v>
          </cell>
          <cell r="AL287">
            <v>0.46666666666666667</v>
          </cell>
          <cell r="AM287">
            <v>1</v>
          </cell>
          <cell r="AN287">
            <v>1</v>
          </cell>
          <cell r="AO287">
            <v>0.19354838709677419</v>
          </cell>
        </row>
        <row r="288">
          <cell r="C288" t="str">
            <v>Brandon/Natick/27Winter St 4</v>
          </cell>
          <cell r="D288" t="str">
            <v>Dimock St. Area Office</v>
          </cell>
          <cell r="K288">
            <v>0.77419354838709675</v>
          </cell>
          <cell r="L288">
            <v>0.75</v>
          </cell>
          <cell r="M288">
            <v>0.77419354838709675</v>
          </cell>
          <cell r="N288">
            <v>0.3</v>
          </cell>
          <cell r="V288">
            <v>0.4838709677419355</v>
          </cell>
          <cell r="W288">
            <v>1</v>
          </cell>
          <cell r="X288">
            <v>0.24137931034482757</v>
          </cell>
          <cell r="Y288">
            <v>1.129032258064516</v>
          </cell>
          <cell r="Z288">
            <v>1.2666666666666666</v>
          </cell>
          <cell r="AA288">
            <v>0.25806451612903225</v>
          </cell>
          <cell r="AH288">
            <v>0.41935483870967738</v>
          </cell>
          <cell r="AI288">
            <v>1</v>
          </cell>
          <cell r="AJ288">
            <v>3.5714285714285712E-2</v>
          </cell>
          <cell r="AK288">
            <v>0.29032258064516125</v>
          </cell>
          <cell r="AL288">
            <v>1</v>
          </cell>
          <cell r="AM288">
            <v>0.96774193548387089</v>
          </cell>
          <cell r="AN288">
            <v>0.66666666666666663</v>
          </cell>
          <cell r="AO288">
            <v>9.6774193548387094E-2</v>
          </cell>
          <cell r="AP288">
            <v>0.64516129032258063</v>
          </cell>
          <cell r="AS288">
            <v>0.6333333333333333</v>
          </cell>
          <cell r="AT288">
            <v>0.77419354838709675</v>
          </cell>
          <cell r="AV288">
            <v>0.21428571428571427</v>
          </cell>
          <cell r="AW288">
            <v>0.54838709677419351</v>
          </cell>
          <cell r="AZ288">
            <v>0.26666666666666666</v>
          </cell>
        </row>
        <row r="289">
          <cell r="C289" t="str">
            <v>Brandon/Natick/27Winter St 5</v>
          </cell>
          <cell r="D289" t="str">
            <v>Framingham Area Office</v>
          </cell>
          <cell r="G289">
            <v>0.83333333333333337</v>
          </cell>
          <cell r="H289">
            <v>1.032258064516129</v>
          </cell>
          <cell r="I289">
            <v>0.96666666666666667</v>
          </cell>
          <cell r="J289">
            <v>1.5806451612903225</v>
          </cell>
          <cell r="K289">
            <v>0.64516129032258074</v>
          </cell>
          <cell r="L289">
            <v>0.9642857142857143</v>
          </cell>
          <cell r="M289">
            <v>0.87096774193548399</v>
          </cell>
          <cell r="N289">
            <v>1.4333333333333333</v>
          </cell>
          <cell r="O289">
            <v>2</v>
          </cell>
          <cell r="P289">
            <v>2</v>
          </cell>
          <cell r="Q289">
            <v>1.2258064516129032</v>
          </cell>
          <cell r="R289">
            <v>0.70967741935483875</v>
          </cell>
          <cell r="S289">
            <v>1</v>
          </cell>
          <cell r="T289">
            <v>0.93548387096774188</v>
          </cell>
          <cell r="U289">
            <v>1.5666666666666667</v>
          </cell>
          <cell r="V289">
            <v>1.7741935483870965</v>
          </cell>
          <cell r="W289">
            <v>1.7741935483870968</v>
          </cell>
          <cell r="X289">
            <v>2</v>
          </cell>
          <cell r="Y289">
            <v>2.6129032258064515</v>
          </cell>
          <cell r="Z289">
            <v>1.5333333333333334</v>
          </cell>
          <cell r="AA289">
            <v>1.032258064516129</v>
          </cell>
          <cell r="AB289">
            <v>1</v>
          </cell>
          <cell r="AC289">
            <v>1.032258064516129</v>
          </cell>
          <cell r="AD289">
            <v>2.129032258064516</v>
          </cell>
          <cell r="AE289">
            <v>2</v>
          </cell>
          <cell r="AF289">
            <v>1.1935483870967742</v>
          </cell>
          <cell r="AG289">
            <v>1</v>
          </cell>
          <cell r="AH289">
            <v>1</v>
          </cell>
          <cell r="AI289">
            <v>1.5483870967741935</v>
          </cell>
          <cell r="AJ289">
            <v>1.8928571428571428</v>
          </cell>
          <cell r="AK289">
            <v>0.80645161290322587</v>
          </cell>
          <cell r="AL289">
            <v>1.2333333333333334</v>
          </cell>
          <cell r="AM289">
            <v>1</v>
          </cell>
          <cell r="AN289">
            <v>1</v>
          </cell>
          <cell r="AO289">
            <v>0.67741935483870974</v>
          </cell>
          <cell r="AP289">
            <v>1.935483870967742</v>
          </cell>
          <cell r="AQ289">
            <v>1.0666666666666667</v>
          </cell>
          <cell r="AR289">
            <v>1.5483870967741935</v>
          </cell>
          <cell r="AS289">
            <v>0.83333333333333326</v>
          </cell>
          <cell r="AT289">
            <v>0.58064516129032262</v>
          </cell>
          <cell r="AU289">
            <v>1</v>
          </cell>
          <cell r="AV289">
            <v>0.82142857142857129</v>
          </cell>
          <cell r="AW289">
            <v>1</v>
          </cell>
          <cell r="AX289">
            <v>1</v>
          </cell>
          <cell r="AY289">
            <v>1.709677419354839</v>
          </cell>
          <cell r="AZ289">
            <v>1.9</v>
          </cell>
        </row>
        <row r="290">
          <cell r="C290" t="str">
            <v>Brandon/Natick/27Winter St 6</v>
          </cell>
          <cell r="D290" t="str">
            <v>Harbor Area Office</v>
          </cell>
          <cell r="H290">
            <v>3.2258064516129031E-2</v>
          </cell>
          <cell r="I290">
            <v>1</v>
          </cell>
          <cell r="J290">
            <v>1.3548387096774193</v>
          </cell>
          <cell r="K290">
            <v>0.54838709677419351</v>
          </cell>
          <cell r="L290">
            <v>0.25</v>
          </cell>
          <cell r="M290">
            <v>1</v>
          </cell>
          <cell r="N290">
            <v>0.16666666666666666</v>
          </cell>
          <cell r="O290">
            <v>0.67741935483870974</v>
          </cell>
          <cell r="P290">
            <v>1.1000000000000001</v>
          </cell>
          <cell r="Q290">
            <v>0.80645161290322576</v>
          </cell>
          <cell r="R290">
            <v>0.35483870967741937</v>
          </cell>
          <cell r="S290">
            <v>1</v>
          </cell>
          <cell r="T290">
            <v>0.29032258064516125</v>
          </cell>
          <cell r="U290">
            <v>0.66666666666666663</v>
          </cell>
          <cell r="W290">
            <v>0.74193548387096775</v>
          </cell>
          <cell r="X290">
            <v>1.6206896551724137</v>
          </cell>
          <cell r="Y290">
            <v>0.87096774193548387</v>
          </cell>
          <cell r="AE290">
            <v>0.23333333333333334</v>
          </cell>
          <cell r="AF290">
            <v>1</v>
          </cell>
          <cell r="AG290">
            <v>0.2</v>
          </cell>
          <cell r="AH290">
            <v>6.4516129032258063E-2</v>
          </cell>
          <cell r="AI290">
            <v>1</v>
          </cell>
          <cell r="AJ290">
            <v>0.17857142857142855</v>
          </cell>
          <cell r="AK290">
            <v>0.41935483870967744</v>
          </cell>
          <cell r="AL290">
            <v>1</v>
          </cell>
          <cell r="AM290">
            <v>0.22580645161290322</v>
          </cell>
          <cell r="AN290">
            <v>0.53333333333333333</v>
          </cell>
          <cell r="AO290">
            <v>0.90322580645161288</v>
          </cell>
          <cell r="AP290">
            <v>0.35483870967741937</v>
          </cell>
          <cell r="AQ290">
            <v>1</v>
          </cell>
          <cell r="AR290">
            <v>1</v>
          </cell>
          <cell r="AS290">
            <v>3.3333333333333333E-2</v>
          </cell>
          <cell r="AX290">
            <v>0.66666666666666663</v>
          </cell>
        </row>
        <row r="291">
          <cell r="C291" t="str">
            <v>Brandon/Natick/27Winter St 7</v>
          </cell>
          <cell r="D291" t="str">
            <v>Hyde Park Area Office</v>
          </cell>
          <cell r="G291">
            <v>0.46666666666666667</v>
          </cell>
          <cell r="H291">
            <v>0.967741935483871</v>
          </cell>
          <cell r="K291">
            <v>0.45161290322580644</v>
          </cell>
          <cell r="L291">
            <v>1</v>
          </cell>
          <cell r="M291">
            <v>0.35483870967741937</v>
          </cell>
          <cell r="N291">
            <v>0.7</v>
          </cell>
          <cell r="O291">
            <v>0.77419354838709675</v>
          </cell>
          <cell r="Q291">
            <v>0.22580645161290322</v>
          </cell>
          <cell r="R291">
            <v>1</v>
          </cell>
          <cell r="S291">
            <v>0.23333333333333334</v>
          </cell>
          <cell r="T291">
            <v>0.967741935483871</v>
          </cell>
          <cell r="U291">
            <v>1</v>
          </cell>
          <cell r="V291">
            <v>0.5161290322580645</v>
          </cell>
          <cell r="AA291">
            <v>0.64516129032258063</v>
          </cell>
          <cell r="AB291">
            <v>0.83333333333333337</v>
          </cell>
          <cell r="AC291">
            <v>0.74193548387096775</v>
          </cell>
          <cell r="AD291">
            <v>1.3225806451612903</v>
          </cell>
          <cell r="AE291">
            <v>0.76666666666666672</v>
          </cell>
          <cell r="AG291">
            <v>1.6333333333333333</v>
          </cell>
          <cell r="AH291">
            <v>1.2258064516129032</v>
          </cell>
          <cell r="AJ291">
            <v>0.8214285714285714</v>
          </cell>
          <cell r="AK291">
            <v>0.74193548387096775</v>
          </cell>
          <cell r="AN291">
            <v>6.6666666666666666E-2</v>
          </cell>
          <cell r="AO291">
            <v>1</v>
          </cell>
          <cell r="AP291">
            <v>0.38709677419354838</v>
          </cell>
          <cell r="AT291">
            <v>0.16129032258064516</v>
          </cell>
          <cell r="AU291">
            <v>2</v>
          </cell>
          <cell r="AV291">
            <v>0.75</v>
          </cell>
          <cell r="AW291">
            <v>0.45161290322580644</v>
          </cell>
          <cell r="AX291">
            <v>1.0666666666666667</v>
          </cell>
          <cell r="AY291">
            <v>1.064516129032258</v>
          </cell>
          <cell r="AZ291">
            <v>0.6</v>
          </cell>
        </row>
        <row r="292">
          <cell r="C292" t="str">
            <v>Brandon/Natick/27Winter St 8</v>
          </cell>
          <cell r="D292" t="str">
            <v>Malden Area Office</v>
          </cell>
          <cell r="G292">
            <v>0.3</v>
          </cell>
          <cell r="H292">
            <v>0.83870967741935487</v>
          </cell>
          <cell r="M292">
            <v>0.64516129032258063</v>
          </cell>
          <cell r="N292">
            <v>0.6</v>
          </cell>
          <cell r="Q292">
            <v>0.5161290322580645</v>
          </cell>
          <cell r="R292">
            <v>0.90322580645161299</v>
          </cell>
          <cell r="S292">
            <v>1</v>
          </cell>
          <cell r="T292">
            <v>6.4516129032258063E-2</v>
          </cell>
          <cell r="W292">
            <v>0.16129032258064516</v>
          </cell>
          <cell r="X292">
            <v>0.10344827586206896</v>
          </cell>
          <cell r="AK292">
            <v>0.93548387096774188</v>
          </cell>
          <cell r="AL292">
            <v>0.6</v>
          </cell>
          <cell r="AM292">
            <v>0.19354838709677419</v>
          </cell>
          <cell r="AQ292">
            <v>0.96666666666666667</v>
          </cell>
          <cell r="AR292">
            <v>0.45161290322580644</v>
          </cell>
          <cell r="AS292">
            <v>0.83333333333333337</v>
          </cell>
          <cell r="AT292">
            <v>1</v>
          </cell>
          <cell r="AU292">
            <v>0.80645161290322576</v>
          </cell>
          <cell r="AV292">
            <v>1.0714285714285714</v>
          </cell>
          <cell r="AW292">
            <v>6.4516129032258063E-2</v>
          </cell>
        </row>
        <row r="293">
          <cell r="C293" t="str">
            <v>Brandon/Natick/27Winter St 9</v>
          </cell>
          <cell r="D293" t="str">
            <v>Park St. Area Office</v>
          </cell>
          <cell r="G293">
            <v>0.6333333333333333</v>
          </cell>
          <cell r="H293">
            <v>1</v>
          </cell>
          <cell r="I293">
            <v>0.76666666666666672</v>
          </cell>
          <cell r="J293">
            <v>0.64516129032258063</v>
          </cell>
          <cell r="K293">
            <v>0.93548387096774188</v>
          </cell>
          <cell r="O293">
            <v>0.22580645161290322</v>
          </cell>
          <cell r="P293">
            <v>0.83333333333333326</v>
          </cell>
          <cell r="Q293">
            <v>1</v>
          </cell>
          <cell r="R293">
            <v>0.64516129032258063</v>
          </cell>
          <cell r="S293">
            <v>0.43333333333333335</v>
          </cell>
          <cell r="T293">
            <v>1</v>
          </cell>
          <cell r="U293">
            <v>0.6</v>
          </cell>
          <cell r="V293">
            <v>1</v>
          </cell>
          <cell r="W293">
            <v>0.19354838709677419</v>
          </cell>
          <cell r="Z293">
            <v>0.8</v>
          </cell>
          <cell r="AA293">
            <v>1</v>
          </cell>
          <cell r="AB293">
            <v>1.1333333333333333</v>
          </cell>
          <cell r="AC293">
            <v>1.1935483870967742</v>
          </cell>
          <cell r="AD293">
            <v>0.45161290322580644</v>
          </cell>
          <cell r="AE293">
            <v>1</v>
          </cell>
          <cell r="AF293">
            <v>0.41935483870967744</v>
          </cell>
          <cell r="AH293">
            <v>6.4516129032258063E-2</v>
          </cell>
          <cell r="AJ293">
            <v>0.9285714285714286</v>
          </cell>
          <cell r="AK293">
            <v>0.58064516129032262</v>
          </cell>
          <cell r="AM293">
            <v>0.58064516129032262</v>
          </cell>
          <cell r="AN293">
            <v>0.93333333333333335</v>
          </cell>
          <cell r="AP293">
            <v>0.45161290322580644</v>
          </cell>
          <cell r="AQ293">
            <v>0.93333333333333335</v>
          </cell>
          <cell r="AR293">
            <v>1</v>
          </cell>
          <cell r="AS293">
            <v>0.96666666666666656</v>
          </cell>
          <cell r="AT293">
            <v>3.2258064516129031E-2</v>
          </cell>
          <cell r="AV293">
            <v>0.39285714285714285</v>
          </cell>
          <cell r="AW293">
            <v>1</v>
          </cell>
          <cell r="AX293">
            <v>0.16666666666666666</v>
          </cell>
          <cell r="AY293">
            <v>0.87096774193548387</v>
          </cell>
          <cell r="AZ293">
            <v>0.66666666666666663</v>
          </cell>
        </row>
        <row r="294">
          <cell r="C294" t="str">
            <v>Brandon/Natick/27Winter St 10</v>
          </cell>
          <cell r="D294" t="str">
            <v>Solutions for Living (PAS Bos)</v>
          </cell>
          <cell r="AZ294">
            <v>0.3</v>
          </cell>
        </row>
        <row r="295">
          <cell r="C295" t="str">
            <v>Caritas St Mary's /Dorch /90Cushing 1</v>
          </cell>
          <cell r="D295" t="str">
            <v>Cape Cod Area Office</v>
          </cell>
          <cell r="P295">
            <v>0.66666666666666663</v>
          </cell>
        </row>
        <row r="296">
          <cell r="C296" t="str">
            <v>Caritas St Mary's /Dorch /90Cushing 2</v>
          </cell>
          <cell r="D296" t="str">
            <v>Coastal Area Office</v>
          </cell>
          <cell r="E296">
            <v>6.4516129032258063E-2</v>
          </cell>
          <cell r="W296">
            <v>6.4516129032258063E-2</v>
          </cell>
          <cell r="X296">
            <v>0.27586206896551724</v>
          </cell>
          <cell r="AQ296">
            <v>3.3333333333333333E-2</v>
          </cell>
        </row>
        <row r="297">
          <cell r="C297" t="str">
            <v>Caritas St Mary's /Dorch /90Cushing 3</v>
          </cell>
          <cell r="D297" t="str">
            <v>Dimock St. Area Office</v>
          </cell>
          <cell r="E297">
            <v>5.741935483870968</v>
          </cell>
          <cell r="F297">
            <v>4.032258064516129</v>
          </cell>
          <cell r="G297">
            <v>4.3333333333333339</v>
          </cell>
          <cell r="H297">
            <v>2.935483870967742</v>
          </cell>
          <cell r="I297">
            <v>5.0666666666666664</v>
          </cell>
          <cell r="J297">
            <v>2.4516129032258065</v>
          </cell>
          <cell r="K297">
            <v>1.3548387096774193</v>
          </cell>
          <cell r="L297">
            <v>2</v>
          </cell>
          <cell r="M297">
            <v>0.70967741935483875</v>
          </cell>
          <cell r="N297">
            <v>0.96666666666666667</v>
          </cell>
          <cell r="O297">
            <v>1</v>
          </cell>
          <cell r="P297">
            <v>0.36666666666666664</v>
          </cell>
          <cell r="Q297">
            <v>1.064516129032258</v>
          </cell>
          <cell r="R297">
            <v>1.8387096774193548</v>
          </cell>
          <cell r="S297">
            <v>0.8666666666666667</v>
          </cell>
          <cell r="T297">
            <v>0.67741935483870974</v>
          </cell>
          <cell r="U297">
            <v>2</v>
          </cell>
          <cell r="V297">
            <v>1.3548387096774195</v>
          </cell>
          <cell r="X297">
            <v>0.86206896551724133</v>
          </cell>
          <cell r="Y297">
            <v>0.80645161290322576</v>
          </cell>
          <cell r="Z297">
            <v>0.23333333333333334</v>
          </cell>
          <cell r="AA297">
            <v>1.6451612903225805</v>
          </cell>
          <cell r="AB297">
            <v>1.6333333333333333</v>
          </cell>
          <cell r="AC297">
            <v>0.74193548387096775</v>
          </cell>
          <cell r="AD297">
            <v>1</v>
          </cell>
          <cell r="AE297">
            <v>0.8666666666666667</v>
          </cell>
          <cell r="AF297">
            <v>1.4838709677419355</v>
          </cell>
          <cell r="AG297">
            <v>1.8</v>
          </cell>
          <cell r="AH297">
            <v>2</v>
          </cell>
          <cell r="AI297">
            <v>4.3548387096774199</v>
          </cell>
          <cell r="AJ297">
            <v>1.9642857142857144</v>
          </cell>
          <cell r="AK297">
            <v>2.129032258064516</v>
          </cell>
          <cell r="AL297">
            <v>2.1666666666666665</v>
          </cell>
          <cell r="AM297">
            <v>1.6129032258064515</v>
          </cell>
          <cell r="AN297">
            <v>2.4666666666666668</v>
          </cell>
          <cell r="AO297">
            <v>2.4193548387096775</v>
          </cell>
          <cell r="AP297">
            <v>3.193548387096774</v>
          </cell>
          <cell r="AQ297">
            <v>2.7333333333333334</v>
          </cell>
          <cell r="AR297">
            <v>0.77419354838709675</v>
          </cell>
          <cell r="AS297">
            <v>0.73333333333333328</v>
          </cell>
          <cell r="AT297">
            <v>0.54838709677419351</v>
          </cell>
          <cell r="AU297">
            <v>3.0322580645161294</v>
          </cell>
          <cell r="AV297">
            <v>2.3214285714285716</v>
          </cell>
          <cell r="AW297">
            <v>0.77419354838709675</v>
          </cell>
          <cell r="AX297">
            <v>1.8</v>
          </cell>
          <cell r="AY297">
            <v>1.6129032258064513</v>
          </cell>
          <cell r="AZ297">
            <v>1.7666666666666668</v>
          </cell>
        </row>
        <row r="298">
          <cell r="C298" t="str">
            <v>Caritas St Mary's /Dorch /90Cushing 4</v>
          </cell>
          <cell r="D298" t="str">
            <v>Harbor Area Office</v>
          </cell>
          <cell r="E298">
            <v>1.193548387096774</v>
          </cell>
          <cell r="F298">
            <v>3.4193548387096775</v>
          </cell>
          <cell r="G298">
            <v>4.0999999999999996</v>
          </cell>
          <cell r="H298">
            <v>5.0645161290322589</v>
          </cell>
          <cell r="I298">
            <v>2.2000000000000002</v>
          </cell>
          <cell r="J298">
            <v>2.741935483870968</v>
          </cell>
          <cell r="K298">
            <v>3.8064516129032251</v>
          </cell>
          <cell r="L298">
            <v>5</v>
          </cell>
          <cell r="M298">
            <v>5.9354838709677402</v>
          </cell>
          <cell r="N298">
            <v>7.8</v>
          </cell>
          <cell r="O298">
            <v>3.5806451612903216</v>
          </cell>
          <cell r="P298">
            <v>5</v>
          </cell>
          <cell r="Q298">
            <v>2.903225806451613</v>
          </cell>
          <cell r="R298">
            <v>4.709677419354839</v>
          </cell>
          <cell r="S298">
            <v>6.2</v>
          </cell>
          <cell r="T298">
            <v>3.9032258064516125</v>
          </cell>
          <cell r="U298">
            <v>2.6333333333333333</v>
          </cell>
          <cell r="V298">
            <v>3.064516129032258</v>
          </cell>
          <cell r="W298">
            <v>4.290322580645161</v>
          </cell>
          <cell r="X298">
            <v>3.2068965517241379</v>
          </cell>
          <cell r="Y298">
            <v>4.806451612903226</v>
          </cell>
          <cell r="Z298">
            <v>3.5666666666666673</v>
          </cell>
          <cell r="AA298">
            <v>4.032258064516129</v>
          </cell>
          <cell r="AB298">
            <v>5.4</v>
          </cell>
          <cell r="AC298">
            <v>1.1935483870967742</v>
          </cell>
          <cell r="AD298">
            <v>0.32258064516129031</v>
          </cell>
          <cell r="AE298">
            <v>6.6666666666666666E-2</v>
          </cell>
          <cell r="AF298">
            <v>2.645161290322581</v>
          </cell>
          <cell r="AG298">
            <v>2.0666666666666664</v>
          </cell>
          <cell r="AH298">
            <v>9.6774193548387094E-2</v>
          </cell>
          <cell r="AI298">
            <v>1.935483870967742</v>
          </cell>
          <cell r="AJ298">
            <v>3.75</v>
          </cell>
          <cell r="AK298">
            <v>3.419354838709677</v>
          </cell>
          <cell r="AL298">
            <v>3.333333333333333</v>
          </cell>
          <cell r="AM298">
            <v>4.064516129032258</v>
          </cell>
          <cell r="AN298">
            <v>3.2666666666666671</v>
          </cell>
          <cell r="AO298">
            <v>4.612903225806452</v>
          </cell>
          <cell r="AP298">
            <v>2.161290322580645</v>
          </cell>
          <cell r="AQ298">
            <v>2</v>
          </cell>
          <cell r="AR298">
            <v>5.774193548387097</v>
          </cell>
          <cell r="AS298">
            <v>4.5999999999999996</v>
          </cell>
          <cell r="AT298">
            <v>1.3548387096774193</v>
          </cell>
          <cell r="AU298">
            <v>0.77419354838709675</v>
          </cell>
          <cell r="AV298">
            <v>1.3571428571428572</v>
          </cell>
          <cell r="AW298">
            <v>2.4838709677419355</v>
          </cell>
          <cell r="AX298">
            <v>1.9</v>
          </cell>
          <cell r="AY298">
            <v>3.0322580645161294</v>
          </cell>
          <cell r="AZ298">
            <v>4.2666666666666666</v>
          </cell>
        </row>
        <row r="299">
          <cell r="C299" t="str">
            <v>Caritas St Mary's /Dorch /90Cushing 5</v>
          </cell>
          <cell r="D299" t="str">
            <v>Hyde Park Area Office</v>
          </cell>
          <cell r="H299">
            <v>0.16129032258064516</v>
          </cell>
          <cell r="I299">
            <v>1</v>
          </cell>
          <cell r="J299">
            <v>0.67741935483870963</v>
          </cell>
          <cell r="K299">
            <v>0.45161290322580644</v>
          </cell>
          <cell r="L299">
            <v>0.4642857142857143</v>
          </cell>
          <cell r="M299">
            <v>9.6774193548387094E-2</v>
          </cell>
          <cell r="O299">
            <v>0.29032258064516131</v>
          </cell>
          <cell r="P299">
            <v>1</v>
          </cell>
          <cell r="Q299">
            <v>1</v>
          </cell>
          <cell r="R299">
            <v>0.45161290322580649</v>
          </cell>
          <cell r="S299">
            <v>2.7</v>
          </cell>
          <cell r="T299">
            <v>2.5806451612903225</v>
          </cell>
          <cell r="U299">
            <v>0.4</v>
          </cell>
          <cell r="V299">
            <v>0.80645161290322576</v>
          </cell>
          <cell r="W299">
            <v>2</v>
          </cell>
          <cell r="X299">
            <v>1.4827586206896552</v>
          </cell>
          <cell r="Y299">
            <v>1.5483870967741935</v>
          </cell>
          <cell r="Z299">
            <v>3.8666666666666671</v>
          </cell>
          <cell r="AA299">
            <v>1.5806451612903225</v>
          </cell>
          <cell r="AB299">
            <v>0.33333333333333331</v>
          </cell>
          <cell r="AC299">
            <v>0.61290322580645162</v>
          </cell>
          <cell r="AD299">
            <v>1.6451612903225805</v>
          </cell>
          <cell r="AE299">
            <v>1.6333333333333333</v>
          </cell>
          <cell r="AF299">
            <v>1.096774193548387</v>
          </cell>
          <cell r="AG299">
            <v>0.93333333333333335</v>
          </cell>
          <cell r="AH299">
            <v>1.3870967741935485</v>
          </cell>
          <cell r="AI299">
            <v>0.83870967741935487</v>
          </cell>
          <cell r="AJ299">
            <v>1</v>
          </cell>
          <cell r="AK299">
            <v>2.225806451612903</v>
          </cell>
          <cell r="AL299">
            <v>2.0333333333333332</v>
          </cell>
          <cell r="AM299">
            <v>1.032258064516129</v>
          </cell>
          <cell r="AO299">
            <v>0.12903225806451613</v>
          </cell>
          <cell r="AP299">
            <v>0.80645161290322576</v>
          </cell>
          <cell r="AQ299">
            <v>0.13333333333333333</v>
          </cell>
          <cell r="AR299">
            <v>1</v>
          </cell>
          <cell r="AS299">
            <v>0.66666666666666663</v>
          </cell>
          <cell r="AT299">
            <v>0.93548387096774188</v>
          </cell>
          <cell r="AU299">
            <v>1.032258064516129</v>
          </cell>
          <cell r="AV299">
            <v>1.3214285714285714</v>
          </cell>
          <cell r="AW299">
            <v>0.83870967741935476</v>
          </cell>
          <cell r="AX299">
            <v>2.2666666666666666</v>
          </cell>
          <cell r="AY299">
            <v>1.5806451612903227</v>
          </cell>
          <cell r="AZ299">
            <v>3.3333333333333333E-2</v>
          </cell>
        </row>
        <row r="300">
          <cell r="C300" t="str">
            <v>Caritas St Mary's /Dorch /90Cushing 6</v>
          </cell>
          <cell r="D300" t="str">
            <v>Lawrence Area Office</v>
          </cell>
          <cell r="I300">
            <v>0.3</v>
          </cell>
        </row>
        <row r="301">
          <cell r="C301" t="str">
            <v>Caritas St Mary's /Dorch /90Cushing 7</v>
          </cell>
          <cell r="D301" t="str">
            <v>Park St. Area Office</v>
          </cell>
          <cell r="E301">
            <v>3</v>
          </cell>
          <cell r="F301">
            <v>2.4838709677419355</v>
          </cell>
          <cell r="G301">
            <v>1.5</v>
          </cell>
          <cell r="H301">
            <v>1.7419354838709677</v>
          </cell>
          <cell r="I301">
            <v>1.3</v>
          </cell>
          <cell r="J301">
            <v>1.3225806451612903</v>
          </cell>
          <cell r="K301">
            <v>3.67741935483871</v>
          </cell>
          <cell r="L301">
            <v>1.5</v>
          </cell>
          <cell r="M301">
            <v>2.7419354838709675</v>
          </cell>
          <cell r="N301">
            <v>4.1333333333333329</v>
          </cell>
          <cell r="O301">
            <v>1.290322580645161</v>
          </cell>
          <cell r="P301">
            <v>2.1333333333333333</v>
          </cell>
          <cell r="Q301">
            <v>4.4838709677419359</v>
          </cell>
          <cell r="R301">
            <v>0.93548387096774188</v>
          </cell>
          <cell r="S301">
            <v>1.1000000000000001</v>
          </cell>
          <cell r="T301">
            <v>2.096774193548387</v>
          </cell>
          <cell r="U301">
            <v>2.7666666666666666</v>
          </cell>
          <cell r="V301">
            <v>2.8387096774193545</v>
          </cell>
          <cell r="W301">
            <v>2</v>
          </cell>
          <cell r="X301">
            <v>3.068965517241379</v>
          </cell>
          <cell r="Y301">
            <v>1.4838709677419355</v>
          </cell>
          <cell r="Z301">
            <v>0.66666666666666663</v>
          </cell>
          <cell r="AA301">
            <v>2.032258064516129</v>
          </cell>
          <cell r="AB301">
            <v>2.5</v>
          </cell>
          <cell r="AC301">
            <v>5.4838709677419359</v>
          </cell>
          <cell r="AD301">
            <v>4.5483870967741931</v>
          </cell>
          <cell r="AE301">
            <v>4.4666666666666668</v>
          </cell>
          <cell r="AF301">
            <v>4</v>
          </cell>
          <cell r="AG301">
            <v>2.8666666666666663</v>
          </cell>
          <cell r="AH301">
            <v>3.096774193548387</v>
          </cell>
          <cell r="AI301">
            <v>4.225806451612903</v>
          </cell>
          <cell r="AJ301">
            <v>0.9642857142857143</v>
          </cell>
          <cell r="AK301">
            <v>1.7096774193548387</v>
          </cell>
          <cell r="AL301">
            <v>3.8333333333333335</v>
          </cell>
          <cell r="AM301">
            <v>2.935483870967742</v>
          </cell>
          <cell r="AN301">
            <v>0.5</v>
          </cell>
          <cell r="AO301">
            <v>0.70967741935483875</v>
          </cell>
          <cell r="AP301">
            <v>1.774193548387097</v>
          </cell>
          <cell r="AQ301">
            <v>3.4666666666666668</v>
          </cell>
          <cell r="AR301">
            <v>2.806451612903226</v>
          </cell>
          <cell r="AS301">
            <v>1.7666666666666668</v>
          </cell>
          <cell r="AT301">
            <v>4.096774193548387</v>
          </cell>
          <cell r="AU301">
            <v>3.935483870967742</v>
          </cell>
          <cell r="AV301">
            <v>5.5714285714285712</v>
          </cell>
          <cell r="AW301">
            <v>5.161290322580645</v>
          </cell>
          <cell r="AX301">
            <v>0.6333333333333333</v>
          </cell>
          <cell r="AY301">
            <v>1.903225806451613</v>
          </cell>
          <cell r="AZ301">
            <v>1.3666666666666667</v>
          </cell>
        </row>
        <row r="302">
          <cell r="C302" t="str">
            <v>Caritas St Mary's /Dorch /90Cushing 8</v>
          </cell>
          <cell r="D302" t="str">
            <v>Solutions for Living (PAS Metro)</v>
          </cell>
          <cell r="Y302">
            <v>0.12903225806451613</v>
          </cell>
          <cell r="Z302">
            <v>1</v>
          </cell>
          <cell r="AA302">
            <v>0.74193548387096775</v>
          </cell>
        </row>
        <row r="303">
          <cell r="C303" t="str">
            <v>CFP / Dorchester / 31 Athelwold St 1</v>
          </cell>
          <cell r="D303" t="str">
            <v>Dimock St. Area Office</v>
          </cell>
          <cell r="AT303">
            <v>1.064516129032258</v>
          </cell>
          <cell r="AU303">
            <v>2.774193548387097</v>
          </cell>
          <cell r="AV303">
            <v>3.9285714285714284</v>
          </cell>
          <cell r="AW303">
            <v>2.903225806451613</v>
          </cell>
          <cell r="AX303">
            <v>1.1666666666666665</v>
          </cell>
          <cell r="AY303">
            <v>1.6451612903225807</v>
          </cell>
          <cell r="AZ303">
            <v>2.1</v>
          </cell>
        </row>
        <row r="304">
          <cell r="C304" t="str">
            <v>CFP / Dorchester / 31 Athelwold St 2</v>
          </cell>
          <cell r="D304" t="str">
            <v>Harbor Area Office</v>
          </cell>
          <cell r="AT304">
            <v>1.2580645161290323</v>
          </cell>
          <cell r="AU304">
            <v>2.6451612903225805</v>
          </cell>
          <cell r="AV304">
            <v>1.4642857142857144</v>
          </cell>
          <cell r="AW304">
            <v>0.80645161290322576</v>
          </cell>
          <cell r="AX304">
            <v>3.0666666666666664</v>
          </cell>
          <cell r="AY304">
            <v>3.2258064516129035</v>
          </cell>
          <cell r="AZ304">
            <v>2.166666666666667</v>
          </cell>
        </row>
        <row r="305">
          <cell r="C305" t="str">
            <v>CFP / Dorchester / 31 Athelwold St 3</v>
          </cell>
          <cell r="D305" t="str">
            <v>Hyde Park Area Office</v>
          </cell>
          <cell r="AW305">
            <v>0.54838709677419351</v>
          </cell>
          <cell r="AX305">
            <v>1.0666666666666667</v>
          </cell>
          <cell r="AY305">
            <v>1.6451612903225805</v>
          </cell>
          <cell r="AZ305">
            <v>1.9333333333333336</v>
          </cell>
        </row>
        <row r="306">
          <cell r="C306" t="str">
            <v>CFP / Dorchester / 31 Athelwold St 4</v>
          </cell>
          <cell r="D306" t="str">
            <v>Park St. Area Office</v>
          </cell>
          <cell r="AT306">
            <v>1</v>
          </cell>
          <cell r="AU306">
            <v>1.032258064516129</v>
          </cell>
          <cell r="AV306">
            <v>1.4642857142857144</v>
          </cell>
          <cell r="AW306">
            <v>2.4516129032258061</v>
          </cell>
          <cell r="AX306">
            <v>1.9</v>
          </cell>
          <cell r="AY306">
            <v>1.5483870967741935</v>
          </cell>
          <cell r="AZ306">
            <v>0.1</v>
          </cell>
        </row>
        <row r="307">
          <cell r="C307" t="str">
            <v>Communities For People 1</v>
          </cell>
          <cell r="D307" t="str">
            <v>Harbor Area Office</v>
          </cell>
          <cell r="AS307">
            <v>0.8666666666666667</v>
          </cell>
          <cell r="AT307">
            <v>1.967741935483871</v>
          </cell>
          <cell r="AU307">
            <v>0.45161290322580644</v>
          </cell>
        </row>
        <row r="308">
          <cell r="C308" t="str">
            <v>Communities For People 2</v>
          </cell>
          <cell r="D308" t="str">
            <v>Hyde Park Area Office</v>
          </cell>
          <cell r="AS308">
            <v>0.53333333333333333</v>
          </cell>
          <cell r="AT308">
            <v>2</v>
          </cell>
          <cell r="AU308">
            <v>0.16129032258064516</v>
          </cell>
        </row>
        <row r="309">
          <cell r="C309" t="str">
            <v>Communities For People 3</v>
          </cell>
          <cell r="D309" t="str">
            <v>Park St. Area Office</v>
          </cell>
          <cell r="AS309">
            <v>0.1</v>
          </cell>
          <cell r="AU309">
            <v>0.41935483870967744</v>
          </cell>
        </row>
        <row r="310">
          <cell r="C310" t="str">
            <v>Community Care/S.Attleboro/543Newpo 1</v>
          </cell>
          <cell r="D310" t="str">
            <v>Arlington Area Office</v>
          </cell>
          <cell r="Y310">
            <v>6.4516129032258063E-2</v>
          </cell>
        </row>
        <row r="311">
          <cell r="C311" t="str">
            <v>Community Care/S.Attleboro/543Newpo 2</v>
          </cell>
          <cell r="D311" t="str">
            <v>Brockton Area Office</v>
          </cell>
          <cell r="I311">
            <v>0.23333333333333334</v>
          </cell>
          <cell r="J311">
            <v>1</v>
          </cell>
          <cell r="K311">
            <v>0.96774193548387089</v>
          </cell>
          <cell r="O311">
            <v>0.16129032258064516</v>
          </cell>
          <cell r="S311">
            <v>0.1</v>
          </cell>
          <cell r="T311">
            <v>0.58064516129032262</v>
          </cell>
          <cell r="V311">
            <v>0.25806451612903225</v>
          </cell>
          <cell r="W311">
            <v>1.161290322580645</v>
          </cell>
          <cell r="X311">
            <v>1.3448275862068966</v>
          </cell>
          <cell r="Y311">
            <v>0.61290322580645162</v>
          </cell>
          <cell r="Z311">
            <v>0.56666666666666665</v>
          </cell>
          <cell r="AC311">
            <v>0.5161290322580645</v>
          </cell>
          <cell r="AD311">
            <v>0.67741935483870963</v>
          </cell>
          <cell r="AE311">
            <v>0.26666666666666666</v>
          </cell>
          <cell r="AF311">
            <v>0.5161290322580645</v>
          </cell>
          <cell r="AG311">
            <v>0.33333333333333337</v>
          </cell>
          <cell r="AH311">
            <v>0.45161290322580644</v>
          </cell>
          <cell r="AI311">
            <v>0.4838709677419355</v>
          </cell>
          <cell r="AJ311">
            <v>0.8928571428571429</v>
          </cell>
          <cell r="AM311">
            <v>3.2258064516129031E-2</v>
          </cell>
          <cell r="AO311">
            <v>0.67741935483870963</v>
          </cell>
          <cell r="AP311">
            <v>1.096774193548387</v>
          </cell>
          <cell r="AQ311">
            <v>1.3666666666666667</v>
          </cell>
          <cell r="AR311">
            <v>2.032258064516129</v>
          </cell>
          <cell r="AS311">
            <v>1.2333333333333334</v>
          </cell>
          <cell r="AT311">
            <v>0.35483870967741937</v>
          </cell>
          <cell r="AU311">
            <v>1</v>
          </cell>
          <cell r="AV311">
            <v>0.75</v>
          </cell>
        </row>
        <row r="312">
          <cell r="C312" t="str">
            <v>Community Care/S.Attleboro/543Newpo 3</v>
          </cell>
          <cell r="D312" t="str">
            <v>Cape Cod Area Office</v>
          </cell>
          <cell r="AD312">
            <v>0.16129032258064516</v>
          </cell>
          <cell r="AE312">
            <v>6.6666666666666666E-2</v>
          </cell>
          <cell r="AG312">
            <v>3.3333333333333333E-2</v>
          </cell>
          <cell r="AL312">
            <v>0.5</v>
          </cell>
          <cell r="AY312">
            <v>3.2258064516129031E-2</v>
          </cell>
        </row>
        <row r="313">
          <cell r="C313" t="str">
            <v>Community Care/S.Attleboro/543Newpo 4</v>
          </cell>
          <cell r="D313" t="str">
            <v>Coastal Area Office</v>
          </cell>
          <cell r="AM313">
            <v>9.6774193548387094E-2</v>
          </cell>
        </row>
        <row r="314">
          <cell r="C314" t="str">
            <v>Community Care/S.Attleboro/543Newpo 5</v>
          </cell>
          <cell r="D314" t="str">
            <v>Dimock St. Area Office</v>
          </cell>
          <cell r="AD314">
            <v>3.2258064516129031E-2</v>
          </cell>
          <cell r="AJ314">
            <v>3.5714285714285712E-2</v>
          </cell>
        </row>
        <row r="315">
          <cell r="C315" t="str">
            <v>Community Care/S.Attleboro/543Newpo 6</v>
          </cell>
          <cell r="D315" t="str">
            <v>Fall River Area Office</v>
          </cell>
          <cell r="H315">
            <v>0.22580645161290322</v>
          </cell>
          <cell r="I315">
            <v>1</v>
          </cell>
          <cell r="J315">
            <v>0.38709677419354838</v>
          </cell>
          <cell r="T315">
            <v>9.6774193548387094E-2</v>
          </cell>
          <cell r="U315">
            <v>3.3333333333333333E-2</v>
          </cell>
          <cell r="V315">
            <v>6.4516129032258063E-2</v>
          </cell>
          <cell r="W315">
            <v>1</v>
          </cell>
          <cell r="X315">
            <v>0.5862068965517242</v>
          </cell>
          <cell r="Y315">
            <v>0.22580645161290322</v>
          </cell>
          <cell r="AA315">
            <v>0.41935483870967744</v>
          </cell>
          <cell r="AB315">
            <v>0.33333333333333331</v>
          </cell>
          <cell r="AC315">
            <v>0.41935483870967744</v>
          </cell>
          <cell r="AD315">
            <v>1</v>
          </cell>
          <cell r="AE315">
            <v>0.6</v>
          </cell>
          <cell r="AO315">
            <v>6.4516129032258063E-2</v>
          </cell>
          <cell r="AS315">
            <v>3.3333333333333333E-2</v>
          </cell>
          <cell r="AW315">
            <v>0.41935483870967744</v>
          </cell>
          <cell r="AX315">
            <v>0.46666666666666667</v>
          </cell>
          <cell r="AZ315">
            <v>3.3333333333333333E-2</v>
          </cell>
        </row>
        <row r="316">
          <cell r="C316" t="str">
            <v>Community Care/S.Attleboro/543Newpo 7</v>
          </cell>
          <cell r="D316" t="str">
            <v>Framingham Area Office</v>
          </cell>
          <cell r="AI316">
            <v>0.12903225806451613</v>
          </cell>
        </row>
        <row r="317">
          <cell r="C317" t="str">
            <v>Community Care/S.Attleboro/543Newpo 8</v>
          </cell>
          <cell r="D317" t="str">
            <v>New Bedford Area Office</v>
          </cell>
          <cell r="P317">
            <v>0.1</v>
          </cell>
          <cell r="Q317">
            <v>0.61290322580645162</v>
          </cell>
          <cell r="R317">
            <v>0.25806451612903225</v>
          </cell>
          <cell r="W317">
            <v>0.12903225806451613</v>
          </cell>
          <cell r="X317">
            <v>0.10344827586206896</v>
          </cell>
          <cell r="Z317">
            <v>0.1</v>
          </cell>
          <cell r="AA317">
            <v>0.19354838709677419</v>
          </cell>
          <cell r="AB317">
            <v>0.1</v>
          </cell>
          <cell r="AC317">
            <v>0.22580645161290322</v>
          </cell>
          <cell r="AD317">
            <v>0.32258064516129031</v>
          </cell>
          <cell r="AE317">
            <v>0.13333333333333333</v>
          </cell>
          <cell r="AO317">
            <v>0.12903225806451613</v>
          </cell>
          <cell r="AP317">
            <v>0.38709677419354838</v>
          </cell>
          <cell r="AQ317">
            <v>0.1</v>
          </cell>
          <cell r="AV317">
            <v>0.3571428571428571</v>
          </cell>
          <cell r="AW317">
            <v>1.5483870967741935</v>
          </cell>
          <cell r="AX317">
            <v>0.73333333333333339</v>
          </cell>
          <cell r="AY317">
            <v>1</v>
          </cell>
          <cell r="AZ317">
            <v>1.6</v>
          </cell>
        </row>
        <row r="318">
          <cell r="C318" t="str">
            <v>Community Care/S.Attleboro/543Newpo 9</v>
          </cell>
          <cell r="D318" t="str">
            <v>New Bedford Child and Family (Adop)</v>
          </cell>
          <cell r="AC318">
            <v>0.90322580645161288</v>
          </cell>
          <cell r="AI318">
            <v>0.38709677419354838</v>
          </cell>
          <cell r="AJ318">
            <v>1</v>
          </cell>
          <cell r="AK318">
            <v>0.80645161290322576</v>
          </cell>
          <cell r="AL318">
            <v>0.3</v>
          </cell>
        </row>
        <row r="319">
          <cell r="C319" t="str">
            <v>Community Care/S.Attleboro/543Newpo 10</v>
          </cell>
          <cell r="D319" t="str">
            <v>Plymouth Area Office</v>
          </cell>
          <cell r="H319">
            <v>0.12903225806451613</v>
          </cell>
          <cell r="I319">
            <v>1</v>
          </cell>
          <cell r="J319">
            <v>0.64516129032258063</v>
          </cell>
          <cell r="K319">
            <v>1</v>
          </cell>
          <cell r="L319">
            <v>1</v>
          </cell>
          <cell r="M319">
            <v>0.90322580645161288</v>
          </cell>
          <cell r="N319">
            <v>1</v>
          </cell>
          <cell r="O319">
            <v>1.4838709677419355</v>
          </cell>
          <cell r="P319">
            <v>0.33333333333333331</v>
          </cell>
          <cell r="AA319">
            <v>3.2258064516129031E-2</v>
          </cell>
          <cell r="AB319">
            <v>6.6666666666666666E-2</v>
          </cell>
          <cell r="AD319">
            <v>0.22580645161290322</v>
          </cell>
          <cell r="AE319">
            <v>1</v>
          </cell>
          <cell r="AF319">
            <v>0.29032258064516125</v>
          </cell>
          <cell r="AG319">
            <v>0.2</v>
          </cell>
          <cell r="AK319">
            <v>3.2258064516129031E-2</v>
          </cell>
          <cell r="AN319">
            <v>0.4</v>
          </cell>
          <cell r="AQ319">
            <v>0.26666666666666666</v>
          </cell>
          <cell r="AU319">
            <v>0.12903225806451613</v>
          </cell>
          <cell r="AV319">
            <v>0.21428571428571427</v>
          </cell>
        </row>
        <row r="320">
          <cell r="C320" t="str">
            <v>Community Care/S.Attleboro/543Newpo 11</v>
          </cell>
          <cell r="D320" t="str">
            <v>Solutions for Living (PAS SE)</v>
          </cell>
          <cell r="AI320">
            <v>0.64516129032258063</v>
          </cell>
          <cell r="AJ320">
            <v>0.8571428571428571</v>
          </cell>
          <cell r="AL320">
            <v>0.26666666666666666</v>
          </cell>
          <cell r="AM320">
            <v>1</v>
          </cell>
          <cell r="AN320">
            <v>0.33333333333333331</v>
          </cell>
        </row>
        <row r="321">
          <cell r="C321" t="str">
            <v>Community Care/S.Attleboro/543Newpo 12</v>
          </cell>
          <cell r="D321" t="str">
            <v>Taunton/Attleboro Area Office</v>
          </cell>
          <cell r="H321">
            <v>3.709677419354839</v>
          </cell>
          <cell r="I321">
            <v>8.3333333333333339</v>
          </cell>
          <cell r="J321">
            <v>8.3225806451612918</v>
          </cell>
          <cell r="K321">
            <v>9.129032258064516</v>
          </cell>
          <cell r="L321">
            <v>9.8571428571428577</v>
          </cell>
          <cell r="M321">
            <v>10.29032258064516</v>
          </cell>
          <cell r="N321">
            <v>9</v>
          </cell>
          <cell r="O321">
            <v>9.387096774193548</v>
          </cell>
          <cell r="P321">
            <v>10.866666666666665</v>
          </cell>
          <cell r="Q321">
            <v>9.8387096774193541</v>
          </cell>
          <cell r="R321">
            <v>11.387096774193548</v>
          </cell>
          <cell r="S321">
            <v>10.5</v>
          </cell>
          <cell r="T321">
            <v>10.29032258064516</v>
          </cell>
          <cell r="U321">
            <v>10.766666666666667</v>
          </cell>
          <cell r="V321">
            <v>9.806451612903226</v>
          </cell>
          <cell r="W321">
            <v>6.806451612903226</v>
          </cell>
          <cell r="X321">
            <v>9.4137931034482758</v>
          </cell>
          <cell r="Y321">
            <v>10.129032258064516</v>
          </cell>
          <cell r="Z321">
            <v>11</v>
          </cell>
          <cell r="AA321">
            <v>9.9354838709677402</v>
          </cell>
          <cell r="AB321">
            <v>11.266666666666667</v>
          </cell>
          <cell r="AC321">
            <v>8.8387096774193541</v>
          </cell>
          <cell r="AD321">
            <v>7.8709677419354831</v>
          </cell>
          <cell r="AE321">
            <v>7.4333333333333327</v>
          </cell>
          <cell r="AF321">
            <v>9.4838709677419359</v>
          </cell>
          <cell r="AG321">
            <v>8.966666666666665</v>
          </cell>
          <cell r="AH321">
            <v>7.967741935483871</v>
          </cell>
          <cell r="AI321">
            <v>10.129032258064516</v>
          </cell>
          <cell r="AJ321">
            <v>7.2857142857142856</v>
          </cell>
          <cell r="AK321">
            <v>9.3548387096774199</v>
          </cell>
          <cell r="AL321">
            <v>9.1</v>
          </cell>
          <cell r="AM321">
            <v>8.0322580645161281</v>
          </cell>
          <cell r="AN321">
            <v>9.0666666666666664</v>
          </cell>
          <cell r="AO321">
            <v>8.4516129032258043</v>
          </cell>
          <cell r="AP321">
            <v>8.7096774193548399</v>
          </cell>
          <cell r="AQ321">
            <v>6.7</v>
          </cell>
          <cell r="AR321">
            <v>8.9677419354838719</v>
          </cell>
          <cell r="AS321">
            <v>8.1</v>
          </cell>
          <cell r="AT321">
            <v>8.129032258064516</v>
          </cell>
          <cell r="AU321">
            <v>8.67741935483871</v>
          </cell>
          <cell r="AV321">
            <v>7.1785714285714288</v>
          </cell>
          <cell r="AW321">
            <v>7.3225806451612909</v>
          </cell>
          <cell r="AX321">
            <v>9.5</v>
          </cell>
          <cell r="AY321">
            <v>9.67741935483871</v>
          </cell>
          <cell r="AZ321">
            <v>7.666666666666667</v>
          </cell>
        </row>
        <row r="322">
          <cell r="C322" t="str">
            <v>EliotCommunityHS / Waltham/ 130Dale 1</v>
          </cell>
          <cell r="D322" t="str">
            <v>Arlington Area Office</v>
          </cell>
          <cell r="I322">
            <v>0.33333333333333337</v>
          </cell>
          <cell r="J322">
            <v>2.709677419354839</v>
          </cell>
          <cell r="K322">
            <v>1.4838709677419355</v>
          </cell>
          <cell r="L322">
            <v>0.9642857142857143</v>
          </cell>
          <cell r="M322">
            <v>1.5806451612903225</v>
          </cell>
          <cell r="N322">
            <v>1.1000000000000001</v>
          </cell>
          <cell r="O322">
            <v>1.096774193548387</v>
          </cell>
          <cell r="P322">
            <v>1.8666666666666667</v>
          </cell>
          <cell r="Q322">
            <v>0.83870967741935487</v>
          </cell>
          <cell r="R322">
            <v>1.6129032258064515</v>
          </cell>
          <cell r="S322">
            <v>2.7333333333333334</v>
          </cell>
          <cell r="T322">
            <v>1.8709677419354838</v>
          </cell>
          <cell r="U322">
            <v>1</v>
          </cell>
          <cell r="V322">
            <v>0.19354838709677419</v>
          </cell>
          <cell r="W322">
            <v>0.16129032258064516</v>
          </cell>
          <cell r="X322">
            <v>1.103448275862069</v>
          </cell>
          <cell r="Y322">
            <v>3</v>
          </cell>
          <cell r="Z322">
            <v>2.4666666666666668</v>
          </cell>
          <cell r="AA322">
            <v>2.193548387096774</v>
          </cell>
          <cell r="AB322">
            <v>3.6</v>
          </cell>
          <cell r="AC322">
            <v>2.3548387096774195</v>
          </cell>
          <cell r="AD322">
            <v>0.16129032258064516</v>
          </cell>
          <cell r="AE322">
            <v>1</v>
          </cell>
          <cell r="AF322">
            <v>1.3548387096774195</v>
          </cell>
          <cell r="AG322">
            <v>0.4</v>
          </cell>
          <cell r="AJ322">
            <v>7.1428571428571425E-2</v>
          </cell>
          <cell r="AM322">
            <v>0.32258064516129031</v>
          </cell>
          <cell r="AN322">
            <v>1.1333333333333333</v>
          </cell>
          <cell r="AO322">
            <v>3</v>
          </cell>
          <cell r="AP322">
            <v>2.741935483870968</v>
          </cell>
          <cell r="AQ322">
            <v>1.2666666666666666</v>
          </cell>
          <cell r="AR322">
            <v>2.129032258064516</v>
          </cell>
          <cell r="AS322">
            <v>2</v>
          </cell>
          <cell r="AT322">
            <v>2</v>
          </cell>
          <cell r="AU322">
            <v>1.7419354838709677</v>
          </cell>
          <cell r="AV322">
            <v>0.5714285714285714</v>
          </cell>
          <cell r="AX322">
            <v>0.76666666666666672</v>
          </cell>
          <cell r="AY322">
            <v>1</v>
          </cell>
          <cell r="AZ322">
            <v>0.3</v>
          </cell>
        </row>
        <row r="323">
          <cell r="C323" t="str">
            <v>EliotCommunityHS / Waltham/ 130Dale 2</v>
          </cell>
          <cell r="D323" t="str">
            <v>Brockton Area Office</v>
          </cell>
          <cell r="N323">
            <v>1.8</v>
          </cell>
          <cell r="O323">
            <v>2</v>
          </cell>
          <cell r="X323">
            <v>0.48275862068965519</v>
          </cell>
        </row>
        <row r="324">
          <cell r="C324" t="str">
            <v>EliotCommunityHS / Waltham/ 130Dale 3</v>
          </cell>
          <cell r="D324" t="str">
            <v>Cambridge Area Office</v>
          </cell>
          <cell r="G324">
            <v>1.5</v>
          </cell>
          <cell r="H324">
            <v>2.2580645161290325</v>
          </cell>
          <cell r="I324">
            <v>1.4</v>
          </cell>
          <cell r="J324">
            <v>0.38709677419354838</v>
          </cell>
          <cell r="K324">
            <v>0.4838709677419355</v>
          </cell>
          <cell r="L324">
            <v>1.9642857142857144</v>
          </cell>
          <cell r="M324">
            <v>2.967741935483871</v>
          </cell>
          <cell r="N324">
            <v>0.66666666666666663</v>
          </cell>
          <cell r="W324">
            <v>1.935483870967742</v>
          </cell>
          <cell r="X324">
            <v>0.96551724137931039</v>
          </cell>
          <cell r="AG324">
            <v>0.93333333333333335</v>
          </cell>
          <cell r="AH324">
            <v>0.61290322580645162</v>
          </cell>
          <cell r="AJ324">
            <v>0.8214285714285714</v>
          </cell>
          <cell r="AK324">
            <v>2.67741935483871</v>
          </cell>
          <cell r="AL324">
            <v>1.9666666666666666</v>
          </cell>
          <cell r="AM324">
            <v>1.4838709677419355</v>
          </cell>
          <cell r="AN324">
            <v>1.7666666666666666</v>
          </cell>
          <cell r="AO324">
            <v>0.4838709677419355</v>
          </cell>
          <cell r="AS324">
            <v>0.7</v>
          </cell>
          <cell r="AT324">
            <v>0.54838709677419351</v>
          </cell>
          <cell r="AX324">
            <v>0.43333333333333335</v>
          </cell>
        </row>
        <row r="325">
          <cell r="C325" t="str">
            <v>EliotCommunityHS / Waltham/ 130Dale 4</v>
          </cell>
          <cell r="D325" t="str">
            <v>Coastal Area Office</v>
          </cell>
          <cell r="H325">
            <v>3.2258064516129031E-2</v>
          </cell>
          <cell r="I325">
            <v>0.36666666666666664</v>
          </cell>
          <cell r="J325">
            <v>1</v>
          </cell>
          <cell r="K325">
            <v>1</v>
          </cell>
          <cell r="L325">
            <v>0.9285714285714286</v>
          </cell>
          <cell r="M325">
            <v>0.16129032258064516</v>
          </cell>
          <cell r="N325">
            <v>0.83333333333333337</v>
          </cell>
          <cell r="O325">
            <v>1</v>
          </cell>
          <cell r="P325">
            <v>2.8</v>
          </cell>
          <cell r="Q325">
            <v>1.870967741935484</v>
          </cell>
          <cell r="R325">
            <v>0.77419354838709675</v>
          </cell>
          <cell r="V325">
            <v>3.2258064516129031E-2</v>
          </cell>
          <cell r="W325">
            <v>1.5161290322580645</v>
          </cell>
          <cell r="X325">
            <v>1.4137931034482758</v>
          </cell>
          <cell r="Y325">
            <v>1</v>
          </cell>
          <cell r="Z325">
            <v>1.0666666666666667</v>
          </cell>
          <cell r="AA325">
            <v>1.6451612903225805</v>
          </cell>
          <cell r="AB325">
            <v>0.66666666666666663</v>
          </cell>
          <cell r="AC325">
            <v>3.2258064516129031E-2</v>
          </cell>
          <cell r="AD325">
            <v>1</v>
          </cell>
          <cell r="AE325">
            <v>1</v>
          </cell>
          <cell r="AG325">
            <v>1.6333333333333333</v>
          </cell>
          <cell r="AH325">
            <v>0.80645161290322576</v>
          </cell>
          <cell r="AI325">
            <v>0.90322580645161299</v>
          </cell>
          <cell r="AJ325">
            <v>1</v>
          </cell>
          <cell r="AK325">
            <v>0.90322580645161288</v>
          </cell>
          <cell r="AL325">
            <v>0.76666666666666672</v>
          </cell>
          <cell r="AM325">
            <v>0.87096774193548387</v>
          </cell>
          <cell r="AN325">
            <v>1</v>
          </cell>
          <cell r="AO325">
            <v>1.161290322580645</v>
          </cell>
          <cell r="AP325">
            <v>0.83870967741935487</v>
          </cell>
          <cell r="AQ325">
            <v>1.1000000000000001</v>
          </cell>
          <cell r="AR325">
            <v>2.193548387096774</v>
          </cell>
          <cell r="AS325">
            <v>2.0333333333333332</v>
          </cell>
          <cell r="AT325">
            <v>0.74193548387096775</v>
          </cell>
          <cell r="AV325">
            <v>0.75</v>
          </cell>
          <cell r="AW325">
            <v>1</v>
          </cell>
          <cell r="AX325">
            <v>0.3666666666666667</v>
          </cell>
          <cell r="AY325">
            <v>1</v>
          </cell>
          <cell r="AZ325">
            <v>1.4333333333333333</v>
          </cell>
        </row>
        <row r="326">
          <cell r="C326" t="str">
            <v>EliotCommunityHS / Waltham/ 130Dale 5</v>
          </cell>
          <cell r="D326" t="str">
            <v>Framingham Area Office</v>
          </cell>
          <cell r="L326">
            <v>0.4642857142857143</v>
          </cell>
          <cell r="Q326">
            <v>1</v>
          </cell>
          <cell r="R326">
            <v>1</v>
          </cell>
          <cell r="S326">
            <v>0.1</v>
          </cell>
          <cell r="T326">
            <v>0.29032258064516131</v>
          </cell>
          <cell r="U326">
            <v>0.6</v>
          </cell>
          <cell r="V326">
            <v>0.80645161290322576</v>
          </cell>
          <cell r="W326">
            <v>1</v>
          </cell>
          <cell r="X326">
            <v>0.2413793103448276</v>
          </cell>
          <cell r="Z326">
            <v>0.5</v>
          </cell>
          <cell r="AA326">
            <v>0.967741935483871</v>
          </cell>
          <cell r="AB326">
            <v>0.23333333333333334</v>
          </cell>
          <cell r="AC326">
            <v>1.4838709677419355</v>
          </cell>
          <cell r="AD326">
            <v>0.67741935483870963</v>
          </cell>
          <cell r="AE326">
            <v>0.43333333333333335</v>
          </cell>
          <cell r="AF326">
            <v>2</v>
          </cell>
          <cell r="AG326">
            <v>1.9666666666666666</v>
          </cell>
          <cell r="AH326">
            <v>1.5806451612903225</v>
          </cell>
          <cell r="AI326">
            <v>0.77419354838709675</v>
          </cell>
          <cell r="AL326">
            <v>0.46666666666666667</v>
          </cell>
          <cell r="AM326">
            <v>0.25806451612903225</v>
          </cell>
          <cell r="AO326">
            <v>3.2258064516129031E-2</v>
          </cell>
          <cell r="AP326">
            <v>0.967741935483871</v>
          </cell>
          <cell r="AS326">
            <v>6.6666666666666666E-2</v>
          </cell>
          <cell r="AV326">
            <v>0.6071428571428571</v>
          </cell>
          <cell r="AW326">
            <v>1</v>
          </cell>
          <cell r="AX326">
            <v>0.1</v>
          </cell>
          <cell r="AY326">
            <v>1</v>
          </cell>
          <cell r="AZ326">
            <v>0.56666666666666665</v>
          </cell>
        </row>
        <row r="327">
          <cell r="C327" t="str">
            <v>EliotCommunityHS / Waltham/ 130Dale 6</v>
          </cell>
          <cell r="D327" t="str">
            <v>Lawrence Area Office</v>
          </cell>
          <cell r="AZ327">
            <v>3.3333333333333333E-2</v>
          </cell>
        </row>
        <row r="328">
          <cell r="C328" t="str">
            <v>EliotCommunityHS / Waltham/ 130Dale 7</v>
          </cell>
          <cell r="D328" t="str">
            <v>Malden Area Office</v>
          </cell>
          <cell r="G328">
            <v>3</v>
          </cell>
          <cell r="H328">
            <v>1.161290322580645</v>
          </cell>
          <cell r="J328">
            <v>0.61290322580645162</v>
          </cell>
          <cell r="K328">
            <v>1</v>
          </cell>
          <cell r="L328">
            <v>0.4642857142857143</v>
          </cell>
          <cell r="M328">
            <v>1</v>
          </cell>
          <cell r="N328">
            <v>1</v>
          </cell>
          <cell r="O328">
            <v>0.74193548387096775</v>
          </cell>
          <cell r="R328">
            <v>0.83870967741935487</v>
          </cell>
          <cell r="S328">
            <v>1</v>
          </cell>
          <cell r="T328">
            <v>0.41935483870967744</v>
          </cell>
          <cell r="U328">
            <v>1.5333333333333332</v>
          </cell>
          <cell r="V328">
            <v>1.064516129032258</v>
          </cell>
          <cell r="X328">
            <v>0.17241379310344829</v>
          </cell>
          <cell r="Y328">
            <v>0.93548387096774188</v>
          </cell>
          <cell r="Z328">
            <v>0.46666666666666667</v>
          </cell>
          <cell r="AB328">
            <v>0.36666666666666664</v>
          </cell>
          <cell r="AC328">
            <v>1</v>
          </cell>
          <cell r="AD328">
            <v>0.83870967741935476</v>
          </cell>
          <cell r="AE328">
            <v>2</v>
          </cell>
          <cell r="AF328">
            <v>1.161290322580645</v>
          </cell>
          <cell r="AH328">
            <v>9.6774193548387094E-2</v>
          </cell>
          <cell r="AI328">
            <v>2.161290322580645</v>
          </cell>
          <cell r="AJ328">
            <v>2.3214285714285712</v>
          </cell>
          <cell r="AK328">
            <v>0.67741935483870963</v>
          </cell>
          <cell r="AL328">
            <v>0.76666666666666672</v>
          </cell>
          <cell r="AQ328">
            <v>0.93333333333333335</v>
          </cell>
          <cell r="AS328">
            <v>3.3333333333333333E-2</v>
          </cell>
          <cell r="AT328">
            <v>1</v>
          </cell>
          <cell r="AU328">
            <v>1.6451612903225805</v>
          </cell>
          <cell r="AV328">
            <v>1.6071428571428572</v>
          </cell>
          <cell r="AW328">
            <v>3</v>
          </cell>
          <cell r="AX328">
            <v>2.7</v>
          </cell>
          <cell r="AY328">
            <v>2</v>
          </cell>
          <cell r="AZ328">
            <v>1.8666666666666667</v>
          </cell>
        </row>
        <row r="329">
          <cell r="C329" t="str">
            <v>EliotCommunityHS / Waltham/ 130Dale 8</v>
          </cell>
          <cell r="D329" t="str">
            <v>South Central Area Office</v>
          </cell>
          <cell r="T329">
            <v>0.54838709677419351</v>
          </cell>
          <cell r="U329">
            <v>1</v>
          </cell>
          <cell r="V329">
            <v>1</v>
          </cell>
          <cell r="W329">
            <v>9.6774193548387094E-2</v>
          </cell>
          <cell r="AD329">
            <v>0.54838709677419351</v>
          </cell>
          <cell r="AE329">
            <v>0.1</v>
          </cell>
          <cell r="AM329">
            <v>0.67741935483870963</v>
          </cell>
          <cell r="AN329">
            <v>0.93333333333333335</v>
          </cell>
        </row>
        <row r="330">
          <cell r="C330" t="str">
            <v>EliotCommunityHS/Arling/734-736Mass 1</v>
          </cell>
          <cell r="D330" t="str">
            <v>Arlington Area Office</v>
          </cell>
          <cell r="H330">
            <v>0.16129032258064516</v>
          </cell>
          <cell r="I330">
            <v>0.93333333333333335</v>
          </cell>
          <cell r="J330">
            <v>1.4193548387096775</v>
          </cell>
          <cell r="K330">
            <v>1.4838709677419355</v>
          </cell>
          <cell r="L330">
            <v>1.892857142857143</v>
          </cell>
          <cell r="M330">
            <v>0.87096774193548387</v>
          </cell>
          <cell r="N330">
            <v>1.6666666666666665</v>
          </cell>
          <cell r="O330">
            <v>1.935483870967742</v>
          </cell>
          <cell r="P330">
            <v>1.6666666666666665</v>
          </cell>
          <cell r="Q330">
            <v>1.7741935483870968</v>
          </cell>
          <cell r="R330">
            <v>1.5806451612903225</v>
          </cell>
          <cell r="S330">
            <v>2.5333333333333332</v>
          </cell>
          <cell r="T330">
            <v>1.161290322580645</v>
          </cell>
          <cell r="U330">
            <v>2.2333333333333334</v>
          </cell>
          <cell r="V330">
            <v>1.5806451612903225</v>
          </cell>
          <cell r="W330">
            <v>1.5161290322580645</v>
          </cell>
          <cell r="X330">
            <v>0.86206896551724133</v>
          </cell>
          <cell r="Y330">
            <v>2.3870967741935485</v>
          </cell>
          <cell r="Z330">
            <v>3</v>
          </cell>
          <cell r="AA330">
            <v>2.806451612903226</v>
          </cell>
          <cell r="AB330">
            <v>3.0666666666666669</v>
          </cell>
          <cell r="AC330">
            <v>2</v>
          </cell>
          <cell r="AD330">
            <v>1.9677419354838708</v>
          </cell>
          <cell r="AE330">
            <v>2.4</v>
          </cell>
          <cell r="AF330">
            <v>2.3548387096774195</v>
          </cell>
          <cell r="AG330">
            <v>0.73333333333333339</v>
          </cell>
          <cell r="AH330">
            <v>1.1935483870967742</v>
          </cell>
          <cell r="AI330">
            <v>0.87096774193548387</v>
          </cell>
          <cell r="AJ330">
            <v>0.5714285714285714</v>
          </cell>
          <cell r="AK330">
            <v>0.16129032258064516</v>
          </cell>
          <cell r="AL330">
            <v>1.8</v>
          </cell>
          <cell r="AM330">
            <v>1.9354838709677418</v>
          </cell>
          <cell r="AN330">
            <v>1.3666666666666667</v>
          </cell>
          <cell r="AO330">
            <v>1.1612903225806452</v>
          </cell>
          <cell r="AP330">
            <v>2.3870967741935485</v>
          </cell>
          <cell r="AQ330">
            <v>0.56666666666666665</v>
          </cell>
          <cell r="AR330">
            <v>1.096774193548387</v>
          </cell>
          <cell r="AS330">
            <v>2.9333333333333336</v>
          </cell>
          <cell r="AT330">
            <v>2.4838709677419355</v>
          </cell>
          <cell r="AU330">
            <v>1.3870967741935485</v>
          </cell>
          <cell r="AV330">
            <v>0.9285714285714286</v>
          </cell>
          <cell r="AW330">
            <v>1.4516129032258065</v>
          </cell>
          <cell r="AX330">
            <v>1.1333333333333333</v>
          </cell>
          <cell r="AY330">
            <v>1.4838709677419355</v>
          </cell>
          <cell r="AZ330">
            <v>1.7666666666666666</v>
          </cell>
        </row>
        <row r="331">
          <cell r="C331" t="str">
            <v>EliotCommunityHS/Arling/734-736Mass 2</v>
          </cell>
          <cell r="D331" t="str">
            <v>Cambridge Area Office</v>
          </cell>
          <cell r="H331">
            <v>1.935483870967742</v>
          </cell>
          <cell r="I331">
            <v>0.96666666666666667</v>
          </cell>
          <cell r="M331">
            <v>0.25806451612903225</v>
          </cell>
          <cell r="N331">
            <v>1.7</v>
          </cell>
          <cell r="O331">
            <v>1</v>
          </cell>
          <cell r="P331">
            <v>1.3333333333333333</v>
          </cell>
          <cell r="Q331">
            <v>1.4516129032258065</v>
          </cell>
          <cell r="R331">
            <v>1.2580645161290323</v>
          </cell>
          <cell r="X331">
            <v>0.65517241379310343</v>
          </cell>
          <cell r="Y331">
            <v>1</v>
          </cell>
          <cell r="Z331">
            <v>0.96666666666666656</v>
          </cell>
          <cell r="AA331">
            <v>0.93548387096774188</v>
          </cell>
          <cell r="AC331">
            <v>6.4516129032258063E-2</v>
          </cell>
          <cell r="AD331">
            <v>6.4516129032258063E-2</v>
          </cell>
          <cell r="AI331">
            <v>0.83870967741935487</v>
          </cell>
          <cell r="AJ331">
            <v>1</v>
          </cell>
          <cell r="AK331">
            <v>1</v>
          </cell>
          <cell r="AL331">
            <v>1</v>
          </cell>
          <cell r="AM331">
            <v>0.19354838709677419</v>
          </cell>
          <cell r="AN331">
            <v>3.3333333333333333E-2</v>
          </cell>
          <cell r="AO331">
            <v>1.5806451612903225</v>
          </cell>
          <cell r="AP331">
            <v>1.7741935483870968</v>
          </cell>
          <cell r="AQ331">
            <v>0.23333333333333334</v>
          </cell>
          <cell r="AX331">
            <v>0.3</v>
          </cell>
          <cell r="AY331">
            <v>1</v>
          </cell>
          <cell r="AZ331">
            <v>1</v>
          </cell>
        </row>
        <row r="332">
          <cell r="C332" t="str">
            <v>EliotCommunityHS/Arling/734-736Mass 3</v>
          </cell>
          <cell r="D332" t="str">
            <v>Coastal Area Office</v>
          </cell>
          <cell r="J332">
            <v>0.83870967741935487</v>
          </cell>
          <cell r="K332">
            <v>1.6451612903225805</v>
          </cell>
          <cell r="L332">
            <v>1.1785714285714284</v>
          </cell>
          <cell r="M332">
            <v>0.16129032258064516</v>
          </cell>
          <cell r="T332">
            <v>0.32258064516129037</v>
          </cell>
          <cell r="U332">
            <v>2.1666666666666665</v>
          </cell>
          <cell r="V332">
            <v>1.6451612903225805</v>
          </cell>
          <cell r="W332">
            <v>9.6774193548387094E-2</v>
          </cell>
          <cell r="X332">
            <v>1</v>
          </cell>
          <cell r="Y332">
            <v>0.5161290322580645</v>
          </cell>
          <cell r="AC332">
            <v>0.41935483870967744</v>
          </cell>
          <cell r="AE332">
            <v>0.66666666666666674</v>
          </cell>
          <cell r="AG332">
            <v>0.56666666666666665</v>
          </cell>
          <cell r="AH332">
            <v>0.45161290322580644</v>
          </cell>
          <cell r="AK332">
            <v>0.45161290322580644</v>
          </cell>
          <cell r="AL332">
            <v>6.6666666666666666E-2</v>
          </cell>
          <cell r="AM332">
            <v>0.83870967741935487</v>
          </cell>
          <cell r="AN332">
            <v>0.23333333333333334</v>
          </cell>
          <cell r="AX332">
            <v>0.3</v>
          </cell>
          <cell r="AY332">
            <v>0.74193548387096775</v>
          </cell>
        </row>
        <row r="333">
          <cell r="C333" t="str">
            <v>EliotCommunityHS/Arling/734-736Mass 4</v>
          </cell>
          <cell r="D333" t="str">
            <v>Framingham Area Office</v>
          </cell>
          <cell r="I333">
            <v>0.13333333333333333</v>
          </cell>
          <cell r="J333">
            <v>1.4516129032258065</v>
          </cell>
          <cell r="K333">
            <v>0.32258064516129031</v>
          </cell>
          <cell r="M333">
            <v>0.29032258064516131</v>
          </cell>
          <cell r="N333">
            <v>1</v>
          </cell>
          <cell r="O333">
            <v>1</v>
          </cell>
          <cell r="P333">
            <v>1</v>
          </cell>
          <cell r="Q333">
            <v>0.70967741935483875</v>
          </cell>
          <cell r="W333">
            <v>0.93548387096774199</v>
          </cell>
          <cell r="X333">
            <v>0.13793103448275862</v>
          </cell>
          <cell r="Z333">
            <v>1.8666666666666667</v>
          </cell>
          <cell r="AA333">
            <v>1.129032258064516</v>
          </cell>
          <cell r="AE333">
            <v>0.4</v>
          </cell>
          <cell r="AF333">
            <v>1.064516129032258</v>
          </cell>
          <cell r="AG333">
            <v>1.8666666666666669</v>
          </cell>
          <cell r="AH333">
            <v>1.967741935483871</v>
          </cell>
          <cell r="AI333">
            <v>2.5161290322580645</v>
          </cell>
          <cell r="AJ333">
            <v>3</v>
          </cell>
          <cell r="AK333">
            <v>1.161290322580645</v>
          </cell>
          <cell r="AL333">
            <v>1.0333333333333334</v>
          </cell>
          <cell r="AM333">
            <v>1.8064516129032258</v>
          </cell>
          <cell r="AN333">
            <v>2.2000000000000002</v>
          </cell>
          <cell r="AO333">
            <v>1.096774193548387</v>
          </cell>
          <cell r="AP333">
            <v>6.4516129032258063E-2</v>
          </cell>
          <cell r="AQ333">
            <v>1.1333333333333333</v>
          </cell>
          <cell r="AR333">
            <v>1.5806451612903225</v>
          </cell>
          <cell r="AS333">
            <v>6.6666666666666666E-2</v>
          </cell>
          <cell r="AT333">
            <v>6.4516129032258063E-2</v>
          </cell>
          <cell r="AU333">
            <v>2.4838709677419355</v>
          </cell>
          <cell r="AV333">
            <v>2.6071428571428572</v>
          </cell>
          <cell r="AW333">
            <v>2</v>
          </cell>
          <cell r="AX333">
            <v>2</v>
          </cell>
          <cell r="AY333">
            <v>1.4838709677419355</v>
          </cell>
          <cell r="AZ333">
            <v>2.7666666666666666</v>
          </cell>
        </row>
        <row r="334">
          <cell r="C334" t="str">
            <v>EliotCommunityHS/Arling/734-736Mass 5</v>
          </cell>
          <cell r="D334" t="str">
            <v>Hyde Park Area Office</v>
          </cell>
          <cell r="Q334">
            <v>3.2258064516129031E-2</v>
          </cell>
        </row>
        <row r="335">
          <cell r="C335" t="str">
            <v>EliotCommunityHS/Arling/734-736Mass 6</v>
          </cell>
          <cell r="D335" t="str">
            <v>Malden Area Office</v>
          </cell>
          <cell r="H335">
            <v>1.6451612903225805</v>
          </cell>
          <cell r="I335">
            <v>1.9666666666666668</v>
          </cell>
          <cell r="J335">
            <v>1.064516129032258</v>
          </cell>
          <cell r="K335">
            <v>2.032258064516129</v>
          </cell>
          <cell r="L335">
            <v>2.4642857142857144</v>
          </cell>
          <cell r="M335">
            <v>0.64516129032258063</v>
          </cell>
          <cell r="N335">
            <v>0.4</v>
          </cell>
          <cell r="O335">
            <v>2</v>
          </cell>
          <cell r="P335">
            <v>1.7666666666666666</v>
          </cell>
          <cell r="Q335">
            <v>1</v>
          </cell>
          <cell r="R335">
            <v>1.3870967741935483</v>
          </cell>
          <cell r="S335">
            <v>1.4</v>
          </cell>
          <cell r="T335">
            <v>0.967741935483871</v>
          </cell>
          <cell r="U335">
            <v>0.73333333333333328</v>
          </cell>
          <cell r="W335">
            <v>1.8387096774193548</v>
          </cell>
          <cell r="X335">
            <v>2.4827586206896552</v>
          </cell>
          <cell r="Y335">
            <v>1.129032258064516</v>
          </cell>
          <cell r="AA335">
            <v>0.12903225806451613</v>
          </cell>
          <cell r="AB335">
            <v>2.2333333333333334</v>
          </cell>
          <cell r="AC335">
            <v>1.2903225806451613</v>
          </cell>
          <cell r="AF335">
            <v>0.93548387096774199</v>
          </cell>
          <cell r="AG335">
            <v>1.3333333333333335</v>
          </cell>
          <cell r="AH335">
            <v>0.77419354838709675</v>
          </cell>
          <cell r="AI335">
            <v>0.5161290322580645</v>
          </cell>
          <cell r="AJ335">
            <v>0.7142857142857143</v>
          </cell>
          <cell r="AK335">
            <v>1.6774193548387095</v>
          </cell>
          <cell r="AL335">
            <v>2</v>
          </cell>
          <cell r="AM335">
            <v>1.096774193548387</v>
          </cell>
          <cell r="AN335">
            <v>1.7</v>
          </cell>
          <cell r="AO335">
            <v>1.5483870967741935</v>
          </cell>
          <cell r="AP335">
            <v>1.9677419354838712</v>
          </cell>
          <cell r="AQ335">
            <v>2.9</v>
          </cell>
          <cell r="AR335">
            <v>3</v>
          </cell>
          <cell r="AS335">
            <v>2.9333333333333331</v>
          </cell>
          <cell r="AT335">
            <v>2.32258064516129</v>
          </cell>
          <cell r="AU335">
            <v>2</v>
          </cell>
          <cell r="AV335">
            <v>2</v>
          </cell>
          <cell r="AW335">
            <v>2.129032258064516</v>
          </cell>
          <cell r="AX335">
            <v>1.2333333333333334</v>
          </cell>
          <cell r="AY335">
            <v>1</v>
          </cell>
          <cell r="AZ335">
            <v>6.6666666666666666E-2</v>
          </cell>
        </row>
        <row r="336">
          <cell r="C336" t="str">
            <v>EliotCommunityHS/Arling/734-736Mass 7</v>
          </cell>
          <cell r="D336" t="str">
            <v>South Central Area Office</v>
          </cell>
          <cell r="AK336">
            <v>0.25806451612903225</v>
          </cell>
        </row>
        <row r="337">
          <cell r="C337" t="str">
            <v>EliotCommunityHS/Arling/734-736Mass 8</v>
          </cell>
          <cell r="D337" t="str">
            <v>Worcester East Area Office</v>
          </cell>
          <cell r="AK337">
            <v>0.32258064516129031</v>
          </cell>
        </row>
        <row r="338">
          <cell r="C338" t="str">
            <v>EliotCommunityHS/Dedham/20Harvey 1</v>
          </cell>
          <cell r="D338" t="str">
            <v>Arlington Area Office</v>
          </cell>
          <cell r="H338">
            <v>0.70967741935483875</v>
          </cell>
          <cell r="I338">
            <v>0.83333333333333337</v>
          </cell>
          <cell r="L338">
            <v>2.7142857142857144</v>
          </cell>
          <cell r="M338">
            <v>1.32258064516129</v>
          </cell>
          <cell r="N338">
            <v>0.96666666666666656</v>
          </cell>
          <cell r="O338">
            <v>1.064516129032258</v>
          </cell>
          <cell r="P338">
            <v>1.9333333333333333</v>
          </cell>
          <cell r="Q338">
            <v>0.5161290322580645</v>
          </cell>
          <cell r="S338">
            <v>0.16666666666666666</v>
          </cell>
          <cell r="T338">
            <v>1.2258064516129032</v>
          </cell>
          <cell r="U338">
            <v>2</v>
          </cell>
          <cell r="V338">
            <v>2</v>
          </cell>
          <cell r="W338">
            <v>2</v>
          </cell>
          <cell r="X338">
            <v>1.1379310344827587</v>
          </cell>
          <cell r="Y338">
            <v>1</v>
          </cell>
          <cell r="Z338">
            <v>1</v>
          </cell>
          <cell r="AA338">
            <v>1</v>
          </cell>
          <cell r="AB338">
            <v>1.7333333333333334</v>
          </cell>
          <cell r="AC338">
            <v>0.77419354838709675</v>
          </cell>
          <cell r="AD338">
            <v>0.93548387096774188</v>
          </cell>
          <cell r="AE338">
            <v>0.3</v>
          </cell>
          <cell r="AF338">
            <v>1</v>
          </cell>
          <cell r="AG338">
            <v>1</v>
          </cell>
          <cell r="AH338">
            <v>1</v>
          </cell>
          <cell r="AI338">
            <v>1.064516129032258</v>
          </cell>
          <cell r="AJ338">
            <v>2.0714285714285712</v>
          </cell>
          <cell r="AK338">
            <v>2</v>
          </cell>
          <cell r="AL338">
            <v>1.0666666666666667</v>
          </cell>
          <cell r="AN338">
            <v>1</v>
          </cell>
          <cell r="AO338">
            <v>1</v>
          </cell>
          <cell r="AP338">
            <v>0.41935483870967744</v>
          </cell>
          <cell r="AR338">
            <v>9.6774193548387094E-2</v>
          </cell>
          <cell r="AS338">
            <v>0.96666666666666667</v>
          </cell>
          <cell r="AV338">
            <v>0.42857142857142855</v>
          </cell>
          <cell r="AW338">
            <v>0.19354838709677419</v>
          </cell>
          <cell r="AX338">
            <v>1</v>
          </cell>
          <cell r="AY338">
            <v>1</v>
          </cell>
          <cell r="AZ338">
            <v>1</v>
          </cell>
        </row>
        <row r="339">
          <cell r="C339" t="str">
            <v>EliotCommunityHS/Dedham/20Harvey 2</v>
          </cell>
          <cell r="D339" t="str">
            <v>Cambridge Area Office</v>
          </cell>
          <cell r="H339">
            <v>0.83870967741935487</v>
          </cell>
          <cell r="I339">
            <v>1</v>
          </cell>
          <cell r="J339">
            <v>0.83870967741935487</v>
          </cell>
          <cell r="K339">
            <v>0.64516129032258063</v>
          </cell>
          <cell r="L339">
            <v>1.3214285714285714</v>
          </cell>
          <cell r="M339">
            <v>0.25806451612903225</v>
          </cell>
          <cell r="N339">
            <v>3.3333333333333333E-2</v>
          </cell>
          <cell r="O339">
            <v>1</v>
          </cell>
          <cell r="P339">
            <v>0.56666666666666665</v>
          </cell>
          <cell r="W339">
            <v>0.35483870967741937</v>
          </cell>
          <cell r="X339">
            <v>1</v>
          </cell>
          <cell r="Y339">
            <v>1.129032258064516</v>
          </cell>
          <cell r="Z339">
            <v>1</v>
          </cell>
          <cell r="AA339">
            <v>0.70967741935483875</v>
          </cell>
          <cell r="AB339">
            <v>0.73333333333333328</v>
          </cell>
          <cell r="AC339">
            <v>1</v>
          </cell>
          <cell r="AD339">
            <v>1.4193548387096775</v>
          </cell>
          <cell r="AE339">
            <v>1</v>
          </cell>
          <cell r="AF339">
            <v>1</v>
          </cell>
          <cell r="AG339">
            <v>1</v>
          </cell>
          <cell r="AH339">
            <v>0.87096774193548387</v>
          </cell>
          <cell r="AI339">
            <v>1.4838709677419355</v>
          </cell>
          <cell r="AJ339">
            <v>1</v>
          </cell>
          <cell r="AK339">
            <v>1</v>
          </cell>
          <cell r="AL339">
            <v>1</v>
          </cell>
          <cell r="AM339">
            <v>1.096774193548387</v>
          </cell>
          <cell r="AN339">
            <v>1.0666666666666667</v>
          </cell>
          <cell r="AO339">
            <v>1.2580645161290323</v>
          </cell>
          <cell r="AP339">
            <v>2.774193548387097</v>
          </cell>
          <cell r="AQ339">
            <v>2.333333333333333</v>
          </cell>
          <cell r="AR339">
            <v>2.4193548387096775</v>
          </cell>
          <cell r="AS339">
            <v>1</v>
          </cell>
          <cell r="AT339">
            <v>0.70967741935483875</v>
          </cell>
          <cell r="AW339">
            <v>0.64516129032258063</v>
          </cell>
          <cell r="AX339">
            <v>1</v>
          </cell>
          <cell r="AY339">
            <v>0.54838709677419351</v>
          </cell>
        </row>
        <row r="340">
          <cell r="C340" t="str">
            <v>EliotCommunityHS/Dedham/20Harvey 3</v>
          </cell>
          <cell r="D340" t="str">
            <v>Coastal Area Office</v>
          </cell>
          <cell r="G340">
            <v>2</v>
          </cell>
          <cell r="H340">
            <v>1.2258064516129032</v>
          </cell>
          <cell r="I340">
            <v>2.4333333333333331</v>
          </cell>
          <cell r="J340">
            <v>3.2580645161290325</v>
          </cell>
          <cell r="K340">
            <v>2.129032258064516</v>
          </cell>
          <cell r="M340">
            <v>0.90322580645161288</v>
          </cell>
          <cell r="N340">
            <v>1.8333333333333335</v>
          </cell>
          <cell r="O340">
            <v>0.70967741935483875</v>
          </cell>
          <cell r="P340">
            <v>0.43333333333333335</v>
          </cell>
          <cell r="Q340">
            <v>3</v>
          </cell>
          <cell r="R340">
            <v>3.290322580645161</v>
          </cell>
          <cell r="S340">
            <v>3.8666666666666663</v>
          </cell>
          <cell r="T340">
            <v>2.967741935483871</v>
          </cell>
          <cell r="U340">
            <v>3.4</v>
          </cell>
          <cell r="V340">
            <v>4</v>
          </cell>
          <cell r="W340">
            <v>1.2580645161290323</v>
          </cell>
          <cell r="X340">
            <v>1</v>
          </cell>
          <cell r="Y340">
            <v>1</v>
          </cell>
          <cell r="Z340">
            <v>1.5</v>
          </cell>
          <cell r="AA340">
            <v>3</v>
          </cell>
          <cell r="AB340">
            <v>1.5666666666666667</v>
          </cell>
          <cell r="AC340">
            <v>2.32258064516129</v>
          </cell>
          <cell r="AD340">
            <v>2.387096774193548</v>
          </cell>
          <cell r="AE340">
            <v>3.3666666666666667</v>
          </cell>
          <cell r="AF340">
            <v>3.096774193548387</v>
          </cell>
          <cell r="AG340">
            <v>2</v>
          </cell>
          <cell r="AH340">
            <v>1.5161290322580645</v>
          </cell>
          <cell r="AI340">
            <v>0.19354838709677419</v>
          </cell>
          <cell r="AJ340">
            <v>0.35714285714285715</v>
          </cell>
          <cell r="AK340">
            <v>1.2580645161290323</v>
          </cell>
          <cell r="AL340">
            <v>1.2333333333333334</v>
          </cell>
          <cell r="AM340">
            <v>1.032258064516129</v>
          </cell>
          <cell r="AN340">
            <v>0.9</v>
          </cell>
          <cell r="AO340">
            <v>0.70967741935483863</v>
          </cell>
          <cell r="AS340">
            <v>0.76666666666666672</v>
          </cell>
          <cell r="AT340">
            <v>0.5161290322580645</v>
          </cell>
          <cell r="AU340">
            <v>0.90322580645161288</v>
          </cell>
          <cell r="AV340">
            <v>0.6071428571428571</v>
          </cell>
          <cell r="AW340">
            <v>1</v>
          </cell>
          <cell r="AX340">
            <v>0.5</v>
          </cell>
          <cell r="AZ340">
            <v>0.46666666666666667</v>
          </cell>
        </row>
        <row r="341">
          <cell r="C341" t="str">
            <v>EliotCommunityHS/Dedham/20Harvey 4</v>
          </cell>
          <cell r="D341" t="str">
            <v>Dimock St. Area Office</v>
          </cell>
          <cell r="AA341">
            <v>1</v>
          </cell>
          <cell r="AB341">
            <v>0.5</v>
          </cell>
        </row>
        <row r="342">
          <cell r="C342" t="str">
            <v>EliotCommunityHS/Dedham/20Harvey 5</v>
          </cell>
          <cell r="D342" t="str">
            <v>Framingham Area Office</v>
          </cell>
          <cell r="R342">
            <v>0.83870967741935487</v>
          </cell>
          <cell r="S342">
            <v>0.8666666666666667</v>
          </cell>
          <cell r="W342">
            <v>0.96774193548387089</v>
          </cell>
          <cell r="X342">
            <v>1.6206896551724137</v>
          </cell>
          <cell r="Y342">
            <v>1.870967741935484</v>
          </cell>
          <cell r="Z342">
            <v>1.1333333333333333</v>
          </cell>
          <cell r="AH342">
            <v>0.77419354838709675</v>
          </cell>
          <cell r="AI342">
            <v>1</v>
          </cell>
          <cell r="AJ342">
            <v>0.8214285714285714</v>
          </cell>
          <cell r="AK342">
            <v>0.29032258064516131</v>
          </cell>
          <cell r="AL342">
            <v>1.3</v>
          </cell>
          <cell r="AM342">
            <v>1.6774193548387095</v>
          </cell>
          <cell r="AN342">
            <v>1</v>
          </cell>
          <cell r="AO342">
            <v>1.7741935483870968</v>
          </cell>
          <cell r="AP342">
            <v>1.3225806451612903</v>
          </cell>
          <cell r="AQ342">
            <v>0.36666666666666664</v>
          </cell>
          <cell r="AR342">
            <v>1</v>
          </cell>
          <cell r="AS342">
            <v>1.5333333333333334</v>
          </cell>
          <cell r="AT342">
            <v>2.806451612903226</v>
          </cell>
          <cell r="AU342">
            <v>2</v>
          </cell>
          <cell r="AV342">
            <v>1.7857142857142856</v>
          </cell>
          <cell r="AW342">
            <v>1</v>
          </cell>
          <cell r="AX342">
            <v>2</v>
          </cell>
          <cell r="AY342">
            <v>3.935483870967742</v>
          </cell>
          <cell r="AZ342">
            <v>4</v>
          </cell>
        </row>
        <row r="343">
          <cell r="C343" t="str">
            <v>EliotCommunityHS/Dedham/20Harvey 6</v>
          </cell>
          <cell r="D343" t="str">
            <v>Greenfield Area Office</v>
          </cell>
          <cell r="AP343">
            <v>0.45161290322580644</v>
          </cell>
        </row>
        <row r="344">
          <cell r="C344" t="str">
            <v>EliotCommunityHS/Dedham/20Harvey 7</v>
          </cell>
          <cell r="D344" t="str">
            <v>Malden Area Office</v>
          </cell>
          <cell r="G344">
            <v>2</v>
          </cell>
          <cell r="H344">
            <v>1.096774193548387</v>
          </cell>
          <cell r="L344">
            <v>0.2857142857142857</v>
          </cell>
          <cell r="M344">
            <v>1</v>
          </cell>
          <cell r="N344">
            <v>0.8666666666666667</v>
          </cell>
          <cell r="O344">
            <v>1.7741935483870968</v>
          </cell>
          <cell r="P344">
            <v>3</v>
          </cell>
          <cell r="Q344">
            <v>2</v>
          </cell>
          <cell r="R344">
            <v>1.3225806451612905</v>
          </cell>
          <cell r="Y344">
            <v>0.19354838709677419</v>
          </cell>
          <cell r="Z344">
            <v>0.56666666666666665</v>
          </cell>
          <cell r="AB344">
            <v>0.76666666666666672</v>
          </cell>
          <cell r="AC344">
            <v>1</v>
          </cell>
          <cell r="AD344">
            <v>0.35483870967741937</v>
          </cell>
          <cell r="AF344">
            <v>0.29032258064516131</v>
          </cell>
          <cell r="AG344">
            <v>1</v>
          </cell>
          <cell r="AH344">
            <v>9.6774193548387094E-2</v>
          </cell>
          <cell r="AJ344">
            <v>0.35714285714285715</v>
          </cell>
          <cell r="AK344">
            <v>1</v>
          </cell>
          <cell r="AL344">
            <v>0.93333333333333335</v>
          </cell>
          <cell r="AM344">
            <v>2</v>
          </cell>
          <cell r="AN344">
            <v>1.9666666666666668</v>
          </cell>
          <cell r="AO344">
            <v>0.5161290322580645</v>
          </cell>
          <cell r="AS344">
            <v>0.23333333333333334</v>
          </cell>
        </row>
        <row r="345">
          <cell r="C345" t="str">
            <v>EliotCommunityHS/Dedham/20Harvey 8</v>
          </cell>
          <cell r="D345" t="str">
            <v>North Central Area Office</v>
          </cell>
          <cell r="AF345">
            <v>6.4516129032258063E-2</v>
          </cell>
          <cell r="AG345">
            <v>1</v>
          </cell>
          <cell r="AH345">
            <v>1</v>
          </cell>
          <cell r="AI345">
            <v>1</v>
          </cell>
          <cell r="AJ345">
            <v>0.5714285714285714</v>
          </cell>
        </row>
        <row r="346">
          <cell r="C346" t="str">
            <v>EliotCommunityHS/JamPlain/281HydePk 1</v>
          </cell>
          <cell r="D346" t="str">
            <v>Dimock St. Area Office</v>
          </cell>
          <cell r="E346">
            <v>2.161290322580645</v>
          </cell>
          <cell r="F346">
            <v>1.161290322580645</v>
          </cell>
          <cell r="G346">
            <v>3.5666666666666664</v>
          </cell>
          <cell r="H346">
            <v>1.7096774193548385</v>
          </cell>
          <cell r="I346">
            <v>2.0333333333333332</v>
          </cell>
          <cell r="J346">
            <v>0.58064516129032251</v>
          </cell>
          <cell r="L346">
            <v>2.6785714285714288</v>
          </cell>
          <cell r="M346">
            <v>3.612903225806452</v>
          </cell>
          <cell r="N346">
            <v>1.8666666666666667</v>
          </cell>
          <cell r="O346">
            <v>2.7419354838709675</v>
          </cell>
          <cell r="P346">
            <v>3.3333333333333335</v>
          </cell>
          <cell r="Q346">
            <v>3.161290322580645</v>
          </cell>
          <cell r="R346">
            <v>3.7096774193548385</v>
          </cell>
          <cell r="S346">
            <v>3.0666666666666664</v>
          </cell>
          <cell r="T346">
            <v>3.838709677419355</v>
          </cell>
          <cell r="U346">
            <v>0.7</v>
          </cell>
          <cell r="V346">
            <v>1.3225806451612903</v>
          </cell>
          <cell r="W346">
            <v>1.161290322580645</v>
          </cell>
          <cell r="X346">
            <v>2.7586206896551722</v>
          </cell>
          <cell r="Y346">
            <v>1.3870967741935483</v>
          </cell>
          <cell r="Z346">
            <v>6.6666666666666666E-2</v>
          </cell>
        </row>
        <row r="347">
          <cell r="C347" t="str">
            <v>EliotCommunityHS/JamPlain/281HydePk 2</v>
          </cell>
          <cell r="D347" t="str">
            <v>Harbor Area Office</v>
          </cell>
          <cell r="E347">
            <v>0.4838709677419355</v>
          </cell>
          <cell r="F347">
            <v>1</v>
          </cell>
          <cell r="G347">
            <v>0.8666666666666667</v>
          </cell>
          <cell r="I347">
            <v>2.2666666666666666</v>
          </cell>
          <cell r="J347">
            <v>0.70967741935483875</v>
          </cell>
          <cell r="K347">
            <v>6.4516129032258063E-2</v>
          </cell>
          <cell r="L347">
            <v>1.6071428571428572</v>
          </cell>
          <cell r="M347">
            <v>2.290322580645161</v>
          </cell>
          <cell r="N347">
            <v>2.5333333333333332</v>
          </cell>
          <cell r="O347">
            <v>2.129032258064516</v>
          </cell>
          <cell r="P347">
            <v>3</v>
          </cell>
          <cell r="Q347">
            <v>2.6129032258064515</v>
          </cell>
          <cell r="R347">
            <v>2.7741935483870965</v>
          </cell>
          <cell r="S347">
            <v>2.2999999999999998</v>
          </cell>
          <cell r="T347">
            <v>2.193548387096774</v>
          </cell>
          <cell r="U347">
            <v>0.2</v>
          </cell>
          <cell r="V347">
            <v>1.967741935483871</v>
          </cell>
          <cell r="W347">
            <v>4.161290322580645</v>
          </cell>
          <cell r="X347">
            <v>6.6551724137931032</v>
          </cell>
          <cell r="Y347">
            <v>3.258064516129032</v>
          </cell>
          <cell r="Z347">
            <v>6.6666666666666666E-2</v>
          </cell>
        </row>
        <row r="348">
          <cell r="C348" t="str">
            <v>EliotCommunityHS/JamPlain/281HydePk 3</v>
          </cell>
          <cell r="D348" t="str">
            <v>Hyde Park Area Office</v>
          </cell>
          <cell r="E348">
            <v>1</v>
          </cell>
          <cell r="F348">
            <v>2.096774193548387</v>
          </cell>
          <cell r="G348">
            <v>1.9666666666666668</v>
          </cell>
          <cell r="H348">
            <v>1.161290322580645</v>
          </cell>
          <cell r="I348">
            <v>1</v>
          </cell>
          <cell r="J348">
            <v>2.5806451612903225</v>
          </cell>
          <cell r="K348">
            <v>2.161290322580645</v>
          </cell>
          <cell r="L348">
            <v>1.2857142857142856</v>
          </cell>
          <cell r="M348">
            <v>1.5806451612903225</v>
          </cell>
          <cell r="N348">
            <v>0.56666666666666665</v>
          </cell>
          <cell r="O348">
            <v>1.838709677419355</v>
          </cell>
          <cell r="P348">
            <v>2.4333333333333331</v>
          </cell>
          <cell r="Q348">
            <v>2.6129032258064515</v>
          </cell>
          <cell r="R348">
            <v>0.61290322580645162</v>
          </cell>
          <cell r="S348">
            <v>0.53333333333333333</v>
          </cell>
          <cell r="T348">
            <v>1.903225806451613</v>
          </cell>
          <cell r="U348">
            <v>1.5666666666666667</v>
          </cell>
          <cell r="V348">
            <v>3.032258064516129</v>
          </cell>
          <cell r="W348">
            <v>2.709677419354839</v>
          </cell>
          <cell r="X348">
            <v>0.68965517241379315</v>
          </cell>
          <cell r="Y348">
            <v>1.967741935483871</v>
          </cell>
          <cell r="Z348">
            <v>0.2</v>
          </cell>
        </row>
        <row r="349">
          <cell r="C349" t="str">
            <v>EliotCommunityHS/JamPlain/281HydePk 4</v>
          </cell>
          <cell r="D349" t="str">
            <v>Park St. Area Office</v>
          </cell>
          <cell r="E349">
            <v>1.3548387096774193</v>
          </cell>
          <cell r="F349">
            <v>3</v>
          </cell>
          <cell r="G349">
            <v>2.9666666666666663</v>
          </cell>
          <cell r="H349">
            <v>2.967741935483871</v>
          </cell>
          <cell r="I349">
            <v>4.2</v>
          </cell>
          <cell r="J349">
            <v>2.774193548387097</v>
          </cell>
          <cell r="K349">
            <v>3.032258064516129</v>
          </cell>
          <cell r="L349">
            <v>4.3571428571428568</v>
          </cell>
          <cell r="M349">
            <v>3.4516129032258065</v>
          </cell>
          <cell r="N349">
            <v>3.6</v>
          </cell>
          <cell r="O349">
            <v>4.5483870967741931</v>
          </cell>
          <cell r="P349">
            <v>2.2999999999999998</v>
          </cell>
          <cell r="Q349">
            <v>2</v>
          </cell>
          <cell r="R349">
            <v>3.193548387096774</v>
          </cell>
          <cell r="S349">
            <v>3.8</v>
          </cell>
          <cell r="T349">
            <v>3.6129032258064515</v>
          </cell>
          <cell r="U349">
            <v>1.0666666666666667</v>
          </cell>
          <cell r="V349">
            <v>2.709677419354839</v>
          </cell>
          <cell r="W349">
            <v>2.129032258064516</v>
          </cell>
          <cell r="X349">
            <v>1.5172413793103448</v>
          </cell>
          <cell r="Y349">
            <v>2.032258064516129</v>
          </cell>
          <cell r="Z349">
            <v>0.2</v>
          </cell>
        </row>
        <row r="350">
          <cell r="C350" t="str">
            <v>EliotCommunityHS/Lynn/12OrchardSt 1</v>
          </cell>
          <cell r="D350" t="str">
            <v>Arlington Area Office</v>
          </cell>
          <cell r="L350">
            <v>7.1428571428571425E-2</v>
          </cell>
          <cell r="M350">
            <v>3.2258064516129031E-2</v>
          </cell>
        </row>
        <row r="351">
          <cell r="C351" t="str">
            <v>EliotCommunityHS/Lynn/12OrchardSt 2</v>
          </cell>
          <cell r="D351" t="str">
            <v>Cape Ann Area Office</v>
          </cell>
          <cell r="G351">
            <v>0.26666666666666666</v>
          </cell>
          <cell r="H351">
            <v>1.7096774193548385</v>
          </cell>
          <cell r="I351">
            <v>1.9333333333333331</v>
          </cell>
          <cell r="J351">
            <v>2.4193548387096775</v>
          </cell>
          <cell r="K351">
            <v>1.4516129032258065</v>
          </cell>
          <cell r="L351">
            <v>3.0357142857142856</v>
          </cell>
          <cell r="M351">
            <v>2.32258064516129</v>
          </cell>
          <cell r="N351">
            <v>2.8666666666666667</v>
          </cell>
          <cell r="O351">
            <v>2.387096774193548</v>
          </cell>
          <cell r="P351">
            <v>2</v>
          </cell>
          <cell r="Q351">
            <v>1.870967741935484</v>
          </cell>
          <cell r="R351">
            <v>1.967741935483871</v>
          </cell>
          <cell r="S351">
            <v>1.1666666666666667</v>
          </cell>
          <cell r="T351">
            <v>3</v>
          </cell>
          <cell r="U351">
            <v>1.7333333333333334</v>
          </cell>
          <cell r="V351">
            <v>0.64516129032258063</v>
          </cell>
          <cell r="W351">
            <v>0.80645161290322576</v>
          </cell>
          <cell r="X351">
            <v>0.34482758620689657</v>
          </cell>
          <cell r="AB351">
            <v>0.96666666666666667</v>
          </cell>
          <cell r="AC351">
            <v>1.096774193548387</v>
          </cell>
          <cell r="AD351">
            <v>0.54838709677419351</v>
          </cell>
          <cell r="AE351">
            <v>1.5333333333333332</v>
          </cell>
          <cell r="AF351">
            <v>3.4838709677419351</v>
          </cell>
          <cell r="AG351">
            <v>0.8666666666666667</v>
          </cell>
          <cell r="AH351">
            <v>3.2258064516129031E-2</v>
          </cell>
          <cell r="AI351">
            <v>1.935483870967742</v>
          </cell>
          <cell r="AJ351">
            <v>1.4285714285714284</v>
          </cell>
          <cell r="AK351">
            <v>2.3225806451612905</v>
          </cell>
          <cell r="AL351">
            <v>1.5666666666666667</v>
          </cell>
          <cell r="AM351">
            <v>2.709677419354839</v>
          </cell>
          <cell r="AN351">
            <v>0.4</v>
          </cell>
          <cell r="AO351">
            <v>2.161290322580645</v>
          </cell>
          <cell r="AP351">
            <v>2.67741935483871</v>
          </cell>
          <cell r="AQ351">
            <v>2.2000000000000002</v>
          </cell>
          <cell r="AR351">
            <v>2.5483870967741935</v>
          </cell>
          <cell r="AS351">
            <v>0.7</v>
          </cell>
          <cell r="AT351">
            <v>0.19354838709677419</v>
          </cell>
          <cell r="AU351">
            <v>3</v>
          </cell>
          <cell r="AV351">
            <v>0.89285714285714279</v>
          </cell>
          <cell r="AW351">
            <v>0.64516129032258063</v>
          </cell>
          <cell r="AX351">
            <v>2.5333333333333332</v>
          </cell>
          <cell r="AY351">
            <v>3.4193548387096775</v>
          </cell>
          <cell r="AZ351">
            <v>2.7666666666666666</v>
          </cell>
        </row>
        <row r="352">
          <cell r="C352" t="str">
            <v>EliotCommunityHS/Lynn/12OrchardSt 3</v>
          </cell>
          <cell r="D352" t="str">
            <v>Haverhill Area Office</v>
          </cell>
          <cell r="J352">
            <v>9.6774193548387094E-2</v>
          </cell>
          <cell r="K352">
            <v>0.25806451612903225</v>
          </cell>
          <cell r="L352">
            <v>1</v>
          </cell>
          <cell r="M352">
            <v>0.35483870967741937</v>
          </cell>
          <cell r="P352">
            <v>0.13333333333333333</v>
          </cell>
          <cell r="Q352">
            <v>3.2258064516129031E-2</v>
          </cell>
          <cell r="R352">
            <v>0.74193548387096775</v>
          </cell>
          <cell r="W352">
            <v>0.25806451612903225</v>
          </cell>
        </row>
        <row r="353">
          <cell r="C353" t="str">
            <v>EliotCommunityHS/Lynn/12OrchardSt 4</v>
          </cell>
          <cell r="D353" t="str">
            <v>Lawrence Area Office</v>
          </cell>
          <cell r="V353">
            <v>1.7419354838709677</v>
          </cell>
          <cell r="W353">
            <v>1.4838709677419355</v>
          </cell>
          <cell r="AJ353">
            <v>0.39285714285714285</v>
          </cell>
          <cell r="AK353">
            <v>0.32258064516129031</v>
          </cell>
          <cell r="AW353">
            <v>0.70967741935483863</v>
          </cell>
          <cell r="AX353">
            <v>0.26666666666666666</v>
          </cell>
        </row>
        <row r="354">
          <cell r="C354" t="str">
            <v>EliotCommunityHS/Lynn/12OrchardSt 5</v>
          </cell>
          <cell r="D354" t="str">
            <v>Lowell Area Office</v>
          </cell>
          <cell r="AT354">
            <v>0.967741935483871</v>
          </cell>
          <cell r="AW354">
            <v>0.90322580645161288</v>
          </cell>
          <cell r="AX354">
            <v>0.5</v>
          </cell>
        </row>
        <row r="355">
          <cell r="C355" t="str">
            <v>EliotCommunityHS/Lynn/12OrchardSt 6</v>
          </cell>
          <cell r="D355" t="str">
            <v>Lynn Area Office</v>
          </cell>
          <cell r="F355">
            <v>3.129032258064516</v>
          </cell>
          <cell r="G355">
            <v>3.1666666666666665</v>
          </cell>
          <cell r="H355">
            <v>2.5161290322580645</v>
          </cell>
          <cell r="I355">
            <v>2.8666666666666667</v>
          </cell>
          <cell r="J355">
            <v>2.193548387096774</v>
          </cell>
          <cell r="K355">
            <v>2.032258064516129</v>
          </cell>
          <cell r="L355">
            <v>1.6071428571428572</v>
          </cell>
          <cell r="M355">
            <v>2.935483870967742</v>
          </cell>
          <cell r="N355">
            <v>1.6666666666666665</v>
          </cell>
          <cell r="O355">
            <v>2.064516129032258</v>
          </cell>
          <cell r="P355">
            <v>2.5333333333333332</v>
          </cell>
          <cell r="Q355">
            <v>2.064516129032258</v>
          </cell>
          <cell r="R355">
            <v>1.6451612903225807</v>
          </cell>
          <cell r="S355">
            <v>1.8</v>
          </cell>
          <cell r="T355">
            <v>2.935483870967742</v>
          </cell>
          <cell r="U355">
            <v>2.2666666666666666</v>
          </cell>
          <cell r="V355">
            <v>0.67741935483870974</v>
          </cell>
          <cell r="W355">
            <v>1.3870967741935485</v>
          </cell>
          <cell r="X355">
            <v>1.9310344827586208</v>
          </cell>
          <cell r="Y355">
            <v>3</v>
          </cell>
          <cell r="Z355">
            <v>2.5333333333333332</v>
          </cell>
          <cell r="AA355">
            <v>2.6774193548387095</v>
          </cell>
          <cell r="AB355">
            <v>3.9</v>
          </cell>
          <cell r="AC355">
            <v>2.838709677419355</v>
          </cell>
          <cell r="AD355">
            <v>3.032258064516129</v>
          </cell>
          <cell r="AE355">
            <v>3</v>
          </cell>
          <cell r="AF355">
            <v>1.3870967741935485</v>
          </cell>
          <cell r="AG355">
            <v>2.2000000000000002</v>
          </cell>
          <cell r="AH355">
            <v>1.967741935483871</v>
          </cell>
          <cell r="AI355">
            <v>2.193548387096774</v>
          </cell>
          <cell r="AJ355">
            <v>2.6071428571428572</v>
          </cell>
          <cell r="AK355">
            <v>2.354838709677419</v>
          </cell>
          <cell r="AL355">
            <v>2.8666666666666667</v>
          </cell>
          <cell r="AM355">
            <v>2.806451612903226</v>
          </cell>
          <cell r="AN355">
            <v>2.9333333333333336</v>
          </cell>
          <cell r="AO355">
            <v>2.612903225806452</v>
          </cell>
          <cell r="AP355">
            <v>2</v>
          </cell>
          <cell r="AQ355">
            <v>3.1</v>
          </cell>
          <cell r="AR355">
            <v>2.096774193548387</v>
          </cell>
          <cell r="AS355">
            <v>2.8</v>
          </cell>
          <cell r="AT355">
            <v>1.4516129032258065</v>
          </cell>
          <cell r="AU355">
            <v>2.6129032258064515</v>
          </cell>
          <cell r="AV355">
            <v>1.8928571428571428</v>
          </cell>
          <cell r="AW355">
            <v>1.838709677419355</v>
          </cell>
          <cell r="AX355">
            <v>1.4666666666666668</v>
          </cell>
          <cell r="AY355">
            <v>2.161290322580645</v>
          </cell>
          <cell r="AZ355">
            <v>1.2333333333333332</v>
          </cell>
        </row>
        <row r="356">
          <cell r="C356" t="str">
            <v>EliotCommunityHS/Lynn/12OrchardSt 7</v>
          </cell>
          <cell r="D356" t="str">
            <v>Malden Area Office</v>
          </cell>
          <cell r="Y356">
            <v>6.4516129032258063E-2</v>
          </cell>
          <cell r="Z356">
            <v>0.5</v>
          </cell>
          <cell r="AF356">
            <v>0.45161290322580644</v>
          </cell>
          <cell r="AZ356">
            <v>6.6666666666666666E-2</v>
          </cell>
        </row>
        <row r="357">
          <cell r="C357" t="str">
            <v>EliotCommunityHS/Medford/159Allston 1</v>
          </cell>
          <cell r="D357" t="str">
            <v>Arlington Area Office</v>
          </cell>
          <cell r="R357">
            <v>6.4516129032258063E-2</v>
          </cell>
          <cell r="AO357">
            <v>0.29032258064516131</v>
          </cell>
          <cell r="AW357">
            <v>0.45161290322580644</v>
          </cell>
          <cell r="AX357">
            <v>3.3333333333333333E-2</v>
          </cell>
        </row>
        <row r="358">
          <cell r="C358" t="str">
            <v>EliotCommunityHS/Medford/159Allston 2</v>
          </cell>
          <cell r="D358" t="str">
            <v>Coastal Area Office</v>
          </cell>
          <cell r="AG358">
            <v>0.3</v>
          </cell>
          <cell r="AH358">
            <v>1.5161290322580645</v>
          </cell>
          <cell r="AI358">
            <v>0.80645161290322576</v>
          </cell>
        </row>
        <row r="359">
          <cell r="C359" t="str">
            <v>EliotCommunityHS/Medford/159Allston 3</v>
          </cell>
          <cell r="D359" t="str">
            <v>Dimock St. Area Office</v>
          </cell>
          <cell r="E359">
            <v>2.3548387096774195</v>
          </cell>
          <cell r="F359">
            <v>2.32258064516129</v>
          </cell>
          <cell r="G359">
            <v>1.1666666666666667</v>
          </cell>
          <cell r="H359">
            <v>0.80645161290322576</v>
          </cell>
          <cell r="I359">
            <v>3.5666666666666669</v>
          </cell>
          <cell r="J359">
            <v>4.6451612903225801</v>
          </cell>
          <cell r="K359">
            <v>3.129032258064516</v>
          </cell>
          <cell r="L359">
            <v>1.3928571428571428</v>
          </cell>
          <cell r="M359">
            <v>0.64516129032258063</v>
          </cell>
          <cell r="N359">
            <v>0.76666666666666661</v>
          </cell>
          <cell r="O359">
            <v>1.4838709677419355</v>
          </cell>
          <cell r="P359">
            <v>1.5</v>
          </cell>
          <cell r="Q359">
            <v>0.45161290322580644</v>
          </cell>
          <cell r="R359">
            <v>0.16129032258064516</v>
          </cell>
          <cell r="T359">
            <v>0.83870967741935476</v>
          </cell>
          <cell r="U359">
            <v>0.6333333333333333</v>
          </cell>
          <cell r="V359">
            <v>1.032258064516129</v>
          </cell>
          <cell r="W359">
            <v>2.4516129032258061</v>
          </cell>
          <cell r="X359">
            <v>0.2413793103448276</v>
          </cell>
          <cell r="Y359">
            <v>2</v>
          </cell>
          <cell r="Z359">
            <v>2.9666666666666663</v>
          </cell>
          <cell r="AA359">
            <v>0.45161290322580644</v>
          </cell>
          <cell r="AC359">
            <v>0.54838709677419351</v>
          </cell>
          <cell r="AD359">
            <v>2.6451612903225805</v>
          </cell>
          <cell r="AE359">
            <v>2.0333333333333332</v>
          </cell>
          <cell r="AF359">
            <v>1.1612903225806452</v>
          </cell>
          <cell r="AG359">
            <v>0.23333333333333334</v>
          </cell>
          <cell r="AH359">
            <v>1</v>
          </cell>
          <cell r="AI359">
            <v>0.22580645161290322</v>
          </cell>
          <cell r="AK359">
            <v>0.29032258064516131</v>
          </cell>
          <cell r="AL359">
            <v>0.93333333333333324</v>
          </cell>
          <cell r="AM359">
            <v>1.4516129032258065</v>
          </cell>
          <cell r="AO359">
            <v>0.35483870967741937</v>
          </cell>
          <cell r="AR359">
            <v>0.22580645161290322</v>
          </cell>
          <cell r="AS359">
            <v>1.6666666666666665</v>
          </cell>
          <cell r="AT359">
            <v>0.32258064516129031</v>
          </cell>
          <cell r="AU359">
            <v>0.87096774193548387</v>
          </cell>
          <cell r="AV359">
            <v>1.75</v>
          </cell>
          <cell r="AW359">
            <v>1.2903225806451613</v>
          </cell>
          <cell r="AX359">
            <v>0.33333333333333331</v>
          </cell>
          <cell r="AY359">
            <v>1.3548387096774193</v>
          </cell>
          <cell r="AZ359">
            <v>3.8666666666666667</v>
          </cell>
        </row>
        <row r="360">
          <cell r="C360" t="str">
            <v>EliotCommunityHS/Medford/159Allston 4</v>
          </cell>
          <cell r="D360" t="str">
            <v>Framingham Area Office</v>
          </cell>
          <cell r="AS360">
            <v>0.36666666666666664</v>
          </cell>
          <cell r="AT360">
            <v>0.58064516129032251</v>
          </cell>
          <cell r="AW360">
            <v>0.29032258064516131</v>
          </cell>
          <cell r="AX360">
            <v>0.16666666666666666</v>
          </cell>
        </row>
        <row r="361">
          <cell r="C361" t="str">
            <v>EliotCommunityHS/Medford/159Allston 5</v>
          </cell>
          <cell r="D361" t="str">
            <v>Harbor Area Office</v>
          </cell>
          <cell r="F361">
            <v>1.4193548387096775</v>
          </cell>
          <cell r="G361">
            <v>0.8666666666666667</v>
          </cell>
          <cell r="H361">
            <v>1.6451612903225805</v>
          </cell>
          <cell r="I361">
            <v>0.46666666666666667</v>
          </cell>
          <cell r="J361">
            <v>0.32258064516129031</v>
          </cell>
          <cell r="K361">
            <v>2.4516129032258065</v>
          </cell>
          <cell r="L361">
            <v>2.3928571428571428</v>
          </cell>
          <cell r="M361">
            <v>2</v>
          </cell>
          <cell r="N361">
            <v>2.4</v>
          </cell>
          <cell r="O361">
            <v>1.3548387096774195</v>
          </cell>
          <cell r="P361">
            <v>2.7</v>
          </cell>
          <cell r="Q361">
            <v>2.967741935483871</v>
          </cell>
          <cell r="R361">
            <v>2.903225806451613</v>
          </cell>
          <cell r="S361">
            <v>2.5666666666666664</v>
          </cell>
          <cell r="T361">
            <v>1.3870967741935485</v>
          </cell>
          <cell r="V361">
            <v>0.58064516129032262</v>
          </cell>
          <cell r="W361">
            <v>2.064516129032258</v>
          </cell>
          <cell r="X361">
            <v>1.0689655172413794</v>
          </cell>
          <cell r="Y361">
            <v>1.4516129032258065</v>
          </cell>
          <cell r="Z361">
            <v>0.33333333333333337</v>
          </cell>
          <cell r="AA361">
            <v>0.87096774193548387</v>
          </cell>
          <cell r="AB361">
            <v>0.16666666666666666</v>
          </cell>
          <cell r="AC361">
            <v>0.93548387096774188</v>
          </cell>
          <cell r="AD361">
            <v>0.90322580645161288</v>
          </cell>
          <cell r="AE361">
            <v>0.3</v>
          </cell>
          <cell r="AF361">
            <v>0.67741935483870974</v>
          </cell>
          <cell r="AG361">
            <v>1.6</v>
          </cell>
          <cell r="AH361">
            <v>6.4516129032258063E-2</v>
          </cell>
          <cell r="AJ361">
            <v>0.5714285714285714</v>
          </cell>
          <cell r="AK361">
            <v>2</v>
          </cell>
          <cell r="AL361">
            <v>1.2</v>
          </cell>
          <cell r="AM361">
            <v>3.935483870967742</v>
          </cell>
          <cell r="AN361">
            <v>1.8666666666666669</v>
          </cell>
          <cell r="AO361">
            <v>2.064516129032258</v>
          </cell>
          <cell r="AP361">
            <v>1.7741935483870968</v>
          </cell>
          <cell r="AQ361">
            <v>0.6</v>
          </cell>
          <cell r="AR361">
            <v>2.032258064516129</v>
          </cell>
          <cell r="AS361">
            <v>1.1000000000000001</v>
          </cell>
          <cell r="AT361">
            <v>3</v>
          </cell>
          <cell r="AU361">
            <v>3.4838709677419355</v>
          </cell>
          <cell r="AV361">
            <v>3.6428571428571432</v>
          </cell>
          <cell r="AW361">
            <v>1.290322580645161</v>
          </cell>
          <cell r="AX361">
            <v>3.5</v>
          </cell>
          <cell r="AY361">
            <v>3.290322580645161</v>
          </cell>
          <cell r="AZ361">
            <v>2.5333333333333337</v>
          </cell>
        </row>
        <row r="362">
          <cell r="C362" t="str">
            <v>EliotCommunityHS/Medford/159Allston 6</v>
          </cell>
          <cell r="D362" t="str">
            <v>Hyde Park Area Office</v>
          </cell>
          <cell r="F362">
            <v>0.93548387096774188</v>
          </cell>
          <cell r="G362">
            <v>0.93333333333333335</v>
          </cell>
          <cell r="H362">
            <v>1.4838709677419355</v>
          </cell>
          <cell r="I362">
            <v>2</v>
          </cell>
          <cell r="J362">
            <v>1.161290322580645</v>
          </cell>
          <cell r="K362">
            <v>0.77419354838709675</v>
          </cell>
          <cell r="L362">
            <v>0.7142857142857143</v>
          </cell>
          <cell r="M362">
            <v>1.967741935483871</v>
          </cell>
          <cell r="N362">
            <v>2.6333333333333333</v>
          </cell>
          <cell r="O362">
            <v>2.6451612903225805</v>
          </cell>
          <cell r="P362">
            <v>3</v>
          </cell>
          <cell r="Q362">
            <v>2.32258064516129</v>
          </cell>
          <cell r="R362">
            <v>1.193548387096774</v>
          </cell>
          <cell r="S362">
            <v>1.1666666666666665</v>
          </cell>
          <cell r="T362">
            <v>0.5161290322580645</v>
          </cell>
          <cell r="U362">
            <v>2.3666666666666667</v>
          </cell>
          <cell r="V362">
            <v>2.4516129032258065</v>
          </cell>
          <cell r="W362">
            <v>1.935483870967742</v>
          </cell>
          <cell r="X362">
            <v>0.72413793103448276</v>
          </cell>
          <cell r="Z362">
            <v>1.1666666666666665</v>
          </cell>
          <cell r="AA362">
            <v>2.8064516129032255</v>
          </cell>
          <cell r="AB362">
            <v>3.8666666666666667</v>
          </cell>
          <cell r="AC362">
            <v>1.6451612903225805</v>
          </cell>
          <cell r="AD362">
            <v>2.4193548387096775</v>
          </cell>
          <cell r="AE362">
            <v>3.2333333333333334</v>
          </cell>
          <cell r="AF362">
            <v>1.032258064516129</v>
          </cell>
          <cell r="AG362">
            <v>1</v>
          </cell>
          <cell r="AH362">
            <v>1.290322580645161</v>
          </cell>
          <cell r="AI362">
            <v>2.419354838709677</v>
          </cell>
          <cell r="AJ362">
            <v>2.3571428571428568</v>
          </cell>
          <cell r="AK362">
            <v>2.806451612903226</v>
          </cell>
          <cell r="AL362">
            <v>2.1333333333333333</v>
          </cell>
          <cell r="AM362">
            <v>1.3548387096774193</v>
          </cell>
          <cell r="AN362">
            <v>2.2999999999999998</v>
          </cell>
          <cell r="AO362">
            <v>2.32258064516129</v>
          </cell>
          <cell r="AP362">
            <v>1.8064516129032258</v>
          </cell>
          <cell r="AQ362">
            <v>1.6</v>
          </cell>
          <cell r="AR362">
            <v>2.225806451612903</v>
          </cell>
          <cell r="AS362">
            <v>1.5</v>
          </cell>
          <cell r="AT362">
            <v>1.4838709677419355</v>
          </cell>
          <cell r="AU362">
            <v>1.064516129032258</v>
          </cell>
          <cell r="AW362">
            <v>0.74193548387096775</v>
          </cell>
          <cell r="AX362">
            <v>0.8666666666666667</v>
          </cell>
          <cell r="AY362">
            <v>0.19354838709677419</v>
          </cell>
        </row>
        <row r="363">
          <cell r="C363" t="str">
            <v>EliotCommunityHS/Medford/159Allston 7</v>
          </cell>
          <cell r="D363" t="str">
            <v>Lynn Area Office</v>
          </cell>
          <cell r="X363">
            <v>0.10344827586206896</v>
          </cell>
          <cell r="AE363">
            <v>0.2</v>
          </cell>
          <cell r="AP363">
            <v>0.45161290322580644</v>
          </cell>
        </row>
        <row r="364">
          <cell r="C364" t="str">
            <v>EliotCommunityHS/Medford/159Allston 8</v>
          </cell>
          <cell r="D364" t="str">
            <v>Park St. Area Office</v>
          </cell>
          <cell r="E364">
            <v>3.290322580645161</v>
          </cell>
          <cell r="F364">
            <v>2.161290322580645</v>
          </cell>
          <cell r="G364">
            <v>1</v>
          </cell>
          <cell r="H364">
            <v>1.1935483870967742</v>
          </cell>
          <cell r="I364">
            <v>1</v>
          </cell>
          <cell r="J364">
            <v>1</v>
          </cell>
          <cell r="K364">
            <v>9.6774193548387094E-2</v>
          </cell>
          <cell r="L364">
            <v>2.0357142857142856</v>
          </cell>
          <cell r="M364">
            <v>3.225806451612903</v>
          </cell>
          <cell r="N364">
            <v>1.5666666666666667</v>
          </cell>
          <cell r="O364">
            <v>1.3225806451612903</v>
          </cell>
          <cell r="Q364">
            <v>1.3870967741935485</v>
          </cell>
          <cell r="R364">
            <v>2.225806451612903</v>
          </cell>
          <cell r="S364">
            <v>0.76666666666666661</v>
          </cell>
          <cell r="T364">
            <v>3.2258064516129035</v>
          </cell>
          <cell r="U364">
            <v>2.1666666666666665</v>
          </cell>
          <cell r="V364">
            <v>2.774193548387097</v>
          </cell>
          <cell r="W364">
            <v>0.70967741935483875</v>
          </cell>
          <cell r="X364">
            <v>0.86206896551724144</v>
          </cell>
          <cell r="Y364">
            <v>2.6129032258064515</v>
          </cell>
          <cell r="Z364">
            <v>2.5</v>
          </cell>
          <cell r="AA364">
            <v>3</v>
          </cell>
          <cell r="AB364">
            <v>2.1666666666666665</v>
          </cell>
          <cell r="AC364">
            <v>2.741935483870968</v>
          </cell>
          <cell r="AD364">
            <v>1.903225806451613</v>
          </cell>
          <cell r="AE364">
            <v>1.2666666666666668</v>
          </cell>
          <cell r="AF364">
            <v>2.7096774193548385</v>
          </cell>
          <cell r="AG364">
            <v>0.93333333333333335</v>
          </cell>
          <cell r="AH364">
            <v>2.064516129032258</v>
          </cell>
          <cell r="AI364">
            <v>3.4516129032258061</v>
          </cell>
          <cell r="AJ364">
            <v>3.1428571428571428</v>
          </cell>
          <cell r="AK364">
            <v>2.2903225806451615</v>
          </cell>
          <cell r="AL364">
            <v>2.5333333333333332</v>
          </cell>
          <cell r="AM364">
            <v>1.064516129032258</v>
          </cell>
          <cell r="AN364">
            <v>2.166666666666667</v>
          </cell>
          <cell r="AO364">
            <v>2.096774193548387</v>
          </cell>
          <cell r="AP364">
            <v>2.5806451612903225</v>
          </cell>
          <cell r="AQ364">
            <v>2.8</v>
          </cell>
          <cell r="AR364">
            <v>3.064516129032258</v>
          </cell>
          <cell r="AS364">
            <v>2.2333333333333338</v>
          </cell>
          <cell r="AT364">
            <v>1.4193548387096775</v>
          </cell>
          <cell r="AU364">
            <v>1.3870967741935485</v>
          </cell>
          <cell r="AV364">
            <v>1.8928571428571428</v>
          </cell>
          <cell r="AW364">
            <v>0.90322580645161288</v>
          </cell>
          <cell r="AX364">
            <v>1.3</v>
          </cell>
          <cell r="AY364">
            <v>1.1935483870967742</v>
          </cell>
          <cell r="AZ364">
            <v>0.76666666666666661</v>
          </cell>
        </row>
        <row r="365">
          <cell r="C365" t="str">
            <v>EliotCommunityHS/NewBedford/163Coun 1</v>
          </cell>
          <cell r="D365" t="str">
            <v>Brockton Area Office</v>
          </cell>
          <cell r="L365">
            <v>0.6428571428571429</v>
          </cell>
          <cell r="AA365">
            <v>3.2258064516129031E-2</v>
          </cell>
          <cell r="AB365">
            <v>1</v>
          </cell>
          <cell r="AC365">
            <v>1</v>
          </cell>
          <cell r="AD365">
            <v>1</v>
          </cell>
          <cell r="AE365">
            <v>1</v>
          </cell>
          <cell r="AF365">
            <v>0.83870967741935487</v>
          </cell>
          <cell r="AM365">
            <v>0.22580645161290322</v>
          </cell>
          <cell r="AX365">
            <v>1.3</v>
          </cell>
          <cell r="AY365">
            <v>1</v>
          </cell>
          <cell r="AZ365">
            <v>6.6666666666666666E-2</v>
          </cell>
        </row>
        <row r="366">
          <cell r="C366" t="str">
            <v>EliotCommunityHS/NewBedford/163Coun 2</v>
          </cell>
          <cell r="D366" t="str">
            <v>Coastal Area Office</v>
          </cell>
          <cell r="AB366">
            <v>0.1</v>
          </cell>
        </row>
        <row r="367">
          <cell r="C367" t="str">
            <v>EliotCommunityHS/NewBedford/163Coun 3</v>
          </cell>
          <cell r="D367" t="str">
            <v>Fall River Area Office</v>
          </cell>
          <cell r="T367">
            <v>3.2258064516129031E-2</v>
          </cell>
          <cell r="U367">
            <v>3.3333333333333333E-2</v>
          </cell>
          <cell r="AL367">
            <v>1</v>
          </cell>
          <cell r="AM367">
            <v>0.45161290322580644</v>
          </cell>
          <cell r="AN367">
            <v>0.56666666666666665</v>
          </cell>
          <cell r="AO367">
            <v>3.2258064516129031E-2</v>
          </cell>
          <cell r="AR367">
            <v>0.29032258064516131</v>
          </cell>
          <cell r="AS367">
            <v>1</v>
          </cell>
          <cell r="AT367">
            <v>0.4838709677419355</v>
          </cell>
          <cell r="AZ367">
            <v>0.2</v>
          </cell>
        </row>
        <row r="368">
          <cell r="C368" t="str">
            <v>EliotCommunityHS/NewBedford/163Coun 4</v>
          </cell>
          <cell r="D368" t="str">
            <v>Framingham Area Office</v>
          </cell>
          <cell r="AO368">
            <v>1.4838709677419355</v>
          </cell>
          <cell r="AP368">
            <v>0.77419354838709675</v>
          </cell>
        </row>
        <row r="369">
          <cell r="C369" t="str">
            <v>EliotCommunityHS/NewBedford/163Coun 5</v>
          </cell>
          <cell r="D369" t="str">
            <v>New Bedford Area Office</v>
          </cell>
          <cell r="H369">
            <v>0.61290322580645151</v>
          </cell>
          <cell r="I369">
            <v>6.4333333333333336</v>
          </cell>
          <cell r="J369">
            <v>6.9677419354838719</v>
          </cell>
          <cell r="K369">
            <v>5.5161290322580649</v>
          </cell>
          <cell r="L369">
            <v>5.3214285714285712</v>
          </cell>
          <cell r="M369">
            <v>7.1935483870967749</v>
          </cell>
          <cell r="N369">
            <v>7.4333333333333336</v>
          </cell>
          <cell r="O369">
            <v>4.935483870967742</v>
          </cell>
          <cell r="P369">
            <v>5.4333333333333336</v>
          </cell>
          <cell r="Q369">
            <v>7.0322580645161281</v>
          </cell>
          <cell r="R369">
            <v>7.645161290322581</v>
          </cell>
          <cell r="S369">
            <v>8.0333333333333332</v>
          </cell>
          <cell r="T369">
            <v>6.9677419354838701</v>
          </cell>
          <cell r="U369">
            <v>7.0666666666666673</v>
          </cell>
          <cell r="V369">
            <v>6.4838709677419359</v>
          </cell>
          <cell r="W369">
            <v>7.4838709677419351</v>
          </cell>
          <cell r="X369">
            <v>6.6896551724137927</v>
          </cell>
          <cell r="Y369">
            <v>6.4838709677419351</v>
          </cell>
          <cell r="Z369">
            <v>6.7333333333333325</v>
          </cell>
          <cell r="AA369">
            <v>7.9032258064516139</v>
          </cell>
          <cell r="AB369">
            <v>6.6</v>
          </cell>
          <cell r="AC369">
            <v>5.709677419354839</v>
          </cell>
          <cell r="AD369">
            <v>6.806451612903226</v>
          </cell>
          <cell r="AE369">
            <v>6.9</v>
          </cell>
          <cell r="AF369">
            <v>6.67741935483871</v>
          </cell>
          <cell r="AG369">
            <v>5.7</v>
          </cell>
          <cell r="AH369">
            <v>4.838709677419355</v>
          </cell>
          <cell r="AI369">
            <v>6.5161290322580649</v>
          </cell>
          <cell r="AJ369">
            <v>7.0714285714285703</v>
          </cell>
          <cell r="AK369">
            <v>7.161290322580645</v>
          </cell>
          <cell r="AL369">
            <v>5.833333333333333</v>
          </cell>
          <cell r="AM369">
            <v>5.3225806451612891</v>
          </cell>
          <cell r="AN369">
            <v>6.9666666666666668</v>
          </cell>
          <cell r="AO369">
            <v>6.064516129032258</v>
          </cell>
          <cell r="AP369">
            <v>5.129032258064516</v>
          </cell>
          <cell r="AQ369">
            <v>5.8666666666666671</v>
          </cell>
          <cell r="AR369">
            <v>5.032258064516129</v>
          </cell>
          <cell r="AS369">
            <v>4.833333333333333</v>
          </cell>
          <cell r="AT369">
            <v>5.4193548387096779</v>
          </cell>
          <cell r="AU369">
            <v>6.5483870967741931</v>
          </cell>
          <cell r="AV369">
            <v>6.7857142857142856</v>
          </cell>
          <cell r="AW369">
            <v>6</v>
          </cell>
          <cell r="AX369">
            <v>4.166666666666667</v>
          </cell>
          <cell r="AY369">
            <v>5.4838709677419359</v>
          </cell>
          <cell r="AZ369">
            <v>6.3</v>
          </cell>
        </row>
        <row r="370">
          <cell r="C370" t="str">
            <v>EliotCommunityHS/NewBedford/163Coun 6</v>
          </cell>
          <cell r="D370" t="str">
            <v>Plymouth Area Office</v>
          </cell>
          <cell r="V370">
            <v>0.45161290322580644</v>
          </cell>
          <cell r="AV370">
            <v>0.21428571428571427</v>
          </cell>
          <cell r="AW370">
            <v>3.2258064516129031E-2</v>
          </cell>
        </row>
        <row r="371">
          <cell r="C371" t="str">
            <v>EliotCommunityHS/NewBedford/163Coun 7</v>
          </cell>
          <cell r="D371" t="str">
            <v>Robert Van Wart Area Office</v>
          </cell>
          <cell r="AZ371">
            <v>0.73333333333333328</v>
          </cell>
        </row>
        <row r="372">
          <cell r="C372" t="str">
            <v>EliotCommunityHS/NewBedford/163Coun 8</v>
          </cell>
          <cell r="D372" t="str">
            <v>Springfield Area Office</v>
          </cell>
          <cell r="Y372">
            <v>0.12903225806451613</v>
          </cell>
        </row>
        <row r="373">
          <cell r="C373" t="str">
            <v>EliotCommunityHS/NewBedford/163Coun 9</v>
          </cell>
          <cell r="D373" t="str">
            <v>Taunton/Attleboro Area Office</v>
          </cell>
          <cell r="Q373">
            <v>3.2258064516129031E-2</v>
          </cell>
          <cell r="AY373">
            <v>0.16129032258064516</v>
          </cell>
          <cell r="AZ373">
            <v>3.3333333333333333E-2</v>
          </cell>
        </row>
        <row r="374">
          <cell r="C374" t="str">
            <v>EliotCommunityHS/Wakefield/18 Lafay 1</v>
          </cell>
          <cell r="D374" t="str">
            <v>Arlington Area Office</v>
          </cell>
          <cell r="N374">
            <v>0.4</v>
          </cell>
          <cell r="R374">
            <v>0.16129032258064516</v>
          </cell>
          <cell r="S374">
            <v>0.36666666666666664</v>
          </cell>
          <cell r="AA374">
            <v>0.45161290322580644</v>
          </cell>
        </row>
        <row r="375">
          <cell r="C375" t="str">
            <v>EliotCommunityHS/Wakefield/18 Lafay 2</v>
          </cell>
          <cell r="D375" t="str">
            <v>Cambridge Area Office</v>
          </cell>
          <cell r="I375">
            <v>0.23333333333333334</v>
          </cell>
          <cell r="J375">
            <v>2</v>
          </cell>
          <cell r="K375">
            <v>2</v>
          </cell>
          <cell r="L375">
            <v>2.4642857142857144</v>
          </cell>
          <cell r="M375">
            <v>1.4516129032258065</v>
          </cell>
          <cell r="N375">
            <v>0.73333333333333328</v>
          </cell>
          <cell r="O375">
            <v>2.096774193548387</v>
          </cell>
          <cell r="P375">
            <v>2</v>
          </cell>
          <cell r="Q375">
            <v>2</v>
          </cell>
          <cell r="R375">
            <v>1.935483870967742</v>
          </cell>
          <cell r="S375">
            <v>0.8666666666666667</v>
          </cell>
          <cell r="T375">
            <v>1.2258064516129032</v>
          </cell>
          <cell r="U375">
            <v>2.2000000000000002</v>
          </cell>
          <cell r="V375">
            <v>1.3870967741935485</v>
          </cell>
          <cell r="W375">
            <v>1.4838709677419355</v>
          </cell>
          <cell r="X375">
            <v>1.9655172413793105</v>
          </cell>
          <cell r="Y375">
            <v>1.3870967741935485</v>
          </cell>
          <cell r="Z375">
            <v>2</v>
          </cell>
          <cell r="AA375">
            <v>0.67741935483870963</v>
          </cell>
          <cell r="AB375">
            <v>1.9</v>
          </cell>
          <cell r="AC375">
            <v>1.935483870967742</v>
          </cell>
          <cell r="AD375">
            <v>1.6129032258064515</v>
          </cell>
          <cell r="AE375">
            <v>1</v>
          </cell>
          <cell r="AF375">
            <v>1.8064516129032258</v>
          </cell>
          <cell r="AG375">
            <v>2</v>
          </cell>
          <cell r="AH375">
            <v>1.9354838709677418</v>
          </cell>
          <cell r="AI375">
            <v>1.7419354838709677</v>
          </cell>
          <cell r="AJ375">
            <v>1.0714285714285714</v>
          </cell>
          <cell r="AK375">
            <v>1.8064516129032258</v>
          </cell>
          <cell r="AL375">
            <v>1.8666666666666667</v>
          </cell>
          <cell r="AM375">
            <v>2</v>
          </cell>
          <cell r="AN375">
            <v>0.96666666666666656</v>
          </cell>
          <cell r="AO375">
            <v>1.032258064516129</v>
          </cell>
          <cell r="AP375">
            <v>0.29032258064516131</v>
          </cell>
          <cell r="AQ375">
            <v>0.23333333333333334</v>
          </cell>
          <cell r="AR375">
            <v>1.870967741935484</v>
          </cell>
          <cell r="AS375">
            <v>1.3333333333333335</v>
          </cell>
          <cell r="AT375">
            <v>2</v>
          </cell>
          <cell r="AU375">
            <v>1.4193548387096775</v>
          </cell>
          <cell r="AV375">
            <v>1.25</v>
          </cell>
          <cell r="AW375">
            <v>1.7096774193548387</v>
          </cell>
          <cell r="AX375">
            <v>1.6333333333333333</v>
          </cell>
          <cell r="AY375">
            <v>1.5806451612903225</v>
          </cell>
          <cell r="AZ375">
            <v>1.6333333333333333</v>
          </cell>
        </row>
        <row r="376">
          <cell r="C376" t="str">
            <v>EliotCommunityHS/Wakefield/18 Lafay 3</v>
          </cell>
          <cell r="D376" t="str">
            <v>Cape Ann Area Office</v>
          </cell>
          <cell r="AJ376">
            <v>3.5714285714285712E-2</v>
          </cell>
        </row>
        <row r="377">
          <cell r="C377" t="str">
            <v>EliotCommunityHS/Wakefield/18 Lafay 4</v>
          </cell>
          <cell r="D377" t="str">
            <v>Coastal Area Office</v>
          </cell>
          <cell r="K377">
            <v>0.19354838709677419</v>
          </cell>
          <cell r="Z377">
            <v>0.2</v>
          </cell>
          <cell r="AL377">
            <v>0.16666666666666666</v>
          </cell>
        </row>
        <row r="378">
          <cell r="C378" t="str">
            <v>EliotCommunityHS/Wakefield/18 Lafay 5</v>
          </cell>
          <cell r="D378" t="str">
            <v>Framingham Area Office</v>
          </cell>
          <cell r="O378">
            <v>0.16129032258064516</v>
          </cell>
          <cell r="AA378">
            <v>6.4516129032258063E-2</v>
          </cell>
          <cell r="AB378">
            <v>0.13333333333333333</v>
          </cell>
          <cell r="AC378">
            <v>0.90322580645161288</v>
          </cell>
          <cell r="AQ378">
            <v>0.7</v>
          </cell>
          <cell r="AR378">
            <v>6.4516129032258063E-2</v>
          </cell>
          <cell r="AS378">
            <v>0.43333333333333335</v>
          </cell>
          <cell r="AV378">
            <v>0.10714285714285714</v>
          </cell>
          <cell r="AW378">
            <v>0.32258064516129031</v>
          </cell>
          <cell r="AX378">
            <v>0.16666666666666666</v>
          </cell>
          <cell r="AY378">
            <v>0.12903225806451613</v>
          </cell>
          <cell r="AZ378">
            <v>3.3333333333333333E-2</v>
          </cell>
        </row>
        <row r="379">
          <cell r="C379" t="str">
            <v>EliotCommunityHS/Wakefield/18 Lafay 6</v>
          </cell>
          <cell r="D379" t="str">
            <v>Lynn Area Office</v>
          </cell>
          <cell r="AC379">
            <v>3.2258064516129031E-2</v>
          </cell>
          <cell r="AD379">
            <v>0.74193548387096775</v>
          </cell>
          <cell r="AE379">
            <v>0.1</v>
          </cell>
          <cell r="AQ379">
            <v>0.26666666666666666</v>
          </cell>
        </row>
        <row r="380">
          <cell r="C380" t="str">
            <v>EliotCommunityHS/Wakefield/18 Lafay 7</v>
          </cell>
          <cell r="D380" t="str">
            <v>Malden Area Office</v>
          </cell>
          <cell r="I380">
            <v>0.7</v>
          </cell>
          <cell r="J380">
            <v>2.129032258064516</v>
          </cell>
          <cell r="K380">
            <v>1.4193548387096775</v>
          </cell>
          <cell r="L380">
            <v>1.75</v>
          </cell>
          <cell r="M380">
            <v>2.806451612903226</v>
          </cell>
          <cell r="N380">
            <v>2.9333333333333331</v>
          </cell>
          <cell r="O380">
            <v>1.5806451612903225</v>
          </cell>
          <cell r="P380">
            <v>2.166666666666667</v>
          </cell>
          <cell r="Q380">
            <v>2.7419354838709675</v>
          </cell>
          <cell r="R380">
            <v>1.9032258064516128</v>
          </cell>
          <cell r="S380">
            <v>2.7</v>
          </cell>
          <cell r="T380">
            <v>2.8387096774193545</v>
          </cell>
          <cell r="U380">
            <v>2.5</v>
          </cell>
          <cell r="V380">
            <v>2.5806451612903225</v>
          </cell>
          <cell r="W380">
            <v>2.7419354838709675</v>
          </cell>
          <cell r="X380">
            <v>3</v>
          </cell>
          <cell r="Y380">
            <v>2.4838709677419355</v>
          </cell>
          <cell r="Z380">
            <v>2.6333333333333337</v>
          </cell>
          <cell r="AA380">
            <v>2.1612903225806455</v>
          </cell>
          <cell r="AB380">
            <v>2.4</v>
          </cell>
          <cell r="AC380">
            <v>2.935483870967742</v>
          </cell>
          <cell r="AD380">
            <v>1.6774193548387095</v>
          </cell>
          <cell r="AE380">
            <v>1.8333333333333335</v>
          </cell>
          <cell r="AF380">
            <v>2.935483870967742</v>
          </cell>
          <cell r="AG380">
            <v>2.3666666666666671</v>
          </cell>
          <cell r="AH380">
            <v>2.354838709677419</v>
          </cell>
          <cell r="AI380">
            <v>2.4838709677419355</v>
          </cell>
          <cell r="AJ380">
            <v>2.3928571428571428</v>
          </cell>
          <cell r="AK380">
            <v>2.7419354838709675</v>
          </cell>
          <cell r="AL380">
            <v>1.7333333333333334</v>
          </cell>
          <cell r="AM380">
            <v>2.4838709677419355</v>
          </cell>
          <cell r="AN380">
            <v>2.9666666666666668</v>
          </cell>
          <cell r="AO380">
            <v>3</v>
          </cell>
          <cell r="AP380">
            <v>2.6129032258064511</v>
          </cell>
          <cell r="AQ380">
            <v>2.4333333333333331</v>
          </cell>
          <cell r="AR380">
            <v>2.774193548387097</v>
          </cell>
          <cell r="AS380">
            <v>2.4</v>
          </cell>
          <cell r="AT380">
            <v>2.258064516129032</v>
          </cell>
          <cell r="AU380">
            <v>2.290322580645161</v>
          </cell>
          <cell r="AV380">
            <v>2.9285714285714288</v>
          </cell>
          <cell r="AW380">
            <v>2.258064516129032</v>
          </cell>
          <cell r="AX380">
            <v>2.5</v>
          </cell>
          <cell r="AY380">
            <v>2.806451612903226</v>
          </cell>
          <cell r="AZ380">
            <v>2.8333333333333335</v>
          </cell>
        </row>
        <row r="381">
          <cell r="C381" t="str">
            <v>Gandara / Greenfield / 107 Conway 1</v>
          </cell>
          <cell r="D381" t="str">
            <v>Ctr Human Dev (PAS West)</v>
          </cell>
          <cell r="O381">
            <v>3.2258064516129031E-2</v>
          </cell>
          <cell r="P381">
            <v>0.46666666666666667</v>
          </cell>
          <cell r="AW381">
            <v>0.967741935483871</v>
          </cell>
        </row>
        <row r="382">
          <cell r="C382" t="str">
            <v>Gandara / Greenfield / 107 Conway 2</v>
          </cell>
          <cell r="D382" t="str">
            <v>Greenfield Area Office</v>
          </cell>
          <cell r="I382">
            <v>2.2333333333333334</v>
          </cell>
          <cell r="J382">
            <v>1.129032258064516</v>
          </cell>
          <cell r="K382">
            <v>0.5161290322580645</v>
          </cell>
          <cell r="L382">
            <v>1.75</v>
          </cell>
          <cell r="M382">
            <v>5.387096774193548</v>
          </cell>
          <cell r="N382">
            <v>6.6</v>
          </cell>
          <cell r="O382">
            <v>5.5806451612903221</v>
          </cell>
          <cell r="P382">
            <v>4.4000000000000004</v>
          </cell>
          <cell r="Q382">
            <v>7.8709677419354822</v>
          </cell>
          <cell r="R382">
            <v>7.4838709677419359</v>
          </cell>
          <cell r="S382">
            <v>7.366666666666668</v>
          </cell>
          <cell r="T382">
            <v>8.064516129032258</v>
          </cell>
          <cell r="U382">
            <v>10.633333333333335</v>
          </cell>
          <cell r="V382">
            <v>9.1612903225806441</v>
          </cell>
          <cell r="W382">
            <v>7.8387096774193541</v>
          </cell>
          <cell r="X382">
            <v>8.3793103448275872</v>
          </cell>
          <cell r="Y382">
            <v>9.6451612903225801</v>
          </cell>
          <cell r="Z382">
            <v>8</v>
          </cell>
          <cell r="AA382">
            <v>8.935483870967742</v>
          </cell>
          <cell r="AB382">
            <v>9.4</v>
          </cell>
          <cell r="AC382">
            <v>10.290322580645162</v>
          </cell>
          <cell r="AD382">
            <v>11.322580645161292</v>
          </cell>
          <cell r="AE382">
            <v>10.033333333333333</v>
          </cell>
          <cell r="AF382">
            <v>10.677419354838708</v>
          </cell>
          <cell r="AG382">
            <v>10.733333333333336</v>
          </cell>
          <cell r="AH382">
            <v>10.741935483870968</v>
          </cell>
          <cell r="AI382">
            <v>10.64516129032258</v>
          </cell>
          <cell r="AJ382">
            <v>8.6071428571428577</v>
          </cell>
          <cell r="AK382">
            <v>9.193548387096774</v>
          </cell>
          <cell r="AL382">
            <v>10.733333333333333</v>
          </cell>
          <cell r="AM382">
            <v>11.483870967741936</v>
          </cell>
          <cell r="AN382">
            <v>8.4</v>
          </cell>
          <cell r="AO382">
            <v>8.387096774193548</v>
          </cell>
          <cell r="AP382">
            <v>9</v>
          </cell>
          <cell r="AQ382">
            <v>8.6333333333333329</v>
          </cell>
          <cell r="AR382">
            <v>10.193548387096774</v>
          </cell>
          <cell r="AS382">
            <v>10.766666666666667</v>
          </cell>
          <cell r="AT382">
            <v>10</v>
          </cell>
          <cell r="AU382">
            <v>9.32258064516129</v>
          </cell>
          <cell r="AV382">
            <v>10.535714285714285</v>
          </cell>
          <cell r="AW382">
            <v>10.419354838709678</v>
          </cell>
          <cell r="AX382">
            <v>12.866666666666667</v>
          </cell>
          <cell r="AY382">
            <v>10.35483870967742</v>
          </cell>
          <cell r="AZ382">
            <v>11.7</v>
          </cell>
        </row>
        <row r="383">
          <cell r="C383" t="str">
            <v>Gandara / Greenfield / 107 Conway 3</v>
          </cell>
          <cell r="D383" t="str">
            <v>Holyoke Area Office</v>
          </cell>
          <cell r="R383">
            <v>0.32258064516129031</v>
          </cell>
          <cell r="S383">
            <v>0.3666666666666667</v>
          </cell>
          <cell r="T383">
            <v>0.80645161290322587</v>
          </cell>
          <cell r="V383">
            <v>0.41935483870967744</v>
          </cell>
          <cell r="Y383">
            <v>0.80645161290322587</v>
          </cell>
          <cell r="Z383">
            <v>0.46666666666666667</v>
          </cell>
          <cell r="AE383">
            <v>0.13333333333333333</v>
          </cell>
          <cell r="AJ383">
            <v>0.42857142857142855</v>
          </cell>
          <cell r="AP383">
            <v>3.2258064516129031E-2</v>
          </cell>
          <cell r="AX383">
            <v>0.8</v>
          </cell>
          <cell r="AY383">
            <v>0.58064516129032251</v>
          </cell>
          <cell r="AZ383">
            <v>0.46666666666666667</v>
          </cell>
        </row>
        <row r="384">
          <cell r="C384" t="str">
            <v>Gandara / Greenfield / 107 Conway 4</v>
          </cell>
          <cell r="D384" t="str">
            <v>Lowell Area Office</v>
          </cell>
          <cell r="Y384">
            <v>9.6774193548387094E-2</v>
          </cell>
        </row>
        <row r="385">
          <cell r="C385" t="str">
            <v>Gandara / Greenfield / 107 Conway 5</v>
          </cell>
          <cell r="D385" t="str">
            <v>Pittsfield Area Office</v>
          </cell>
          <cell r="AJ385">
            <v>0.17857142857142858</v>
          </cell>
          <cell r="AP385">
            <v>0.4838709677419355</v>
          </cell>
          <cell r="AQ385">
            <v>1</v>
          </cell>
          <cell r="AR385">
            <v>0.38709677419354838</v>
          </cell>
          <cell r="AY385">
            <v>0.19354838709677419</v>
          </cell>
          <cell r="AZ385">
            <v>0.8</v>
          </cell>
        </row>
        <row r="386">
          <cell r="C386" t="str">
            <v>Gandara / Greenfield / 107 Conway 6</v>
          </cell>
          <cell r="D386" t="str">
            <v>Robert Van Wart Area Office</v>
          </cell>
          <cell r="Q386">
            <v>3.2258064516129031E-2</v>
          </cell>
          <cell r="R386">
            <v>0.967741935483871</v>
          </cell>
          <cell r="S386">
            <v>1</v>
          </cell>
          <cell r="T386">
            <v>0.12903225806451613</v>
          </cell>
          <cell r="X386">
            <v>6.8965517241379309E-2</v>
          </cell>
          <cell r="Z386">
            <v>1.1333333333333333</v>
          </cell>
          <cell r="AA386">
            <v>1.5806451612903225</v>
          </cell>
          <cell r="AB386">
            <v>1</v>
          </cell>
          <cell r="AC386">
            <v>0.41935483870967744</v>
          </cell>
          <cell r="AH386">
            <v>6.4516129032258063E-2</v>
          </cell>
          <cell r="AN386">
            <v>0.6333333333333333</v>
          </cell>
          <cell r="AO386">
            <v>0.38709677419354838</v>
          </cell>
          <cell r="AP386">
            <v>0.19354838709677419</v>
          </cell>
        </row>
        <row r="387">
          <cell r="C387" t="str">
            <v>Gandara / Greenfield / 107 Conway 7</v>
          </cell>
          <cell r="D387" t="str">
            <v>South Central Area Office</v>
          </cell>
          <cell r="AY387">
            <v>0.16129032258064516</v>
          </cell>
        </row>
        <row r="388">
          <cell r="C388" t="str">
            <v>Gandara / Greenfield / 107 Conway 8</v>
          </cell>
          <cell r="D388" t="str">
            <v>Springfield Area Office</v>
          </cell>
          <cell r="N388">
            <v>0.2</v>
          </cell>
          <cell r="O388">
            <v>0.25806451612903225</v>
          </cell>
          <cell r="S388">
            <v>0.4</v>
          </cell>
          <cell r="T388">
            <v>0.29032258064516131</v>
          </cell>
          <cell r="V388">
            <v>0.35483870967741937</v>
          </cell>
          <cell r="W388">
            <v>0.32258064516129031</v>
          </cell>
          <cell r="Y388">
            <v>0.19354838709677419</v>
          </cell>
          <cell r="Z388">
            <v>0.16666666666666666</v>
          </cell>
          <cell r="AD388">
            <v>3.2258064516129031E-2</v>
          </cell>
          <cell r="AY388">
            <v>0.41935483870967738</v>
          </cell>
          <cell r="AZ388">
            <v>0.83333333333333326</v>
          </cell>
        </row>
        <row r="389">
          <cell r="C389" t="str">
            <v>Gandara / Greenfield / 107 Conway 9</v>
          </cell>
          <cell r="D389" t="str">
            <v>Worcester East Area Office</v>
          </cell>
          <cell r="V389">
            <v>0.16129032258064516</v>
          </cell>
          <cell r="W389">
            <v>1</v>
          </cell>
          <cell r="X389">
            <v>1</v>
          </cell>
          <cell r="Y389">
            <v>0.19354838709677419</v>
          </cell>
        </row>
        <row r="390">
          <cell r="C390" t="str">
            <v>Gandara / Holyoke / 27-29 Canby St 1</v>
          </cell>
          <cell r="D390" t="str">
            <v>Greenfield Area Office</v>
          </cell>
          <cell r="N390">
            <v>0.1</v>
          </cell>
          <cell r="AD390">
            <v>0.12903225806451613</v>
          </cell>
          <cell r="AE390">
            <v>0.33333333333333331</v>
          </cell>
          <cell r="AH390">
            <v>0.22580645161290322</v>
          </cell>
        </row>
        <row r="391">
          <cell r="C391" t="str">
            <v>Gandara / Holyoke / 27-29 Canby St 2</v>
          </cell>
          <cell r="D391" t="str">
            <v>Holyoke Area Office</v>
          </cell>
          <cell r="I391">
            <v>2.8333333333333335</v>
          </cell>
          <cell r="J391">
            <v>2.774193548387097</v>
          </cell>
          <cell r="K391">
            <v>2.161290322580645</v>
          </cell>
          <cell r="L391">
            <v>3.3571428571428572</v>
          </cell>
          <cell r="M391">
            <v>5.967741935483871</v>
          </cell>
          <cell r="N391">
            <v>8.533333333333335</v>
          </cell>
          <cell r="O391">
            <v>5.774193548387097</v>
          </cell>
          <cell r="P391">
            <v>8.3333333333333339</v>
          </cell>
          <cell r="Q391">
            <v>8.2258064516129039</v>
          </cell>
          <cell r="R391">
            <v>7.580645161290323</v>
          </cell>
          <cell r="S391">
            <v>6.9</v>
          </cell>
          <cell r="T391">
            <v>8.064516129032258</v>
          </cell>
          <cell r="U391">
            <v>7.9333333333333345</v>
          </cell>
          <cell r="V391">
            <v>7.7741935483870961</v>
          </cell>
          <cell r="W391">
            <v>8.870967741935484</v>
          </cell>
          <cell r="X391">
            <v>9.0344827586206886</v>
          </cell>
          <cell r="Y391">
            <v>8.9677419354838701</v>
          </cell>
          <cell r="Z391">
            <v>8.6999999999999993</v>
          </cell>
          <cell r="AA391">
            <v>8.67741935483871</v>
          </cell>
          <cell r="AB391">
            <v>7.9666666666666668</v>
          </cell>
          <cell r="AC391">
            <v>8.3548387096774182</v>
          </cell>
          <cell r="AD391">
            <v>7.903225806451613</v>
          </cell>
          <cell r="AE391">
            <v>8.0666666666666664</v>
          </cell>
          <cell r="AF391">
            <v>8.6129032258064502</v>
          </cell>
          <cell r="AG391">
            <v>9.1999999999999993</v>
          </cell>
          <cell r="AH391">
            <v>8.258064516129032</v>
          </cell>
          <cell r="AI391">
            <v>7.2580645161290311</v>
          </cell>
          <cell r="AJ391">
            <v>6.5357142857142856</v>
          </cell>
          <cell r="AK391">
            <v>6.7096774193548381</v>
          </cell>
          <cell r="AL391">
            <v>5.7333333333333334</v>
          </cell>
          <cell r="AM391">
            <v>7.870967741935484</v>
          </cell>
          <cell r="AN391">
            <v>7.3</v>
          </cell>
          <cell r="AO391">
            <v>8.387096774193548</v>
          </cell>
          <cell r="AP391">
            <v>8.258064516129032</v>
          </cell>
          <cell r="AQ391">
            <v>7.1333333333333329</v>
          </cell>
          <cell r="AR391">
            <v>6.9677419354838701</v>
          </cell>
          <cell r="AS391">
            <v>6.7333333333333334</v>
          </cell>
          <cell r="AT391">
            <v>6.1935483870967731</v>
          </cell>
          <cell r="AU391">
            <v>8.4838709677419342</v>
          </cell>
          <cell r="AV391">
            <v>8.3928571428571423</v>
          </cell>
          <cell r="AW391">
            <v>8.193548387096774</v>
          </cell>
          <cell r="AX391">
            <v>8.8333333333333339</v>
          </cell>
          <cell r="AY391">
            <v>8.612903225806452</v>
          </cell>
          <cell r="AZ391">
            <v>9.1666666666666661</v>
          </cell>
        </row>
        <row r="392">
          <cell r="C392" t="str">
            <v>Gandara / Holyoke / 27-29 Canby St 3</v>
          </cell>
          <cell r="D392" t="str">
            <v>Pittsfield Area Office</v>
          </cell>
          <cell r="AD392">
            <v>0.41935483870967744</v>
          </cell>
          <cell r="AL392">
            <v>0.1</v>
          </cell>
        </row>
        <row r="393">
          <cell r="C393" t="str">
            <v>Gandara / Holyoke / 27-29 Canby St 4</v>
          </cell>
          <cell r="D393" t="str">
            <v>Robert Van Wart Area Office</v>
          </cell>
          <cell r="M393">
            <v>0.967741935483871</v>
          </cell>
          <cell r="N393">
            <v>2.4</v>
          </cell>
          <cell r="O393">
            <v>3.1290322580645165</v>
          </cell>
          <cell r="P393">
            <v>3.2</v>
          </cell>
          <cell r="Q393">
            <v>2.5483870967741935</v>
          </cell>
          <cell r="R393">
            <v>3.032258064516129</v>
          </cell>
          <cell r="S393">
            <v>3.8333333333333335</v>
          </cell>
          <cell r="T393">
            <v>3</v>
          </cell>
          <cell r="U393">
            <v>3.5333333333333332</v>
          </cell>
          <cell r="V393">
            <v>4</v>
          </cell>
          <cell r="W393">
            <v>2.935483870967742</v>
          </cell>
          <cell r="X393">
            <v>2.6896551724137931</v>
          </cell>
          <cell r="Y393">
            <v>2.806451612903226</v>
          </cell>
          <cell r="Z393">
            <v>3</v>
          </cell>
          <cell r="AA393">
            <v>3</v>
          </cell>
          <cell r="AB393">
            <v>2.9666666666666668</v>
          </cell>
          <cell r="AC393">
            <v>3.161290322580645</v>
          </cell>
          <cell r="AD393">
            <v>3</v>
          </cell>
          <cell r="AE393">
            <v>2.9666666666666668</v>
          </cell>
          <cell r="AF393">
            <v>3.096774193548387</v>
          </cell>
          <cell r="AG393">
            <v>3</v>
          </cell>
          <cell r="AH393">
            <v>2.9677419354838706</v>
          </cell>
          <cell r="AI393">
            <v>3.5161290322580645</v>
          </cell>
          <cell r="AJ393">
            <v>4.2857142857142856</v>
          </cell>
          <cell r="AK393">
            <v>4.096774193548387</v>
          </cell>
          <cell r="AL393">
            <v>3.2666666666666666</v>
          </cell>
          <cell r="AM393">
            <v>2.9677419354838706</v>
          </cell>
          <cell r="AN393">
            <v>3</v>
          </cell>
          <cell r="AO393">
            <v>3.032258064516129</v>
          </cell>
          <cell r="AP393">
            <v>2.7096774193548385</v>
          </cell>
          <cell r="AQ393">
            <v>3.5333333333333332</v>
          </cell>
          <cell r="AR393">
            <v>4.032258064516129</v>
          </cell>
          <cell r="AS393">
            <v>3.7666666666666666</v>
          </cell>
          <cell r="AT393">
            <v>2.6451612903225805</v>
          </cell>
          <cell r="AU393">
            <v>2.2903225806451615</v>
          </cell>
          <cell r="AV393">
            <v>2.2142857142857144</v>
          </cell>
          <cell r="AW393">
            <v>3.4838709677419355</v>
          </cell>
          <cell r="AX393">
            <v>4.2</v>
          </cell>
          <cell r="AY393">
            <v>4</v>
          </cell>
          <cell r="AZ393">
            <v>3.9666666666666668</v>
          </cell>
        </row>
        <row r="394">
          <cell r="C394" t="str">
            <v>Gandara / Holyoke / 27-29 Canby St 5</v>
          </cell>
          <cell r="D394" t="str">
            <v>Springfield Area Office</v>
          </cell>
          <cell r="N394">
            <v>0.4</v>
          </cell>
          <cell r="O394">
            <v>0.5161290322580645</v>
          </cell>
          <cell r="Q394">
            <v>6.4516129032258063E-2</v>
          </cell>
          <cell r="U394">
            <v>3.3333333333333333E-2</v>
          </cell>
          <cell r="V394">
            <v>3.2258064516129031E-2</v>
          </cell>
          <cell r="AA394">
            <v>3.2258064516129031E-2</v>
          </cell>
          <cell r="AC394">
            <v>3.2258064516129031E-2</v>
          </cell>
          <cell r="AF394">
            <v>0.22580645161290322</v>
          </cell>
          <cell r="AG394">
            <v>0.1</v>
          </cell>
          <cell r="AI394">
            <v>6.4516129032258063E-2</v>
          </cell>
          <cell r="AK394">
            <v>6.4516129032258063E-2</v>
          </cell>
          <cell r="AS394">
            <v>0.9</v>
          </cell>
          <cell r="AT394">
            <v>0.64516129032258063</v>
          </cell>
          <cell r="AW394">
            <v>0.32258064516129037</v>
          </cell>
          <cell r="AX394">
            <v>0.46666666666666667</v>
          </cell>
          <cell r="AY394">
            <v>0.5161290322580645</v>
          </cell>
          <cell r="AZ394">
            <v>3.3333333333333333E-2</v>
          </cell>
        </row>
        <row r="395">
          <cell r="C395" t="str">
            <v>Gandara / Holyoke / 27-29 Canby St 6</v>
          </cell>
          <cell r="D395" t="str">
            <v>(blank)</v>
          </cell>
          <cell r="AP395">
            <v>6.4516129032258063E-2</v>
          </cell>
        </row>
        <row r="396">
          <cell r="C396" t="str">
            <v>Gandara / Springfield / 25 Moorland 1</v>
          </cell>
          <cell r="D396" t="str">
            <v>Greenfield Area Office</v>
          </cell>
          <cell r="J396">
            <v>0.67741935483870963</v>
          </cell>
          <cell r="K396">
            <v>1</v>
          </cell>
          <cell r="L396">
            <v>0.5357142857142857</v>
          </cell>
          <cell r="O396">
            <v>0.70967741935483875</v>
          </cell>
          <cell r="P396">
            <v>0.4</v>
          </cell>
          <cell r="S396">
            <v>0.56666666666666665</v>
          </cell>
          <cell r="T396">
            <v>1.7096774193548387</v>
          </cell>
          <cell r="U396">
            <v>1</v>
          </cell>
          <cell r="V396">
            <v>0.54838709677419351</v>
          </cell>
          <cell r="X396">
            <v>0.51724137931034486</v>
          </cell>
          <cell r="Y396">
            <v>0.54838709677419351</v>
          </cell>
          <cell r="AC396">
            <v>0.12903225806451613</v>
          </cell>
          <cell r="AH396">
            <v>0.22580645161290322</v>
          </cell>
          <cell r="AL396">
            <v>0.13333333333333333</v>
          </cell>
          <cell r="AM396">
            <v>0.80645161290322576</v>
          </cell>
        </row>
        <row r="397">
          <cell r="C397" t="str">
            <v>Gandara / Springfield / 25 Moorland 2</v>
          </cell>
          <cell r="D397" t="str">
            <v>Holyoke Area Office</v>
          </cell>
          <cell r="K397">
            <v>1.6129032258064517</v>
          </cell>
          <cell r="L397">
            <v>2</v>
          </cell>
          <cell r="M397">
            <v>2.290322580645161</v>
          </cell>
          <cell r="N397">
            <v>2.0666666666666669</v>
          </cell>
          <cell r="P397">
            <v>1.4666666666666668</v>
          </cell>
          <cell r="Q397">
            <v>1.7419354838709677</v>
          </cell>
          <cell r="R397">
            <v>1.064516129032258</v>
          </cell>
          <cell r="S397">
            <v>2.9333333333333336</v>
          </cell>
          <cell r="T397">
            <v>0.93548387096774188</v>
          </cell>
          <cell r="U397">
            <v>1.1333333333333333</v>
          </cell>
          <cell r="V397">
            <v>2</v>
          </cell>
          <cell r="W397">
            <v>1.3870967741935483</v>
          </cell>
          <cell r="X397">
            <v>1.5862068965517242</v>
          </cell>
          <cell r="Y397">
            <v>2.5483870967741935</v>
          </cell>
          <cell r="Z397">
            <v>2.7</v>
          </cell>
          <cell r="AA397">
            <v>2.806451612903226</v>
          </cell>
          <cell r="AB397">
            <v>2.2333333333333334</v>
          </cell>
          <cell r="AC397">
            <v>1.5483870967741935</v>
          </cell>
          <cell r="AD397">
            <v>1.870967741935484</v>
          </cell>
          <cell r="AE397">
            <v>2.5</v>
          </cell>
          <cell r="AF397">
            <v>2.967741935483871</v>
          </cell>
          <cell r="AG397">
            <v>1.8</v>
          </cell>
          <cell r="AH397">
            <v>2.6451612903225805</v>
          </cell>
          <cell r="AI397">
            <v>1.3548387096774195</v>
          </cell>
          <cell r="AJ397">
            <v>1.4642857142857144</v>
          </cell>
          <cell r="AK397">
            <v>1.2580645161290323</v>
          </cell>
          <cell r="AL397">
            <v>2.0333333333333332</v>
          </cell>
          <cell r="AM397">
            <v>1.7419354838709677</v>
          </cell>
          <cell r="AN397">
            <v>2.333333333333333</v>
          </cell>
          <cell r="AO397">
            <v>2.903225806451613</v>
          </cell>
          <cell r="AP397">
            <v>2.064516129032258</v>
          </cell>
          <cell r="AQ397">
            <v>1.8666666666666667</v>
          </cell>
          <cell r="AR397">
            <v>2</v>
          </cell>
          <cell r="AS397">
            <v>2.1</v>
          </cell>
          <cell r="AT397">
            <v>1.3548387096774195</v>
          </cell>
          <cell r="AU397">
            <v>0.83870967741935487</v>
          </cell>
          <cell r="AV397">
            <v>1.0357142857142858</v>
          </cell>
          <cell r="AW397">
            <v>2.225806451612903</v>
          </cell>
          <cell r="AX397">
            <v>2.7666666666666666</v>
          </cell>
          <cell r="AY397">
            <v>1.903225806451613</v>
          </cell>
          <cell r="AZ397">
            <v>2.1333333333333333</v>
          </cell>
        </row>
        <row r="398">
          <cell r="C398" t="str">
            <v>Gandara / Springfield / 25 Moorland 3</v>
          </cell>
          <cell r="D398" t="str">
            <v>Pittsfield Area Office</v>
          </cell>
          <cell r="J398">
            <v>0.19354838709677419</v>
          </cell>
          <cell r="K398">
            <v>1</v>
          </cell>
          <cell r="L398">
            <v>1</v>
          </cell>
          <cell r="M398">
            <v>0.58064516129032262</v>
          </cell>
          <cell r="Z398">
            <v>0.46666666666666667</v>
          </cell>
          <cell r="AA398">
            <v>1.129032258064516</v>
          </cell>
          <cell r="AB398">
            <v>1.3666666666666667</v>
          </cell>
          <cell r="AC398">
            <v>0.22580645161290322</v>
          </cell>
          <cell r="AI398">
            <v>0.19354838709677419</v>
          </cell>
          <cell r="AJ398">
            <v>0.39285714285714285</v>
          </cell>
        </row>
        <row r="399">
          <cell r="C399" t="str">
            <v>Gandara / Springfield / 25 Moorland 4</v>
          </cell>
          <cell r="D399" t="str">
            <v>Robert Van Wart Area Office</v>
          </cell>
          <cell r="J399">
            <v>0.25806451612903225</v>
          </cell>
          <cell r="K399">
            <v>2</v>
          </cell>
          <cell r="L399">
            <v>1.2857142857142856</v>
          </cell>
          <cell r="M399">
            <v>3.096774193548387</v>
          </cell>
          <cell r="N399">
            <v>4</v>
          </cell>
          <cell r="O399">
            <v>3.387096774193548</v>
          </cell>
          <cell r="P399">
            <v>1.8</v>
          </cell>
          <cell r="Q399">
            <v>2.9032258064516125</v>
          </cell>
          <cell r="R399">
            <v>3.096774193548387</v>
          </cell>
          <cell r="S399">
            <v>3.4333333333333336</v>
          </cell>
          <cell r="T399">
            <v>2.4838709677419355</v>
          </cell>
          <cell r="U399">
            <v>2.7333333333333334</v>
          </cell>
          <cell r="V399">
            <v>2.8387096774193545</v>
          </cell>
          <cell r="W399">
            <v>3.806451612903226</v>
          </cell>
          <cell r="X399">
            <v>3.1724137931034484</v>
          </cell>
          <cell r="Y399">
            <v>1.9032258064516128</v>
          </cell>
          <cell r="Z399">
            <v>2</v>
          </cell>
          <cell r="AA399">
            <v>2</v>
          </cell>
          <cell r="AB399">
            <v>1.6666666666666667</v>
          </cell>
          <cell r="AC399">
            <v>2.7096774193548385</v>
          </cell>
          <cell r="AD399">
            <v>3.354838709677419</v>
          </cell>
          <cell r="AE399">
            <v>3.4</v>
          </cell>
          <cell r="AF399">
            <v>3</v>
          </cell>
          <cell r="AG399">
            <v>3.4333333333333336</v>
          </cell>
          <cell r="AH399">
            <v>2.354838709677419</v>
          </cell>
          <cell r="AI399">
            <v>2</v>
          </cell>
          <cell r="AJ399">
            <v>3.3214285714285712</v>
          </cell>
          <cell r="AK399">
            <v>3.129032258064516</v>
          </cell>
          <cell r="AL399">
            <v>3.5666666666666664</v>
          </cell>
          <cell r="AM399">
            <v>3.1612903225806446</v>
          </cell>
          <cell r="AN399">
            <v>3.4666666666666668</v>
          </cell>
          <cell r="AO399">
            <v>3</v>
          </cell>
          <cell r="AP399">
            <v>3.8064516129032255</v>
          </cell>
          <cell r="AQ399">
            <v>3.5666666666666664</v>
          </cell>
          <cell r="AR399">
            <v>2.935483870967742</v>
          </cell>
          <cell r="AS399">
            <v>2.6</v>
          </cell>
          <cell r="AT399">
            <v>3.419354838709677</v>
          </cell>
          <cell r="AU399">
            <v>3.258064516129032</v>
          </cell>
          <cell r="AV399">
            <v>2.5</v>
          </cell>
          <cell r="AW399">
            <v>2.741935483870968</v>
          </cell>
          <cell r="AX399">
            <v>2.8</v>
          </cell>
          <cell r="AY399">
            <v>3.0967741935483875</v>
          </cell>
          <cell r="AZ399">
            <v>2.5666666666666664</v>
          </cell>
        </row>
        <row r="400">
          <cell r="C400" t="str">
            <v>Gandara / Springfield / 25 Moorland 5</v>
          </cell>
          <cell r="D400" t="str">
            <v>Springfield Area Office</v>
          </cell>
          <cell r="J400">
            <v>0.87096774193548387</v>
          </cell>
          <cell r="K400">
            <v>2</v>
          </cell>
          <cell r="L400">
            <v>2.6071428571428572</v>
          </cell>
          <cell r="M400">
            <v>2.903225806451613</v>
          </cell>
          <cell r="N400">
            <v>2.4333333333333336</v>
          </cell>
          <cell r="O400">
            <v>1.967741935483871</v>
          </cell>
          <cell r="P400">
            <v>2.2666666666666666</v>
          </cell>
          <cell r="Q400">
            <v>1.6129032258064515</v>
          </cell>
          <cell r="R400">
            <v>3</v>
          </cell>
          <cell r="S400">
            <v>2.5333333333333332</v>
          </cell>
          <cell r="T400">
            <v>3.032258064516129</v>
          </cell>
          <cell r="U400">
            <v>2.9666666666666668</v>
          </cell>
          <cell r="V400">
            <v>2.6774193548387095</v>
          </cell>
          <cell r="W400">
            <v>2.8064516129032255</v>
          </cell>
          <cell r="X400">
            <v>2.6896551724137931</v>
          </cell>
          <cell r="Y400">
            <v>2.6451612903225805</v>
          </cell>
          <cell r="Z400">
            <v>2.9666666666666659</v>
          </cell>
          <cell r="AA400">
            <v>2.838709677419355</v>
          </cell>
          <cell r="AB400">
            <v>3</v>
          </cell>
          <cell r="AC400">
            <v>2.8064516129032255</v>
          </cell>
          <cell r="AD400">
            <v>2.806451612903226</v>
          </cell>
          <cell r="AE400">
            <v>2.6</v>
          </cell>
          <cell r="AF400">
            <v>3.870967741935484</v>
          </cell>
          <cell r="AG400">
            <v>4.1333333333333329</v>
          </cell>
          <cell r="AH400">
            <v>2.806451612903226</v>
          </cell>
          <cell r="AI400">
            <v>2.8064516129032255</v>
          </cell>
          <cell r="AJ400">
            <v>2.3928571428571428</v>
          </cell>
          <cell r="AK400">
            <v>2.645161290322581</v>
          </cell>
          <cell r="AL400">
            <v>2.5333333333333337</v>
          </cell>
          <cell r="AM400">
            <v>2.6451612903225801</v>
          </cell>
          <cell r="AN400">
            <v>4.1333333333333337</v>
          </cell>
          <cell r="AO400">
            <v>3</v>
          </cell>
          <cell r="AP400">
            <v>2.774193548387097</v>
          </cell>
          <cell r="AQ400">
            <v>2.9666666666666668</v>
          </cell>
          <cell r="AR400">
            <v>3.6129032258064515</v>
          </cell>
          <cell r="AS400">
            <v>2.8333333333333335</v>
          </cell>
          <cell r="AT400">
            <v>2.5806451612903225</v>
          </cell>
          <cell r="AU400">
            <v>3</v>
          </cell>
          <cell r="AV400">
            <v>2.8571428571428572</v>
          </cell>
          <cell r="AW400">
            <v>2.5161290322580645</v>
          </cell>
          <cell r="AX400">
            <v>2.7666666666666666</v>
          </cell>
          <cell r="AY400">
            <v>2.6774193548387095</v>
          </cell>
          <cell r="AZ400">
            <v>2.666666666666667</v>
          </cell>
        </row>
        <row r="401">
          <cell r="C401" t="str">
            <v>Gandara / Springfield / 25 Moorland 6</v>
          </cell>
          <cell r="D401" t="str">
            <v>Worcester West Area Office</v>
          </cell>
          <cell r="P401">
            <v>1</v>
          </cell>
        </row>
        <row r="402">
          <cell r="C402" t="str">
            <v>Gandara / Springfield / 353 MapleSt 1</v>
          </cell>
          <cell r="D402" t="str">
            <v>Ctr Human Dev (PAS West)</v>
          </cell>
          <cell r="AY402">
            <v>0.16129032258064516</v>
          </cell>
          <cell r="AZ402">
            <v>1</v>
          </cell>
        </row>
        <row r="403">
          <cell r="C403" t="str">
            <v>Gandara / Springfield / 353 MapleSt 2</v>
          </cell>
          <cell r="D403" t="str">
            <v>Greenfield Area Office</v>
          </cell>
          <cell r="J403">
            <v>1.8387096774193548</v>
          </cell>
          <cell r="K403">
            <v>2.2903225806451615</v>
          </cell>
          <cell r="L403">
            <v>1.9642857142857144</v>
          </cell>
          <cell r="M403">
            <v>0.4838709677419355</v>
          </cell>
          <cell r="N403">
            <v>0.8666666666666667</v>
          </cell>
          <cell r="O403">
            <v>6.4516129032258063E-2</v>
          </cell>
          <cell r="Q403">
            <v>3.2258064516129031E-2</v>
          </cell>
          <cell r="R403">
            <v>0.80645161290322576</v>
          </cell>
          <cell r="S403">
            <v>0.4</v>
          </cell>
          <cell r="AL403">
            <v>3.3333333333333333E-2</v>
          </cell>
          <cell r="AT403">
            <v>9.6774193548387094E-2</v>
          </cell>
        </row>
        <row r="404">
          <cell r="C404" t="str">
            <v>Gandara / Springfield / 353 MapleSt 3</v>
          </cell>
          <cell r="D404" t="str">
            <v>Holyoke Area Office</v>
          </cell>
          <cell r="S404">
            <v>0.8666666666666667</v>
          </cell>
          <cell r="T404">
            <v>0.45161290322580644</v>
          </cell>
          <cell r="U404">
            <v>0.33333333333333331</v>
          </cell>
          <cell r="V404">
            <v>0.19354838709677419</v>
          </cell>
          <cell r="AA404">
            <v>0.29032258064516131</v>
          </cell>
          <cell r="AB404">
            <v>0.26666666666666666</v>
          </cell>
          <cell r="AF404">
            <v>3.2258064516129031E-2</v>
          </cell>
          <cell r="AI404">
            <v>0.5161290322580645</v>
          </cell>
          <cell r="AJ404">
            <v>0.75</v>
          </cell>
          <cell r="AK404">
            <v>1</v>
          </cell>
          <cell r="AL404">
            <v>0.53333333333333333</v>
          </cell>
          <cell r="AR404">
            <v>1</v>
          </cell>
          <cell r="AS404">
            <v>1.5666666666666669</v>
          </cell>
          <cell r="AT404">
            <v>0.64516129032258063</v>
          </cell>
          <cell r="AX404">
            <v>0.5</v>
          </cell>
          <cell r="AY404">
            <v>0.22580645161290322</v>
          </cell>
          <cell r="AZ404">
            <v>0.2</v>
          </cell>
        </row>
        <row r="405">
          <cell r="C405" t="str">
            <v>Gandara / Springfield / 353 MapleSt 4</v>
          </cell>
          <cell r="D405" t="str">
            <v>Robert Van Wart Area Office</v>
          </cell>
          <cell r="I405">
            <v>3.1666666666666665</v>
          </cell>
          <cell r="J405">
            <v>3.8387096774193545</v>
          </cell>
          <cell r="K405">
            <v>3.67741935483871</v>
          </cell>
          <cell r="L405">
            <v>3.2857142857142856</v>
          </cell>
          <cell r="M405">
            <v>2.290322580645161</v>
          </cell>
          <cell r="N405">
            <v>3.5</v>
          </cell>
          <cell r="O405">
            <v>3.903225806451613</v>
          </cell>
          <cell r="P405">
            <v>5.533333333333335</v>
          </cell>
          <cell r="Q405">
            <v>6.580645161290323</v>
          </cell>
          <cell r="R405">
            <v>4.67741935483871</v>
          </cell>
          <cell r="S405">
            <v>4.4666666666666668</v>
          </cell>
          <cell r="T405">
            <v>5.419354838709677</v>
          </cell>
          <cell r="U405">
            <v>5.4666666666666659</v>
          </cell>
          <cell r="V405">
            <v>4.4516129032258061</v>
          </cell>
          <cell r="W405">
            <v>5.4516129032258061</v>
          </cell>
          <cell r="X405">
            <v>5.8965517241379306</v>
          </cell>
          <cell r="Y405">
            <v>5.7096774193548381</v>
          </cell>
          <cell r="Z405">
            <v>6.1</v>
          </cell>
          <cell r="AA405">
            <v>5.9354838709677411</v>
          </cell>
          <cell r="AB405">
            <v>5.8666666666666663</v>
          </cell>
          <cell r="AC405">
            <v>6</v>
          </cell>
          <cell r="AD405">
            <v>5.5161290322580632</v>
          </cell>
          <cell r="AE405">
            <v>5.6333333333333329</v>
          </cell>
          <cell r="AF405">
            <v>6</v>
          </cell>
          <cell r="AG405">
            <v>6</v>
          </cell>
          <cell r="AH405">
            <v>6</v>
          </cell>
          <cell r="AI405">
            <v>5</v>
          </cell>
          <cell r="AJ405">
            <v>4.6428571428571423</v>
          </cell>
          <cell r="AK405">
            <v>4.806451612903226</v>
          </cell>
          <cell r="AL405">
            <v>5.2666666666666666</v>
          </cell>
          <cell r="AM405">
            <v>5.935483870967742</v>
          </cell>
          <cell r="AN405">
            <v>5.9666666666666659</v>
          </cell>
          <cell r="AO405">
            <v>6</v>
          </cell>
          <cell r="AP405">
            <v>5.967741935483871</v>
          </cell>
          <cell r="AQ405">
            <v>5.9333333333333327</v>
          </cell>
          <cell r="AR405">
            <v>4.903225806451613</v>
          </cell>
          <cell r="AS405">
            <v>4.7333333333333334</v>
          </cell>
          <cell r="AT405">
            <v>5.2580645161290329</v>
          </cell>
          <cell r="AU405">
            <v>4.5483870967741931</v>
          </cell>
          <cell r="AV405">
            <v>5.5357142857142856</v>
          </cell>
          <cell r="AW405">
            <v>6.225806451612903</v>
          </cell>
          <cell r="AX405">
            <v>6.8666666666666663</v>
          </cell>
          <cell r="AY405">
            <v>6.258064516129032</v>
          </cell>
          <cell r="AZ405">
            <v>6.666666666666667</v>
          </cell>
        </row>
        <row r="406">
          <cell r="C406" t="str">
            <v>Gandara / Springfield / 353 MapleSt 5</v>
          </cell>
          <cell r="D406" t="str">
            <v>Springfield Area Office</v>
          </cell>
          <cell r="I406">
            <v>2.0333333333333332</v>
          </cell>
          <cell r="J406">
            <v>3.258064516129032</v>
          </cell>
          <cell r="K406">
            <v>4.9354838709677411</v>
          </cell>
          <cell r="L406">
            <v>4.1071428571428568</v>
          </cell>
          <cell r="M406">
            <v>4.67741935483871</v>
          </cell>
          <cell r="N406">
            <v>6.5333333333333341</v>
          </cell>
          <cell r="O406">
            <v>6.7096774193548363</v>
          </cell>
          <cell r="P406">
            <v>7.7666666666666675</v>
          </cell>
          <cell r="Q406">
            <v>7</v>
          </cell>
          <cell r="R406">
            <v>8.5483870967741922</v>
          </cell>
          <cell r="S406">
            <v>8.9</v>
          </cell>
          <cell r="T406">
            <v>8.9677419354838719</v>
          </cell>
          <cell r="U406">
            <v>8.8666666666666671</v>
          </cell>
          <cell r="V406">
            <v>6.2580645161290329</v>
          </cell>
          <cell r="W406">
            <v>7.32258064516129</v>
          </cell>
          <cell r="X406">
            <v>8.4137931034482758</v>
          </cell>
          <cell r="Y406">
            <v>8.8387096774193541</v>
          </cell>
          <cell r="Z406">
            <v>8.8000000000000007</v>
          </cell>
          <cell r="AA406">
            <v>8.7096774193548399</v>
          </cell>
          <cell r="AB406">
            <v>8.8000000000000007</v>
          </cell>
          <cell r="AC406">
            <v>7.967741935483871</v>
          </cell>
          <cell r="AD406">
            <v>8.806451612903226</v>
          </cell>
          <cell r="AE406">
            <v>8.9333333333333336</v>
          </cell>
          <cell r="AF406">
            <v>8.2258064516129039</v>
          </cell>
          <cell r="AG406">
            <v>7.9333333333333336</v>
          </cell>
          <cell r="AH406">
            <v>8.6451612903225801</v>
          </cell>
          <cell r="AI406">
            <v>8.67741935483871</v>
          </cell>
          <cell r="AJ406">
            <v>8.9285714285714306</v>
          </cell>
          <cell r="AK406">
            <v>8.6774193548387082</v>
          </cell>
          <cell r="AL406">
            <v>8.9333333333333336</v>
          </cell>
          <cell r="AM406">
            <v>8.5483870967741922</v>
          </cell>
          <cell r="AN406">
            <v>8.9</v>
          </cell>
          <cell r="AO406">
            <v>8.9677419354838719</v>
          </cell>
          <cell r="AP406">
            <v>8.9032258064516139</v>
          </cell>
          <cell r="AQ406">
            <v>8.4</v>
          </cell>
          <cell r="AR406">
            <v>8.67741935483871</v>
          </cell>
          <cell r="AS406">
            <v>7.5333333333333323</v>
          </cell>
          <cell r="AT406">
            <v>7.2258064516129039</v>
          </cell>
          <cell r="AU406">
            <v>8.3548387096774182</v>
          </cell>
          <cell r="AV406">
            <v>8.8928571428571423</v>
          </cell>
          <cell r="AW406">
            <v>10.06451612903226</v>
          </cell>
          <cell r="AX406">
            <v>10.366666666666667</v>
          </cell>
          <cell r="AY406">
            <v>10.193548387096772</v>
          </cell>
          <cell r="AZ406">
            <v>9.6333333333333329</v>
          </cell>
        </row>
        <row r="407">
          <cell r="C407" t="str">
            <v>Gandara / Springfield / 353 MapleSt 6</v>
          </cell>
          <cell r="D407" t="str">
            <v>(blank)</v>
          </cell>
          <cell r="AC407">
            <v>1</v>
          </cell>
        </row>
        <row r="408">
          <cell r="C408" t="str">
            <v>GermaineLawrence/Arlington/18Clarem 1</v>
          </cell>
          <cell r="D408" t="str">
            <v>Arlington Area Office</v>
          </cell>
          <cell r="G408">
            <v>1.9666666666666666</v>
          </cell>
          <cell r="H408">
            <v>1.8709677419354838</v>
          </cell>
          <cell r="I408">
            <v>1.4666666666666668</v>
          </cell>
          <cell r="J408">
            <v>1.7741935483870968</v>
          </cell>
          <cell r="K408">
            <v>1.7419354838709677</v>
          </cell>
          <cell r="L408">
            <v>2</v>
          </cell>
          <cell r="M408">
            <v>1.935483870967742</v>
          </cell>
          <cell r="N408">
            <v>2.333333333333333</v>
          </cell>
          <cell r="O408">
            <v>2</v>
          </cell>
          <cell r="P408">
            <v>1.7666666666666666</v>
          </cell>
          <cell r="Q408">
            <v>2</v>
          </cell>
          <cell r="R408">
            <v>2</v>
          </cell>
          <cell r="S408">
            <v>1.3333333333333335</v>
          </cell>
          <cell r="T408">
            <v>1.870967741935484</v>
          </cell>
          <cell r="U408">
            <v>1</v>
          </cell>
          <cell r="V408">
            <v>1.5483870967741935</v>
          </cell>
          <cell r="W408">
            <v>1.7096774193548387</v>
          </cell>
          <cell r="X408">
            <v>1.6896551724137931</v>
          </cell>
          <cell r="Y408">
            <v>2.5806451612903225</v>
          </cell>
          <cell r="Z408">
            <v>1.7666666666666668</v>
          </cell>
          <cell r="AA408">
            <v>1.6451612903225805</v>
          </cell>
          <cell r="AB408">
            <v>1.9666666666666668</v>
          </cell>
          <cell r="AC408">
            <v>1.7096774193548387</v>
          </cell>
          <cell r="AD408">
            <v>1.7419354838709677</v>
          </cell>
          <cell r="AE408">
            <v>1.6666666666666667</v>
          </cell>
          <cell r="AF408">
            <v>0.967741935483871</v>
          </cell>
          <cell r="AG408">
            <v>2</v>
          </cell>
          <cell r="AH408">
            <v>1.8387096774193545</v>
          </cell>
          <cell r="AI408">
            <v>2.5161290322580645</v>
          </cell>
          <cell r="AJ408">
            <v>1.7857142857142856</v>
          </cell>
          <cell r="AK408">
            <v>1.903225806451613</v>
          </cell>
          <cell r="AL408">
            <v>1.9333333333333331</v>
          </cell>
          <cell r="AM408">
            <v>2</v>
          </cell>
          <cell r="AN408">
            <v>1.9333333333333333</v>
          </cell>
          <cell r="AO408">
            <v>2.032258064516129</v>
          </cell>
          <cell r="AP408">
            <v>2.354838709677419</v>
          </cell>
          <cell r="AQ408">
            <v>2</v>
          </cell>
          <cell r="AR408">
            <v>1.967741935483871</v>
          </cell>
          <cell r="AS408">
            <v>1.8</v>
          </cell>
          <cell r="AT408">
            <v>2.7096774193548385</v>
          </cell>
          <cell r="AU408">
            <v>2.032258064516129</v>
          </cell>
          <cell r="AV408">
            <v>2.2142857142857144</v>
          </cell>
          <cell r="AW408">
            <v>2.032258064516129</v>
          </cell>
          <cell r="AX408">
            <v>2.1</v>
          </cell>
          <cell r="AY408">
            <v>1.8387096774193548</v>
          </cell>
          <cell r="AZ408">
            <v>2.0666666666666669</v>
          </cell>
        </row>
        <row r="409">
          <cell r="C409" t="str">
            <v>GermaineLawrence/Arlington/18Clarem 2</v>
          </cell>
          <cell r="D409" t="str">
            <v>Cambridge Area Office</v>
          </cell>
          <cell r="G409">
            <v>1</v>
          </cell>
          <cell r="H409">
            <v>0.93548387096774188</v>
          </cell>
          <cell r="I409">
            <v>0.96666666666666667</v>
          </cell>
          <cell r="J409">
            <v>0.54838709677419351</v>
          </cell>
          <cell r="K409">
            <v>0.77419354838709675</v>
          </cell>
          <cell r="L409">
            <v>1.2857142857142858</v>
          </cell>
          <cell r="M409">
            <v>1</v>
          </cell>
          <cell r="N409">
            <v>1</v>
          </cell>
          <cell r="O409">
            <v>0.83870967741935487</v>
          </cell>
          <cell r="P409">
            <v>1</v>
          </cell>
          <cell r="Q409">
            <v>0.61290322580645162</v>
          </cell>
          <cell r="R409">
            <v>1</v>
          </cell>
          <cell r="S409">
            <v>1</v>
          </cell>
          <cell r="T409">
            <v>0.61290322580645162</v>
          </cell>
          <cell r="U409">
            <v>0.96666666666666667</v>
          </cell>
          <cell r="V409">
            <v>0.58064516129032262</v>
          </cell>
          <cell r="W409">
            <v>1</v>
          </cell>
          <cell r="X409">
            <v>1</v>
          </cell>
          <cell r="Y409">
            <v>0.93548387096774188</v>
          </cell>
          <cell r="Z409">
            <v>1</v>
          </cell>
          <cell r="AA409">
            <v>0.80645161290322576</v>
          </cell>
          <cell r="AB409">
            <v>1</v>
          </cell>
          <cell r="AC409">
            <v>1.2580645161290323</v>
          </cell>
          <cell r="AD409">
            <v>0.4838709677419355</v>
          </cell>
          <cell r="AE409">
            <v>1</v>
          </cell>
          <cell r="AF409">
            <v>0.83870967741935476</v>
          </cell>
          <cell r="AG409">
            <v>1</v>
          </cell>
          <cell r="AH409">
            <v>1.3225806451612903</v>
          </cell>
          <cell r="AI409">
            <v>0.45161290322580644</v>
          </cell>
          <cell r="AJ409">
            <v>0.21428571428571427</v>
          </cell>
          <cell r="AK409">
            <v>0.83870967741935487</v>
          </cell>
          <cell r="AL409">
            <v>1</v>
          </cell>
          <cell r="AM409">
            <v>1</v>
          </cell>
          <cell r="AN409">
            <v>0.96666666666666667</v>
          </cell>
          <cell r="AO409">
            <v>0.77419354838709675</v>
          </cell>
          <cell r="AP409">
            <v>0.80645161290322576</v>
          </cell>
          <cell r="AR409">
            <v>0.32258064516129031</v>
          </cell>
          <cell r="AS409">
            <v>0.83333333333333326</v>
          </cell>
          <cell r="AT409">
            <v>1</v>
          </cell>
          <cell r="AU409">
            <v>0.16129032258064516</v>
          </cell>
          <cell r="AW409">
            <v>3.2258064516129031E-2</v>
          </cell>
          <cell r="AX409">
            <v>0.56666666666666665</v>
          </cell>
          <cell r="AY409">
            <v>1</v>
          </cell>
          <cell r="AZ409">
            <v>0.93333333333333335</v>
          </cell>
        </row>
        <row r="410">
          <cell r="C410" t="str">
            <v>GermaineLawrence/Arlington/18Clarem 3</v>
          </cell>
          <cell r="D410" t="str">
            <v>Coastal Area Office</v>
          </cell>
          <cell r="J410">
            <v>3.2258064516129031E-2</v>
          </cell>
          <cell r="O410">
            <v>0.64516129032258063</v>
          </cell>
          <cell r="T410">
            <v>9.6774193548387094E-2</v>
          </cell>
          <cell r="U410">
            <v>1</v>
          </cell>
          <cell r="V410">
            <v>0.38709677419354838</v>
          </cell>
          <cell r="X410">
            <v>6.8965517241379309E-2</v>
          </cell>
          <cell r="AD410">
            <v>0.19354838709677419</v>
          </cell>
        </row>
        <row r="411">
          <cell r="C411" t="str">
            <v>GermaineLawrence/Arlington/18Clarem 4</v>
          </cell>
          <cell r="D411" t="str">
            <v>Dimock St. Area Office</v>
          </cell>
          <cell r="N411">
            <v>0.6</v>
          </cell>
          <cell r="O411">
            <v>1.4193548387096775</v>
          </cell>
          <cell r="P411">
            <v>2.1</v>
          </cell>
          <cell r="Q411">
            <v>1.9032258064516128</v>
          </cell>
          <cell r="R411">
            <v>0.61290322580645162</v>
          </cell>
          <cell r="S411">
            <v>2.2333333333333334</v>
          </cell>
          <cell r="T411">
            <v>2.6451612903225805</v>
          </cell>
          <cell r="U411">
            <v>0.8666666666666667</v>
          </cell>
          <cell r="V411">
            <v>1.6451612903225805</v>
          </cell>
          <cell r="W411">
            <v>1.8387096774193548</v>
          </cell>
          <cell r="X411">
            <v>1.4827586206896552</v>
          </cell>
          <cell r="Y411">
            <v>1.8064516129032258</v>
          </cell>
          <cell r="Z411">
            <v>1.7</v>
          </cell>
          <cell r="AA411">
            <v>2</v>
          </cell>
          <cell r="AB411">
            <v>1.2666666666666666</v>
          </cell>
          <cell r="AC411">
            <v>2</v>
          </cell>
          <cell r="AD411">
            <v>0.16129032258064516</v>
          </cell>
          <cell r="AE411">
            <v>0.5</v>
          </cell>
          <cell r="AF411">
            <v>0.4838709677419355</v>
          </cell>
          <cell r="AG411">
            <v>1</v>
          </cell>
          <cell r="AH411">
            <v>1.193548387096774</v>
          </cell>
          <cell r="AI411">
            <v>0.83870967741935487</v>
          </cell>
          <cell r="AK411">
            <v>0.64516129032258063</v>
          </cell>
          <cell r="AL411">
            <v>0.96666666666666667</v>
          </cell>
          <cell r="AM411">
            <v>0.54838709677419351</v>
          </cell>
          <cell r="AP411">
            <v>0.38709677419354838</v>
          </cell>
          <cell r="AQ411">
            <v>0.1</v>
          </cell>
          <cell r="AR411">
            <v>1</v>
          </cell>
          <cell r="AS411">
            <v>6.6666666666666666E-2</v>
          </cell>
          <cell r="AV411">
            <v>0.21428571428571427</v>
          </cell>
          <cell r="AW411">
            <v>0.32258064516129031</v>
          </cell>
          <cell r="AX411">
            <v>1.5</v>
          </cell>
          <cell r="AY411">
            <v>2.838709677419355</v>
          </cell>
          <cell r="AZ411">
            <v>0.6333333333333333</v>
          </cell>
        </row>
        <row r="412">
          <cell r="C412" t="str">
            <v>GermaineLawrence/Arlington/18Clarem 5</v>
          </cell>
          <cell r="D412" t="str">
            <v>Framingham Area Office</v>
          </cell>
          <cell r="G412">
            <v>1</v>
          </cell>
          <cell r="H412">
            <v>1</v>
          </cell>
          <cell r="I412">
            <v>1</v>
          </cell>
          <cell r="J412">
            <v>0.967741935483871</v>
          </cell>
          <cell r="K412">
            <v>1</v>
          </cell>
          <cell r="L412">
            <v>0.4285714285714286</v>
          </cell>
          <cell r="M412">
            <v>0.83870967741935476</v>
          </cell>
          <cell r="N412">
            <v>0.96666666666666667</v>
          </cell>
          <cell r="O412">
            <v>0.77419354838709675</v>
          </cell>
          <cell r="P412">
            <v>1</v>
          </cell>
          <cell r="Q412">
            <v>1</v>
          </cell>
          <cell r="R412">
            <v>0.80645161290322576</v>
          </cell>
          <cell r="S412">
            <v>0.8666666666666667</v>
          </cell>
          <cell r="T412">
            <v>1</v>
          </cell>
          <cell r="U412">
            <v>0.96666666666666656</v>
          </cell>
          <cell r="V412">
            <v>1.096774193548387</v>
          </cell>
          <cell r="W412">
            <v>1</v>
          </cell>
          <cell r="X412">
            <v>1.103448275862069</v>
          </cell>
          <cell r="Y412">
            <v>1.129032258064516</v>
          </cell>
          <cell r="Z412">
            <v>1.5666666666666667</v>
          </cell>
          <cell r="AA412">
            <v>0.87096774193548387</v>
          </cell>
          <cell r="AB412">
            <v>1</v>
          </cell>
          <cell r="AC412">
            <v>1</v>
          </cell>
          <cell r="AD412">
            <v>0.93548387096774188</v>
          </cell>
          <cell r="AE412">
            <v>0.93333333333333335</v>
          </cell>
          <cell r="AF412">
            <v>0.58064516129032262</v>
          </cell>
          <cell r="AG412">
            <v>1</v>
          </cell>
          <cell r="AH412">
            <v>0.80645161290322576</v>
          </cell>
          <cell r="AJ412">
            <v>0.67857142857142849</v>
          </cell>
          <cell r="AK412">
            <v>1.1612903225806452</v>
          </cell>
          <cell r="AL412">
            <v>0.9</v>
          </cell>
          <cell r="AM412">
            <v>1</v>
          </cell>
          <cell r="AN412">
            <v>1</v>
          </cell>
          <cell r="AO412">
            <v>0.80645161290322576</v>
          </cell>
          <cell r="AP412">
            <v>0.87096774193548387</v>
          </cell>
          <cell r="AQ412">
            <v>0.7</v>
          </cell>
          <cell r="AS412">
            <v>1.0333333333333334</v>
          </cell>
          <cell r="AT412">
            <v>1.1612903225806452</v>
          </cell>
          <cell r="AU412">
            <v>1</v>
          </cell>
          <cell r="AV412">
            <v>1.25</v>
          </cell>
          <cell r="AW412">
            <v>1.4838709677419355</v>
          </cell>
          <cell r="AX412">
            <v>1</v>
          </cell>
          <cell r="AY412">
            <v>1</v>
          </cell>
          <cell r="AZ412">
            <v>1</v>
          </cell>
        </row>
        <row r="413">
          <cell r="C413" t="str">
            <v>GermaineLawrence/Arlington/18Clarem 6</v>
          </cell>
          <cell r="D413" t="str">
            <v>Harbor Area Office</v>
          </cell>
          <cell r="G413">
            <v>0.46666666666666667</v>
          </cell>
          <cell r="H413">
            <v>1</v>
          </cell>
          <cell r="I413">
            <v>0.5</v>
          </cell>
          <cell r="K413">
            <v>0.90322580645161288</v>
          </cell>
          <cell r="L413">
            <v>0.9642857142857143</v>
          </cell>
          <cell r="M413">
            <v>1</v>
          </cell>
          <cell r="N413">
            <v>0.13333333333333333</v>
          </cell>
          <cell r="O413">
            <v>0.67741935483870963</v>
          </cell>
          <cell r="P413">
            <v>1.6</v>
          </cell>
          <cell r="R413">
            <v>0.90322580645161288</v>
          </cell>
          <cell r="S413">
            <v>0.2</v>
          </cell>
          <cell r="T413">
            <v>1.4838709677419355</v>
          </cell>
          <cell r="U413">
            <v>2.9666666666666668</v>
          </cell>
          <cell r="V413">
            <v>2.5806451612903225</v>
          </cell>
          <cell r="W413">
            <v>1.4193548387096775</v>
          </cell>
          <cell r="X413">
            <v>1</v>
          </cell>
          <cell r="Y413">
            <v>1.4838709677419355</v>
          </cell>
          <cell r="Z413">
            <v>3</v>
          </cell>
          <cell r="AA413">
            <v>2.032258064516129</v>
          </cell>
          <cell r="AB413">
            <v>1.0666666666666667</v>
          </cell>
          <cell r="AC413">
            <v>0.45161290322580644</v>
          </cell>
          <cell r="AD413">
            <v>0.80645161290322576</v>
          </cell>
          <cell r="AE413">
            <v>0.7</v>
          </cell>
          <cell r="AG413">
            <v>0.2</v>
          </cell>
          <cell r="AH413">
            <v>0.96774193548387089</v>
          </cell>
          <cell r="AI413">
            <v>1.838709677419355</v>
          </cell>
          <cell r="AJ413">
            <v>2</v>
          </cell>
          <cell r="AK413">
            <v>1.6129032258064515</v>
          </cell>
          <cell r="AL413">
            <v>2.166666666666667</v>
          </cell>
          <cell r="AM413">
            <v>1.935483870967742</v>
          </cell>
          <cell r="AN413">
            <v>1.6666666666666665</v>
          </cell>
          <cell r="AO413">
            <v>1.935483870967742</v>
          </cell>
          <cell r="AP413">
            <v>1.129032258064516</v>
          </cell>
          <cell r="AQ413">
            <v>1.8</v>
          </cell>
          <cell r="AR413">
            <v>1.096774193548387</v>
          </cell>
          <cell r="AS413">
            <v>1.5</v>
          </cell>
          <cell r="AT413">
            <v>1.935483870967742</v>
          </cell>
          <cell r="AU413">
            <v>1.9677419354838708</v>
          </cell>
          <cell r="AV413">
            <v>1.25</v>
          </cell>
          <cell r="AW413">
            <v>1.7096774193548385</v>
          </cell>
          <cell r="AX413">
            <v>1</v>
          </cell>
          <cell r="AY413">
            <v>6.4516129032258063E-2</v>
          </cell>
          <cell r="AZ413">
            <v>2.4333333333333331</v>
          </cell>
        </row>
        <row r="414">
          <cell r="C414" t="str">
            <v>GermaineLawrence/Arlington/18Clarem 7</v>
          </cell>
          <cell r="D414" t="str">
            <v>Hyde Park Area Office</v>
          </cell>
          <cell r="I414">
            <v>0.6</v>
          </cell>
          <cell r="J414">
            <v>0.67741935483870963</v>
          </cell>
          <cell r="K414">
            <v>0.90322580645161288</v>
          </cell>
          <cell r="N414">
            <v>0.46666666666666667</v>
          </cell>
          <cell r="O414">
            <v>2.290322580645161</v>
          </cell>
          <cell r="P414">
            <v>0.36666666666666664</v>
          </cell>
          <cell r="Q414">
            <v>2.225806451612903</v>
          </cell>
          <cell r="R414">
            <v>1.8064516129032258</v>
          </cell>
          <cell r="S414">
            <v>0.23333333333333334</v>
          </cell>
          <cell r="T414">
            <v>1</v>
          </cell>
          <cell r="U414">
            <v>0.16666666666666666</v>
          </cell>
          <cell r="V414">
            <v>0.58064516129032262</v>
          </cell>
          <cell r="W414">
            <v>1.4516129032258065</v>
          </cell>
          <cell r="X414">
            <v>1.6551724137931034</v>
          </cell>
          <cell r="Y414">
            <v>0.4838709677419355</v>
          </cell>
          <cell r="Z414">
            <v>0.8</v>
          </cell>
          <cell r="AA414">
            <v>0.77419354838709675</v>
          </cell>
          <cell r="AB414">
            <v>0.73333333333333328</v>
          </cell>
          <cell r="AC414">
            <v>0.25806451612903225</v>
          </cell>
          <cell r="AD414">
            <v>2</v>
          </cell>
          <cell r="AE414">
            <v>0.83333333333333326</v>
          </cell>
          <cell r="AF414">
            <v>2</v>
          </cell>
          <cell r="AG414">
            <v>2.4</v>
          </cell>
          <cell r="AH414">
            <v>0.87096774193548376</v>
          </cell>
          <cell r="AJ414">
            <v>0.25</v>
          </cell>
          <cell r="AK414">
            <v>9.6774193548387094E-2</v>
          </cell>
          <cell r="AL414">
            <v>0.53333333333333333</v>
          </cell>
          <cell r="AM414">
            <v>1.2258064516129032</v>
          </cell>
          <cell r="AN414">
            <v>1.7333333333333334</v>
          </cell>
          <cell r="AO414">
            <v>2.935483870967742</v>
          </cell>
          <cell r="AP414">
            <v>0.74193548387096775</v>
          </cell>
          <cell r="AQ414">
            <v>0.96666666666666667</v>
          </cell>
          <cell r="AR414">
            <v>1</v>
          </cell>
          <cell r="AS414">
            <v>1.9666666666666668</v>
          </cell>
          <cell r="AT414">
            <v>1.064516129032258</v>
          </cell>
          <cell r="AU414">
            <v>0.80645161290322576</v>
          </cell>
          <cell r="AV414">
            <v>2.1071428571428572</v>
          </cell>
          <cell r="AW414">
            <v>1.903225806451613</v>
          </cell>
          <cell r="AX414">
            <v>1.3</v>
          </cell>
          <cell r="AY414">
            <v>2</v>
          </cell>
          <cell r="AZ414">
            <v>1</v>
          </cell>
        </row>
        <row r="415">
          <cell r="C415" t="str">
            <v>GermaineLawrence/Arlington/18Clarem 8</v>
          </cell>
          <cell r="D415" t="str">
            <v>Lawrence Area Office</v>
          </cell>
          <cell r="AQ415">
            <v>0.3</v>
          </cell>
          <cell r="AR415">
            <v>1</v>
          </cell>
        </row>
        <row r="416">
          <cell r="C416" t="str">
            <v>GermaineLawrence/Arlington/18Clarem 9</v>
          </cell>
          <cell r="D416" t="str">
            <v>Lynn Area Office</v>
          </cell>
          <cell r="Z416">
            <v>0.4</v>
          </cell>
          <cell r="AA416">
            <v>0.12903225806451613</v>
          </cell>
          <cell r="AD416">
            <v>9.6774193548387094E-2</v>
          </cell>
          <cell r="AH416">
            <v>0.70967741935483875</v>
          </cell>
          <cell r="AI416">
            <v>0.93548387096774199</v>
          </cell>
          <cell r="AJ416">
            <v>1</v>
          </cell>
          <cell r="AK416">
            <v>0.35483870967741937</v>
          </cell>
        </row>
        <row r="417">
          <cell r="C417" t="str">
            <v>GermaineLawrence/Arlington/18Clarem 10</v>
          </cell>
          <cell r="D417" t="str">
            <v>Malden Area Office</v>
          </cell>
          <cell r="G417">
            <v>2.7666666666666666</v>
          </cell>
          <cell r="H417">
            <v>2.612903225806452</v>
          </cell>
          <cell r="I417">
            <v>2.666666666666667</v>
          </cell>
          <cell r="J417">
            <v>2.709677419354839</v>
          </cell>
          <cell r="K417">
            <v>3.161290322580645</v>
          </cell>
          <cell r="L417">
            <v>2.4285714285714288</v>
          </cell>
          <cell r="M417">
            <v>3.193548387096774</v>
          </cell>
          <cell r="N417">
            <v>2.3666666666666667</v>
          </cell>
          <cell r="O417">
            <v>1.4193548387096773</v>
          </cell>
          <cell r="P417">
            <v>3.2</v>
          </cell>
          <cell r="Q417">
            <v>3</v>
          </cell>
          <cell r="R417">
            <v>2.7741935483870965</v>
          </cell>
          <cell r="S417">
            <v>1.7333333333333334</v>
          </cell>
          <cell r="T417">
            <v>2.967741935483871</v>
          </cell>
          <cell r="U417">
            <v>2.4666666666666668</v>
          </cell>
          <cell r="V417">
            <v>2.4516129032258065</v>
          </cell>
          <cell r="W417">
            <v>2.5161290322580645</v>
          </cell>
          <cell r="X417">
            <v>2.7586206896551726</v>
          </cell>
          <cell r="Y417">
            <v>1.4193548387096775</v>
          </cell>
          <cell r="Z417">
            <v>1.9666666666666668</v>
          </cell>
          <cell r="AA417">
            <v>2.032258064516129</v>
          </cell>
          <cell r="AB417">
            <v>2.5</v>
          </cell>
          <cell r="AC417">
            <v>2.8064516129032255</v>
          </cell>
          <cell r="AD417">
            <v>2.935483870967742</v>
          </cell>
          <cell r="AE417">
            <v>2.1</v>
          </cell>
          <cell r="AF417">
            <v>2.5161290322580645</v>
          </cell>
          <cell r="AG417">
            <v>2.6333333333333337</v>
          </cell>
          <cell r="AH417">
            <v>0.77419354838709675</v>
          </cell>
          <cell r="AI417">
            <v>1.5806451612903225</v>
          </cell>
          <cell r="AJ417">
            <v>2</v>
          </cell>
          <cell r="AK417">
            <v>2.3225806451612905</v>
          </cell>
          <cell r="AL417">
            <v>3</v>
          </cell>
          <cell r="AM417">
            <v>2.774193548387097</v>
          </cell>
          <cell r="AN417">
            <v>2.9333333333333336</v>
          </cell>
          <cell r="AO417">
            <v>2.6774193548387095</v>
          </cell>
          <cell r="AP417">
            <v>2.096774193548387</v>
          </cell>
          <cell r="AQ417">
            <v>2.7666666666666666</v>
          </cell>
          <cell r="AR417">
            <v>2.5483870967741935</v>
          </cell>
          <cell r="AS417">
            <v>2.4</v>
          </cell>
          <cell r="AT417">
            <v>1.8064516129032258</v>
          </cell>
          <cell r="AU417">
            <v>2.6129032258064515</v>
          </cell>
          <cell r="AV417">
            <v>2.6785714285714284</v>
          </cell>
          <cell r="AW417">
            <v>2.709677419354839</v>
          </cell>
          <cell r="AX417">
            <v>2.8666666666666667</v>
          </cell>
          <cell r="AY417">
            <v>2.4838709677419355</v>
          </cell>
          <cell r="AZ417">
            <v>2.9</v>
          </cell>
        </row>
        <row r="418">
          <cell r="C418" t="str">
            <v>GermaineLawrence/Arlington/18Clarem 11</v>
          </cell>
          <cell r="D418" t="str">
            <v>Park St. Area Office</v>
          </cell>
          <cell r="G418">
            <v>0.43333333333333335</v>
          </cell>
          <cell r="H418">
            <v>1</v>
          </cell>
          <cell r="I418">
            <v>0.66666666666666674</v>
          </cell>
          <cell r="J418">
            <v>0.58064516129032262</v>
          </cell>
          <cell r="K418">
            <v>6.4516129032258063E-2</v>
          </cell>
          <cell r="L418">
            <v>1</v>
          </cell>
          <cell r="M418">
            <v>0.967741935483871</v>
          </cell>
          <cell r="N418">
            <v>1.1666666666666665</v>
          </cell>
          <cell r="O418">
            <v>1.2903225806451613</v>
          </cell>
          <cell r="P418">
            <v>0.8666666666666667</v>
          </cell>
          <cell r="Q418">
            <v>1.3548387096774195</v>
          </cell>
          <cell r="R418">
            <v>1.806451612903226</v>
          </cell>
          <cell r="U418">
            <v>0.5</v>
          </cell>
          <cell r="V418">
            <v>0.12903225806451613</v>
          </cell>
          <cell r="X418">
            <v>1.103448275862069</v>
          </cell>
          <cell r="Y418">
            <v>1.6129032258064515</v>
          </cell>
          <cell r="AB418">
            <v>0.7</v>
          </cell>
          <cell r="AC418">
            <v>2.258064516129032</v>
          </cell>
          <cell r="AD418">
            <v>2.967741935483871</v>
          </cell>
          <cell r="AE418">
            <v>2.5333333333333332</v>
          </cell>
          <cell r="AF418">
            <v>2.354838709677419</v>
          </cell>
          <cell r="AG418">
            <v>0.6333333333333333</v>
          </cell>
          <cell r="AH418">
            <v>0.74193548387096775</v>
          </cell>
          <cell r="AI418">
            <v>2.4516129032258061</v>
          </cell>
          <cell r="AJ418">
            <v>1.6785714285714286</v>
          </cell>
          <cell r="AK418">
            <v>1.967741935483871</v>
          </cell>
          <cell r="AL418">
            <v>1.2666666666666666</v>
          </cell>
          <cell r="AM418">
            <v>2</v>
          </cell>
          <cell r="AN418">
            <v>1.4</v>
          </cell>
          <cell r="AO418">
            <v>0.4838709677419355</v>
          </cell>
          <cell r="AP418">
            <v>1.032258064516129</v>
          </cell>
          <cell r="AQ418">
            <v>1.7666666666666666</v>
          </cell>
          <cell r="AR418">
            <v>2.6129032258064515</v>
          </cell>
          <cell r="AS418">
            <v>1</v>
          </cell>
          <cell r="AT418">
            <v>1.967741935483871</v>
          </cell>
          <cell r="AU418">
            <v>2.7741935483870965</v>
          </cell>
          <cell r="AV418">
            <v>2.2857142857142856</v>
          </cell>
          <cell r="AW418">
            <v>1.2903225806451613</v>
          </cell>
          <cell r="AX418">
            <v>1.0666666666666667</v>
          </cell>
          <cell r="AY418">
            <v>0.93548387096774188</v>
          </cell>
          <cell r="AZ418">
            <v>0.73333333333333339</v>
          </cell>
        </row>
        <row r="419">
          <cell r="C419" t="str">
            <v>GermaineLawrence/Arlington/18Clarem 12</v>
          </cell>
          <cell r="D419" t="str">
            <v>Solutions for Living (PAS Metro)</v>
          </cell>
          <cell r="AA419">
            <v>0.64516129032258063</v>
          </cell>
          <cell r="AB419">
            <v>0.13333333333333333</v>
          </cell>
          <cell r="AJ419">
            <v>7.1428571428571425E-2</v>
          </cell>
          <cell r="AK419">
            <v>1</v>
          </cell>
          <cell r="AL419">
            <v>0.46666666666666667</v>
          </cell>
          <cell r="AO419">
            <v>0.38709677419354838</v>
          </cell>
          <cell r="AP419">
            <v>1</v>
          </cell>
          <cell r="AQ419">
            <v>6.6666666666666666E-2</v>
          </cell>
        </row>
        <row r="420">
          <cell r="C420" t="str">
            <v>GermaineLawrence/Arlington/18Clarem 13</v>
          </cell>
          <cell r="D420" t="str">
            <v>(blank)</v>
          </cell>
          <cell r="Y420">
            <v>3.2258064516129031E-2</v>
          </cell>
        </row>
        <row r="421">
          <cell r="C421" t="str">
            <v>Harbor Schools/ Merrimac /100W.Main 1</v>
          </cell>
          <cell r="D421" t="str">
            <v>Cape Ann Area Office</v>
          </cell>
          <cell r="V421">
            <v>0.16129032258064516</v>
          </cell>
        </row>
        <row r="422">
          <cell r="C422" t="str">
            <v>Harbor Schools/ Merrimac /100W.Main 2</v>
          </cell>
          <cell r="D422" t="str">
            <v>Haverhill Area Office</v>
          </cell>
          <cell r="J422">
            <v>0.16129032258064516</v>
          </cell>
          <cell r="P422">
            <v>0.56666666666666665</v>
          </cell>
          <cell r="Q422">
            <v>0.29032258064516125</v>
          </cell>
          <cell r="W422">
            <v>3.2258064516129031E-2</v>
          </cell>
          <cell r="AI422">
            <v>9.6774193548387094E-2</v>
          </cell>
          <cell r="AW422">
            <v>0.16129032258064516</v>
          </cell>
          <cell r="AX422">
            <v>0.4</v>
          </cell>
          <cell r="AY422">
            <v>3.2258064516129031E-2</v>
          </cell>
        </row>
        <row r="423">
          <cell r="C423" t="str">
            <v>Harbor Schools/ Merrimac /100W.Main 3</v>
          </cell>
          <cell r="D423" t="str">
            <v>Lawrence Area Office</v>
          </cell>
          <cell r="O423">
            <v>6.4516129032258063E-2</v>
          </cell>
          <cell r="R423">
            <v>0.58064516129032262</v>
          </cell>
          <cell r="S423">
            <v>0.3</v>
          </cell>
          <cell r="U423">
            <v>3.3333333333333333E-2</v>
          </cell>
          <cell r="AE423">
            <v>0.23333333333333334</v>
          </cell>
          <cell r="AG423">
            <v>0.33333333333333331</v>
          </cell>
          <cell r="AH423">
            <v>1.193548387096774</v>
          </cell>
          <cell r="AI423">
            <v>1</v>
          </cell>
          <cell r="AJ423">
            <v>1</v>
          </cell>
          <cell r="AK423">
            <v>0.32258064516129031</v>
          </cell>
          <cell r="AQ423">
            <v>3.3333333333333333E-2</v>
          </cell>
          <cell r="AR423">
            <v>0.22580645161290322</v>
          </cell>
          <cell r="AS423">
            <v>0.36666666666666664</v>
          </cell>
          <cell r="AT423">
            <v>0.90322580645161288</v>
          </cell>
          <cell r="AV423">
            <v>0.75</v>
          </cell>
          <cell r="AW423">
            <v>0.35483870967741937</v>
          </cell>
          <cell r="AY423">
            <v>3.2258064516129031E-2</v>
          </cell>
        </row>
        <row r="424">
          <cell r="C424" t="str">
            <v>Harbor Schools/ Merrimac /100W.Main 4</v>
          </cell>
          <cell r="D424" t="str">
            <v>Lowell Area Office</v>
          </cell>
          <cell r="F424">
            <v>0.35483870967741937</v>
          </cell>
          <cell r="G424">
            <v>5.3</v>
          </cell>
          <cell r="H424">
            <v>7.064516129032258</v>
          </cell>
          <cell r="I424">
            <v>7.5</v>
          </cell>
          <cell r="J424">
            <v>6.4838709677419351</v>
          </cell>
          <cell r="K424">
            <v>8.6451612903225801</v>
          </cell>
          <cell r="L424">
            <v>6.5714285714285721</v>
          </cell>
          <cell r="M424">
            <v>9.3225806451612883</v>
          </cell>
          <cell r="N424">
            <v>10.666666666666668</v>
          </cell>
          <cell r="O424">
            <v>11.193548387096774</v>
          </cell>
          <cell r="P424">
            <v>9</v>
          </cell>
          <cell r="Q424">
            <v>10.612903225806452</v>
          </cell>
          <cell r="R424">
            <v>9.870967741935484</v>
          </cell>
          <cell r="S424">
            <v>9.7333333333333343</v>
          </cell>
          <cell r="T424">
            <v>9.3548387096774182</v>
          </cell>
          <cell r="U424">
            <v>10.733333333333334</v>
          </cell>
          <cell r="V424">
            <v>9.612903225806452</v>
          </cell>
          <cell r="W424">
            <v>10.225806451612906</v>
          </cell>
          <cell r="X424">
            <v>10.827586206896553</v>
          </cell>
          <cell r="Y424">
            <v>11.064516129032258</v>
          </cell>
          <cell r="Z424">
            <v>10.9</v>
          </cell>
          <cell r="AA424">
            <v>11.516129032258064</v>
          </cell>
          <cell r="AB424">
            <v>11.533333333333333</v>
          </cell>
          <cell r="AC424">
            <v>11.129032258064516</v>
          </cell>
          <cell r="AD424">
            <v>10.709677419354838</v>
          </cell>
          <cell r="AE424">
            <v>11.233333333333334</v>
          </cell>
          <cell r="AF424">
            <v>11.741935483870968</v>
          </cell>
          <cell r="AG424">
            <v>11.166666666666668</v>
          </cell>
          <cell r="AH424">
            <v>10.451612903225806</v>
          </cell>
          <cell r="AI424">
            <v>10</v>
          </cell>
          <cell r="AJ424">
            <v>10.75</v>
          </cell>
          <cell r="AK424">
            <v>10.935483870967744</v>
          </cell>
          <cell r="AL424">
            <v>11.666666666666666</v>
          </cell>
          <cell r="AM424">
            <v>11.580645161290322</v>
          </cell>
          <cell r="AN424">
            <v>11.3</v>
          </cell>
          <cell r="AO424">
            <v>11.903225806451614</v>
          </cell>
          <cell r="AP424">
            <v>11.483870967741936</v>
          </cell>
          <cell r="AQ424">
            <v>11.533333333333333</v>
          </cell>
          <cell r="AR424">
            <v>10</v>
          </cell>
          <cell r="AS424">
            <v>10.233333333333334</v>
          </cell>
          <cell r="AT424">
            <v>8.9677419354838719</v>
          </cell>
          <cell r="AU424">
            <v>8.064516129032258</v>
          </cell>
          <cell r="AV424">
            <v>10.178571428571429</v>
          </cell>
          <cell r="AW424">
            <v>10.258064516129032</v>
          </cell>
          <cell r="AX424">
            <v>10.166666666666666</v>
          </cell>
          <cell r="AY424">
            <v>10.93548387096774</v>
          </cell>
          <cell r="AZ424">
            <v>10.199999999999999</v>
          </cell>
        </row>
        <row r="425">
          <cell r="C425" t="str">
            <v>Harbor Schools/ Merrimac /100W.Main 5</v>
          </cell>
          <cell r="D425" t="str">
            <v>Lynn Area Office</v>
          </cell>
          <cell r="S425">
            <v>0.46666666666666667</v>
          </cell>
          <cell r="T425">
            <v>3.2258064516129031E-2</v>
          </cell>
          <cell r="Z425">
            <v>0.16666666666666666</v>
          </cell>
          <cell r="AP425">
            <v>3.2258064516129031E-2</v>
          </cell>
        </row>
        <row r="426">
          <cell r="C426" t="str">
            <v>HES / Beverly / 6 Echo Ave. 1</v>
          </cell>
          <cell r="D426" t="str">
            <v>Cape Ann Area Office</v>
          </cell>
          <cell r="E426">
            <v>3.4838709677419351</v>
          </cell>
          <cell r="F426">
            <v>8.4193548387096762</v>
          </cell>
          <cell r="G426">
            <v>8.4666666666666668</v>
          </cell>
          <cell r="H426">
            <v>8.6451612903225801</v>
          </cell>
          <cell r="I426">
            <v>10.6</v>
          </cell>
          <cell r="J426">
            <v>10.129032258064516</v>
          </cell>
          <cell r="K426">
            <v>11.32258064516129</v>
          </cell>
          <cell r="L426">
            <v>9.5714285714285712</v>
          </cell>
          <cell r="M426">
            <v>10.258064516129034</v>
          </cell>
          <cell r="N426">
            <v>9.3333333333333357</v>
          </cell>
          <cell r="O426">
            <v>10.93548387096774</v>
          </cell>
          <cell r="P426">
            <v>9.3333333333333321</v>
          </cell>
          <cell r="Q426">
            <v>10.225806451612904</v>
          </cell>
          <cell r="R426">
            <v>10.161290322580644</v>
          </cell>
          <cell r="S426">
            <v>7.133333333333332</v>
          </cell>
          <cell r="T426">
            <v>8.2903225806451619</v>
          </cell>
          <cell r="U426">
            <v>4.5333333333333332</v>
          </cell>
          <cell r="V426">
            <v>6.967741935483871</v>
          </cell>
          <cell r="W426">
            <v>8.1612903225806441</v>
          </cell>
          <cell r="X426">
            <v>6.862068965517242</v>
          </cell>
          <cell r="Y426">
            <v>5.032258064516129</v>
          </cell>
          <cell r="Z426">
            <v>7.4666666666666668</v>
          </cell>
          <cell r="AA426">
            <v>9.6129032258064502</v>
          </cell>
          <cell r="AB426">
            <v>7.6666666666666661</v>
          </cell>
          <cell r="AC426">
            <v>7.8387096774193541</v>
          </cell>
          <cell r="AD426">
            <v>10</v>
          </cell>
          <cell r="AE426">
            <v>10.966666666666665</v>
          </cell>
          <cell r="AF426">
            <v>6.7096774193548381</v>
          </cell>
          <cell r="AG426">
            <v>8.9333333333333336</v>
          </cell>
          <cell r="AH426">
            <v>8.6129032258064502</v>
          </cell>
          <cell r="AI426">
            <v>8.4193548387096762</v>
          </cell>
          <cell r="AJ426">
            <v>9.75</v>
          </cell>
          <cell r="AK426">
            <v>8.8387096774193541</v>
          </cell>
          <cell r="AL426">
            <v>10.133333333333333</v>
          </cell>
          <cell r="AM426">
            <v>9.9677419354838719</v>
          </cell>
          <cell r="AN426">
            <v>7.7</v>
          </cell>
          <cell r="AO426">
            <v>9.7096774193548381</v>
          </cell>
          <cell r="AP426">
            <v>0.5161290322580645</v>
          </cell>
        </row>
        <row r="427">
          <cell r="C427" t="str">
            <v>HES / Beverly / 6 Echo Ave. 2</v>
          </cell>
          <cell r="D427" t="str">
            <v>Haverhill Area Office</v>
          </cell>
          <cell r="T427">
            <v>0.32258064516129031</v>
          </cell>
          <cell r="U427">
            <v>2.4333333333333336</v>
          </cell>
          <cell r="V427">
            <v>2.032258064516129</v>
          </cell>
          <cell r="W427">
            <v>9.6774193548387094E-2</v>
          </cell>
          <cell r="X427">
            <v>0.55172413793103448</v>
          </cell>
          <cell r="Z427">
            <v>0.6333333333333333</v>
          </cell>
        </row>
        <row r="428">
          <cell r="C428" t="str">
            <v>HES / Beverly / 6 Echo Ave. 3</v>
          </cell>
          <cell r="D428" t="str">
            <v>Lawrence Area Office</v>
          </cell>
          <cell r="F428">
            <v>3.2258064516129031E-2</v>
          </cell>
          <cell r="S428">
            <v>0.13333333333333333</v>
          </cell>
          <cell r="T428">
            <v>0.25806451612903225</v>
          </cell>
          <cell r="U428">
            <v>0.36666666666666664</v>
          </cell>
          <cell r="V428">
            <v>0.32258064516129031</v>
          </cell>
          <cell r="AF428">
            <v>9.6774193548387094E-2</v>
          </cell>
          <cell r="AG428">
            <v>0.33333333333333331</v>
          </cell>
          <cell r="AH428">
            <v>0.12903225806451613</v>
          </cell>
        </row>
        <row r="429">
          <cell r="C429" t="str">
            <v>HES / Beverly / 6 Echo Ave. 4</v>
          </cell>
          <cell r="D429" t="str">
            <v>Lowell Area Office</v>
          </cell>
          <cell r="N429">
            <v>0.16666666666666666</v>
          </cell>
          <cell r="Z429">
            <v>0.13333333333333333</v>
          </cell>
          <cell r="AB429">
            <v>3.3333333333333333E-2</v>
          </cell>
          <cell r="AD429">
            <v>3.2258064516129031E-2</v>
          </cell>
          <cell r="AF429">
            <v>1.4516129032258065</v>
          </cell>
          <cell r="AG429">
            <v>1.0666666666666667</v>
          </cell>
          <cell r="AH429">
            <v>0.38709677419354838</v>
          </cell>
          <cell r="AI429">
            <v>3.2258064516129031E-2</v>
          </cell>
          <cell r="AJ429">
            <v>7.1428571428571425E-2</v>
          </cell>
        </row>
        <row r="430">
          <cell r="C430" t="str">
            <v>HES / Beverly / 6 Echo Ave. 5</v>
          </cell>
          <cell r="D430" t="str">
            <v>Lynn Area Office</v>
          </cell>
          <cell r="N430">
            <v>0.13333333333333333</v>
          </cell>
          <cell r="Q430">
            <v>0.29032258064516131</v>
          </cell>
          <cell r="R430">
            <v>0.35483870967741937</v>
          </cell>
          <cell r="S430">
            <v>0.36666666666666664</v>
          </cell>
          <cell r="T430">
            <v>0.4838709677419355</v>
          </cell>
          <cell r="U430">
            <v>0.16666666666666666</v>
          </cell>
          <cell r="V430">
            <v>6.4516129032258063E-2</v>
          </cell>
          <cell r="X430">
            <v>1.4827586206896552</v>
          </cell>
          <cell r="Y430">
            <v>1.4838709677419355</v>
          </cell>
          <cell r="Z430">
            <v>0.26666666666666666</v>
          </cell>
          <cell r="AA430">
            <v>0.32258064516129031</v>
          </cell>
          <cell r="AB430">
            <v>0.46666666666666667</v>
          </cell>
          <cell r="AC430">
            <v>1.3548387096774193</v>
          </cell>
          <cell r="AD430">
            <v>0.5161290322580645</v>
          </cell>
          <cell r="AE430">
            <v>0.56666666666666665</v>
          </cell>
          <cell r="AF430">
            <v>0.32258064516129031</v>
          </cell>
          <cell r="AH430">
            <v>0.25806451612903225</v>
          </cell>
          <cell r="AI430">
            <v>0.35483870967741937</v>
          </cell>
          <cell r="AJ430">
            <v>0.42857142857142855</v>
          </cell>
          <cell r="AK430">
            <v>0.45161290322580649</v>
          </cell>
          <cell r="AL430">
            <v>0.16666666666666666</v>
          </cell>
          <cell r="AM430">
            <v>9.6774193548387094E-2</v>
          </cell>
          <cell r="AN430">
            <v>0.46666666666666667</v>
          </cell>
        </row>
        <row r="431">
          <cell r="C431" t="str">
            <v>HES / Beverly / 6 Echo Ave. 6</v>
          </cell>
          <cell r="D431" t="str">
            <v>Park St. Area Office</v>
          </cell>
          <cell r="AG431">
            <v>0.1</v>
          </cell>
        </row>
        <row r="432">
          <cell r="C432" t="str">
            <v>HES / Beverly / 6 Echo Ave. 7</v>
          </cell>
          <cell r="D432" t="str">
            <v>(blank)</v>
          </cell>
          <cell r="AJ432">
            <v>0.14285714285714285</v>
          </cell>
        </row>
        <row r="433">
          <cell r="C433" t="str">
            <v>HES / Haverhill / 8-10 Howard St 1</v>
          </cell>
          <cell r="D433" t="str">
            <v>Cape Ann Area Office</v>
          </cell>
          <cell r="M433">
            <v>0.61290322580645162</v>
          </cell>
          <cell r="N433">
            <v>1</v>
          </cell>
          <cell r="O433">
            <v>3.2258064516129031E-2</v>
          </cell>
          <cell r="T433">
            <v>0.93548387096774199</v>
          </cell>
          <cell r="U433">
            <v>1</v>
          </cell>
          <cell r="V433">
            <v>1</v>
          </cell>
          <cell r="W433">
            <v>0.67741935483870963</v>
          </cell>
        </row>
        <row r="434">
          <cell r="C434" t="str">
            <v>HES / Haverhill / 8-10 Howard St 2</v>
          </cell>
          <cell r="D434" t="str">
            <v>Haverhill Area Office</v>
          </cell>
          <cell r="M434">
            <v>1</v>
          </cell>
          <cell r="N434">
            <v>0.33333333333333331</v>
          </cell>
          <cell r="O434">
            <v>1.6774193548387095</v>
          </cell>
          <cell r="P434">
            <v>2.2333333333333334</v>
          </cell>
          <cell r="Q434">
            <v>2</v>
          </cell>
          <cell r="R434">
            <v>1.6774193548387097</v>
          </cell>
          <cell r="S434">
            <v>0.8</v>
          </cell>
          <cell r="T434">
            <v>0.25806451612903225</v>
          </cell>
          <cell r="U434">
            <v>1.5333333333333332</v>
          </cell>
          <cell r="V434">
            <v>2.6774193548387095</v>
          </cell>
          <cell r="W434">
            <v>2.967741935483871</v>
          </cell>
          <cell r="X434">
            <v>3.2413793103448274</v>
          </cell>
          <cell r="Y434">
            <v>2.096774193548387</v>
          </cell>
          <cell r="Z434">
            <v>2</v>
          </cell>
          <cell r="AA434">
            <v>2</v>
          </cell>
          <cell r="AB434">
            <v>1.8666666666666667</v>
          </cell>
          <cell r="AC434">
            <v>1</v>
          </cell>
          <cell r="AD434">
            <v>1.3870967741935485</v>
          </cell>
          <cell r="AE434">
            <v>1.9666666666666668</v>
          </cell>
          <cell r="AF434">
            <v>1.8064516129032258</v>
          </cell>
          <cell r="AG434">
            <v>0.3666666666666667</v>
          </cell>
        </row>
        <row r="435">
          <cell r="C435" t="str">
            <v>HES / Haverhill / 8-10 Howard St 3</v>
          </cell>
          <cell r="D435" t="str">
            <v>Lawrence Area Office</v>
          </cell>
          <cell r="M435">
            <v>1.3548387096774193</v>
          </cell>
          <cell r="N435">
            <v>2.8333333333333335</v>
          </cell>
          <cell r="O435">
            <v>1.193548387096774</v>
          </cell>
          <cell r="P435">
            <v>2.1666666666666665</v>
          </cell>
          <cell r="Q435">
            <v>2.4838709677419355</v>
          </cell>
          <cell r="R435">
            <v>2.6129032258064515</v>
          </cell>
          <cell r="S435">
            <v>1.2</v>
          </cell>
          <cell r="T435">
            <v>0.35483870967741937</v>
          </cell>
          <cell r="W435">
            <v>0.32258064516129031</v>
          </cell>
          <cell r="X435">
            <v>1</v>
          </cell>
          <cell r="Y435">
            <v>1.2903225806451613</v>
          </cell>
          <cell r="Z435">
            <v>1.7666666666666666</v>
          </cell>
          <cell r="AA435">
            <v>0.12903225806451613</v>
          </cell>
          <cell r="AC435">
            <v>0.29032258064516131</v>
          </cell>
          <cell r="AE435">
            <v>0.3</v>
          </cell>
          <cell r="AF435">
            <v>1</v>
          </cell>
          <cell r="AG435">
            <v>0.66666666666666663</v>
          </cell>
        </row>
        <row r="436">
          <cell r="C436" t="str">
            <v>HES / Haverhill / 8-10 Howard St 4</v>
          </cell>
          <cell r="D436" t="str">
            <v>Lowell Area Office</v>
          </cell>
          <cell r="L436">
            <v>1.4285714285714284</v>
          </cell>
          <cell r="M436">
            <v>3.5483870967741935</v>
          </cell>
          <cell r="N436">
            <v>3.3666666666666667</v>
          </cell>
          <cell r="O436">
            <v>2.774193548387097</v>
          </cell>
          <cell r="P436">
            <v>3</v>
          </cell>
          <cell r="Q436">
            <v>2.4838709677419355</v>
          </cell>
          <cell r="R436">
            <v>2.3548387096774195</v>
          </cell>
          <cell r="S436">
            <v>1.9</v>
          </cell>
          <cell r="T436">
            <v>2</v>
          </cell>
          <cell r="U436">
            <v>1.3666666666666665</v>
          </cell>
          <cell r="V436">
            <v>1.3870967741935485</v>
          </cell>
          <cell r="W436">
            <v>2.903225806451613</v>
          </cell>
          <cell r="X436">
            <v>1.3448275862068966</v>
          </cell>
          <cell r="Y436">
            <v>2.6129032258064515</v>
          </cell>
          <cell r="Z436">
            <v>2.2000000000000002</v>
          </cell>
          <cell r="AA436">
            <v>3.032258064516129</v>
          </cell>
          <cell r="AB436">
            <v>3.4666666666666663</v>
          </cell>
          <cell r="AC436">
            <v>2.6774193548387095</v>
          </cell>
          <cell r="AD436">
            <v>2.32258064516129</v>
          </cell>
          <cell r="AE436">
            <v>1.8333333333333333</v>
          </cell>
          <cell r="AF436">
            <v>2.806451612903226</v>
          </cell>
          <cell r="AG436">
            <v>1.2666666666666666</v>
          </cell>
        </row>
        <row r="437">
          <cell r="C437" t="str">
            <v>HES / Haverhill / 8-10 Howard St 5</v>
          </cell>
          <cell r="D437" t="str">
            <v>New Bedford Child and Family (Adop)</v>
          </cell>
          <cell r="AC437">
            <v>1</v>
          </cell>
          <cell r="AD437">
            <v>1</v>
          </cell>
          <cell r="AE437">
            <v>1</v>
          </cell>
          <cell r="AF437">
            <v>0.16129032258064516</v>
          </cell>
        </row>
        <row r="438">
          <cell r="C438" t="str">
            <v>HES / Salem / 39 1/2 Mason St 1</v>
          </cell>
          <cell r="D438" t="str">
            <v>Cape Ann Area Office</v>
          </cell>
          <cell r="AO438">
            <v>0.80645161290322576</v>
          </cell>
          <cell r="AP438">
            <v>8.1290322580645142</v>
          </cell>
          <cell r="AQ438">
            <v>6.3</v>
          </cell>
          <cell r="AR438">
            <v>6.7096774193548372</v>
          </cell>
          <cell r="AS438">
            <v>8.5666666666666664</v>
          </cell>
          <cell r="AT438">
            <v>7.32258064516129</v>
          </cell>
          <cell r="AU438">
            <v>8.64</v>
          </cell>
          <cell r="AV438">
            <v>8.0357142857142865</v>
          </cell>
          <cell r="AW438">
            <v>7.0322580645161281</v>
          </cell>
          <cell r="AX438">
            <v>9.3000000000000007</v>
          </cell>
          <cell r="AY438">
            <v>8.3225806451612883</v>
          </cell>
          <cell r="AZ438">
            <v>8.8333333333333304</v>
          </cell>
        </row>
        <row r="439">
          <cell r="C439" t="str">
            <v>HES / Salem / 39 1/2 Mason St 2</v>
          </cell>
          <cell r="D439" t="str">
            <v>Haverhill Area Office</v>
          </cell>
          <cell r="AZ439">
            <v>0.33333333333333331</v>
          </cell>
        </row>
        <row r="440">
          <cell r="C440" t="str">
            <v>HES / Salem / 39 1/2 Mason St 3</v>
          </cell>
          <cell r="D440" t="str">
            <v>Hyde Park Area Office</v>
          </cell>
          <cell r="AV440">
            <v>0.14285714285714285</v>
          </cell>
        </row>
        <row r="441">
          <cell r="C441" t="str">
            <v>HES / Salem / 39 1/2 Mason St 4</v>
          </cell>
          <cell r="D441" t="str">
            <v>Lawrence Area Office</v>
          </cell>
          <cell r="AR441">
            <v>9.6774193548387094E-2</v>
          </cell>
          <cell r="AT441">
            <v>9.6774193548387094E-2</v>
          </cell>
        </row>
        <row r="442">
          <cell r="C442" t="str">
            <v>HES / Salem / 39 1/2 Mason St 5</v>
          </cell>
          <cell r="D442" t="str">
            <v>Lowell Area Office</v>
          </cell>
          <cell r="AP442">
            <v>9.6774193548387094E-2</v>
          </cell>
        </row>
        <row r="443">
          <cell r="C443" t="str">
            <v>HES / Salem / 39 1/2 Mason St 6</v>
          </cell>
          <cell r="D443" t="str">
            <v>Lynn Area Office</v>
          </cell>
          <cell r="AP443">
            <v>1.5161290322580645</v>
          </cell>
          <cell r="AQ443">
            <v>0.83333333333333326</v>
          </cell>
          <cell r="AR443">
            <v>0.90322580645161299</v>
          </cell>
          <cell r="AS443">
            <v>0.83333333333333337</v>
          </cell>
          <cell r="AT443">
            <v>1.4516129032258065</v>
          </cell>
          <cell r="AV443">
            <v>0.75</v>
          </cell>
          <cell r="AW443">
            <v>0.19354838709677419</v>
          </cell>
          <cell r="AX443">
            <v>0.6333333333333333</v>
          </cell>
          <cell r="AY443">
            <v>0.12903225806451613</v>
          </cell>
          <cell r="AZ443">
            <v>0.5</v>
          </cell>
        </row>
        <row r="444">
          <cell r="C444" t="str">
            <v>ItalianHome/E. Freetown/9PinewoodCt 1</v>
          </cell>
          <cell r="D444" t="str">
            <v>Brockton Area Office</v>
          </cell>
          <cell r="G444">
            <v>0.76666666666666672</v>
          </cell>
          <cell r="H444">
            <v>1.3870967741935485</v>
          </cell>
          <cell r="I444">
            <v>2</v>
          </cell>
          <cell r="J444">
            <v>3</v>
          </cell>
          <cell r="K444">
            <v>5.096774193548387</v>
          </cell>
          <cell r="L444">
            <v>4.0357142857142847</v>
          </cell>
          <cell r="M444">
            <v>2.774193548387097</v>
          </cell>
          <cell r="N444">
            <v>2</v>
          </cell>
          <cell r="O444">
            <v>2.3548387096774195</v>
          </cell>
          <cell r="P444">
            <v>1.9666666666666668</v>
          </cell>
          <cell r="Q444">
            <v>1.2258064516129032</v>
          </cell>
          <cell r="R444">
            <v>3.096774193548387</v>
          </cell>
          <cell r="S444">
            <v>2.9333333333333336</v>
          </cell>
          <cell r="T444">
            <v>2.096774193548387</v>
          </cell>
          <cell r="U444">
            <v>1.4666666666666668</v>
          </cell>
          <cell r="V444">
            <v>0.41935483870967744</v>
          </cell>
          <cell r="W444">
            <v>1.7096774193548387</v>
          </cell>
          <cell r="X444">
            <v>4</v>
          </cell>
          <cell r="Y444">
            <v>3.967741935483871</v>
          </cell>
          <cell r="Z444">
            <v>1.7</v>
          </cell>
          <cell r="AA444">
            <v>1.741935483870968</v>
          </cell>
          <cell r="AB444">
            <v>2.4666666666666668</v>
          </cell>
          <cell r="AC444">
            <v>1.161290322580645</v>
          </cell>
          <cell r="AD444">
            <v>1.5483870967741935</v>
          </cell>
          <cell r="AE444">
            <v>0.76666666666666661</v>
          </cell>
          <cell r="AF444">
            <v>1</v>
          </cell>
          <cell r="AG444">
            <v>1.5666666666666667</v>
          </cell>
          <cell r="AH444">
            <v>2</v>
          </cell>
          <cell r="AI444">
            <v>1.5806451612903225</v>
          </cell>
          <cell r="AJ444">
            <v>3.3571428571428572</v>
          </cell>
          <cell r="AK444">
            <v>3.903225806451613</v>
          </cell>
          <cell r="AL444">
            <v>3.8666666666666667</v>
          </cell>
          <cell r="AM444">
            <v>1.1935483870967742</v>
          </cell>
          <cell r="AN444">
            <v>1.8666666666666667</v>
          </cell>
          <cell r="AO444">
            <v>1.6129032258064515</v>
          </cell>
          <cell r="AP444">
            <v>2</v>
          </cell>
          <cell r="AQ444">
            <v>1.3666666666666667</v>
          </cell>
          <cell r="AR444">
            <v>2.7419354838709675</v>
          </cell>
          <cell r="AS444">
            <v>4</v>
          </cell>
          <cell r="AT444">
            <v>4</v>
          </cell>
          <cell r="AU444">
            <v>4</v>
          </cell>
          <cell r="AV444">
            <v>4</v>
          </cell>
          <cell r="AW444">
            <v>1.9677419354838708</v>
          </cell>
          <cell r="AX444">
            <v>2.0333333333333332</v>
          </cell>
          <cell r="AY444">
            <v>0.54838709677419351</v>
          </cell>
          <cell r="AZ444">
            <v>1.1333333333333333</v>
          </cell>
        </row>
        <row r="445">
          <cell r="C445" t="str">
            <v>ItalianHome/E. Freetown/9PinewoodCt 2</v>
          </cell>
          <cell r="D445" t="str">
            <v>Cape Cod Area Office</v>
          </cell>
          <cell r="AC445">
            <v>1</v>
          </cell>
          <cell r="AD445">
            <v>2</v>
          </cell>
          <cell r="AE445">
            <v>1.0666666666666667</v>
          </cell>
          <cell r="AL445">
            <v>3.3333333333333333E-2</v>
          </cell>
          <cell r="AM445">
            <v>1</v>
          </cell>
          <cell r="AN445">
            <v>1</v>
          </cell>
          <cell r="AO445">
            <v>0.87096774193548387</v>
          </cell>
          <cell r="AY445">
            <v>0.41935483870967744</v>
          </cell>
          <cell r="AZ445">
            <v>1</v>
          </cell>
        </row>
        <row r="446">
          <cell r="C446" t="str">
            <v>ItalianHome/E. Freetown/9PinewoodCt 3</v>
          </cell>
          <cell r="D446" t="str">
            <v>Communities For People (Adop)</v>
          </cell>
          <cell r="AE446">
            <v>0.9</v>
          </cell>
          <cell r="AF446">
            <v>1</v>
          </cell>
          <cell r="AG446">
            <v>1</v>
          </cell>
          <cell r="AH446">
            <v>0.12903225806451613</v>
          </cell>
          <cell r="AS446">
            <v>0.6333333333333333</v>
          </cell>
          <cell r="AT446">
            <v>1</v>
          </cell>
          <cell r="AU446">
            <v>1</v>
          </cell>
          <cell r="AV446">
            <v>1</v>
          </cell>
          <cell r="AW446">
            <v>1</v>
          </cell>
          <cell r="AX446">
            <v>1</v>
          </cell>
          <cell r="AY446">
            <v>1</v>
          </cell>
          <cell r="AZ446">
            <v>3.3333333333333333E-2</v>
          </cell>
        </row>
        <row r="447">
          <cell r="C447" t="str">
            <v>ItalianHome/E. Freetown/9PinewoodCt 4</v>
          </cell>
          <cell r="D447" t="str">
            <v>Fall River Area Office</v>
          </cell>
          <cell r="P447">
            <v>1</v>
          </cell>
          <cell r="Q447">
            <v>0.4838709677419355</v>
          </cell>
          <cell r="R447">
            <v>0.4838709677419355</v>
          </cell>
          <cell r="Z447">
            <v>0.96666666666666667</v>
          </cell>
          <cell r="AA447">
            <v>1</v>
          </cell>
          <cell r="AB447">
            <v>0.73333333333333328</v>
          </cell>
          <cell r="AH447">
            <v>0.87096774193548387</v>
          </cell>
          <cell r="AI447">
            <v>0.25806451612903225</v>
          </cell>
          <cell r="AO447">
            <v>1.7419354838709677</v>
          </cell>
          <cell r="AP447">
            <v>1.096774193548387</v>
          </cell>
          <cell r="AQ447">
            <v>0.53333333333333333</v>
          </cell>
          <cell r="AZ447">
            <v>1.3666666666666667</v>
          </cell>
        </row>
        <row r="448">
          <cell r="C448" t="str">
            <v>ItalianHome/E. Freetown/9PinewoodCt 5</v>
          </cell>
          <cell r="D448" t="str">
            <v>Hyde Park Area Office</v>
          </cell>
          <cell r="AV448">
            <v>0.75</v>
          </cell>
        </row>
        <row r="449">
          <cell r="C449" t="str">
            <v>ItalianHome/E. Freetown/9PinewoodCt 6</v>
          </cell>
          <cell r="D449" t="str">
            <v>New Bedford Area Office</v>
          </cell>
          <cell r="N449">
            <v>0.13333333333333333</v>
          </cell>
          <cell r="R449">
            <v>0.87096774193548387</v>
          </cell>
          <cell r="T449">
            <v>0.16129032258064516</v>
          </cell>
          <cell r="Z449">
            <v>0.2</v>
          </cell>
          <cell r="AA449">
            <v>0.64516129032258063</v>
          </cell>
          <cell r="AB449">
            <v>1</v>
          </cell>
          <cell r="AC449">
            <v>1</v>
          </cell>
          <cell r="AD449">
            <v>1.064516129032258</v>
          </cell>
          <cell r="AE449">
            <v>1</v>
          </cell>
          <cell r="AF449">
            <v>1.8064516129032258</v>
          </cell>
          <cell r="AG449">
            <v>0.16666666666666666</v>
          </cell>
          <cell r="AI449">
            <v>0.87096774193548387</v>
          </cell>
          <cell r="AJ449">
            <v>1.1785714285714286</v>
          </cell>
          <cell r="AK449">
            <v>0.35483870967741937</v>
          </cell>
          <cell r="AY449">
            <v>0.25806451612903225</v>
          </cell>
          <cell r="AZ449">
            <v>0.66666666666666663</v>
          </cell>
        </row>
        <row r="450">
          <cell r="C450" t="str">
            <v>ItalianHome/E. Freetown/9PinewoodCt 7</v>
          </cell>
          <cell r="D450" t="str">
            <v>Plymouth Area Office</v>
          </cell>
          <cell r="G450">
            <v>1.1666666666666665</v>
          </cell>
          <cell r="H450">
            <v>1</v>
          </cell>
          <cell r="I450">
            <v>1.8333333333333335</v>
          </cell>
          <cell r="J450">
            <v>3</v>
          </cell>
          <cell r="K450">
            <v>2.3548387096774195</v>
          </cell>
          <cell r="L450">
            <v>2.0357142857142856</v>
          </cell>
          <cell r="M450">
            <v>3.032258064516129</v>
          </cell>
          <cell r="N450">
            <v>1.6333333333333333</v>
          </cell>
          <cell r="O450">
            <v>1.4516129032258065</v>
          </cell>
          <cell r="P450">
            <v>0.9</v>
          </cell>
          <cell r="Q450">
            <v>2.419354838709677</v>
          </cell>
          <cell r="R450">
            <v>2.5483870967741935</v>
          </cell>
          <cell r="S450">
            <v>2.2999999999999998</v>
          </cell>
          <cell r="T450">
            <v>1.032258064516129</v>
          </cell>
          <cell r="U450">
            <v>1.6333333333333333</v>
          </cell>
          <cell r="V450">
            <v>2</v>
          </cell>
          <cell r="W450">
            <v>1.129032258064516</v>
          </cell>
          <cell r="X450">
            <v>3</v>
          </cell>
          <cell r="Y450">
            <v>2.4193548387096775</v>
          </cell>
          <cell r="Z450">
            <v>3</v>
          </cell>
          <cell r="AA450">
            <v>2.967741935483871</v>
          </cell>
          <cell r="AB450">
            <v>1.6333333333333333</v>
          </cell>
          <cell r="AC450">
            <v>2.806451612903226</v>
          </cell>
          <cell r="AD450">
            <v>1.7419354838709677</v>
          </cell>
          <cell r="AE450">
            <v>2.6</v>
          </cell>
          <cell r="AF450">
            <v>3.967741935483871</v>
          </cell>
          <cell r="AG450">
            <v>4</v>
          </cell>
          <cell r="AH450">
            <v>2.7096774193548385</v>
          </cell>
          <cell r="AI450">
            <v>2.5483870967741935</v>
          </cell>
          <cell r="AJ450">
            <v>1.8571428571428572</v>
          </cell>
          <cell r="AK450">
            <v>1.4838709677419355</v>
          </cell>
          <cell r="AL450">
            <v>2.2666666666666666</v>
          </cell>
          <cell r="AM450">
            <v>1.4193548387096775</v>
          </cell>
          <cell r="AN450">
            <v>1.3</v>
          </cell>
          <cell r="AO450">
            <v>2</v>
          </cell>
          <cell r="AP450">
            <v>2.032258064516129</v>
          </cell>
          <cell r="AQ450">
            <v>2</v>
          </cell>
          <cell r="AR450">
            <v>2.3870967741935485</v>
          </cell>
          <cell r="AS450">
            <v>2.1</v>
          </cell>
          <cell r="AT450">
            <v>0.67741935483870963</v>
          </cell>
          <cell r="AU450">
            <v>0.41935483870967744</v>
          </cell>
          <cell r="AV450">
            <v>2.6071428571428572</v>
          </cell>
          <cell r="AW450">
            <v>3</v>
          </cell>
          <cell r="AX450">
            <v>4.4000000000000004</v>
          </cell>
          <cell r="AY450">
            <v>4.838709677419355</v>
          </cell>
          <cell r="AZ450">
            <v>3</v>
          </cell>
        </row>
        <row r="451">
          <cell r="C451" t="str">
            <v>ItalianHome/E. Freetown/9PinewoodCt 8</v>
          </cell>
          <cell r="D451" t="str">
            <v>Taunton/Attleboro Area Office</v>
          </cell>
          <cell r="F451">
            <v>0.12903225806451613</v>
          </cell>
          <cell r="G451">
            <v>1</v>
          </cell>
          <cell r="H451">
            <v>0.12903225806451613</v>
          </cell>
          <cell r="K451">
            <v>0.67741935483870963</v>
          </cell>
          <cell r="L451">
            <v>1</v>
          </cell>
          <cell r="M451">
            <v>1.6451612903225805</v>
          </cell>
          <cell r="N451">
            <v>1.7666666666666666</v>
          </cell>
          <cell r="O451">
            <v>0.25806451612903225</v>
          </cell>
          <cell r="P451">
            <v>0.83333333333333337</v>
          </cell>
          <cell r="Q451">
            <v>0.25806451612903225</v>
          </cell>
          <cell r="R451">
            <v>0.54838709677419351</v>
          </cell>
          <cell r="S451">
            <v>2</v>
          </cell>
          <cell r="T451">
            <v>2.225806451612903</v>
          </cell>
          <cell r="U451">
            <v>1.4333333333333336</v>
          </cell>
          <cell r="V451">
            <v>1</v>
          </cell>
          <cell r="W451">
            <v>1.903225806451613</v>
          </cell>
          <cell r="X451">
            <v>2.4137931034482758</v>
          </cell>
          <cell r="Y451">
            <v>1.193548387096774</v>
          </cell>
          <cell r="Z451">
            <v>1.4666666666666668</v>
          </cell>
          <cell r="AA451">
            <v>1</v>
          </cell>
          <cell r="AB451">
            <v>1</v>
          </cell>
          <cell r="AC451">
            <v>0.967741935483871</v>
          </cell>
          <cell r="AD451">
            <v>0.80645161290322576</v>
          </cell>
          <cell r="AF451">
            <v>3.2258064516129031E-2</v>
          </cell>
          <cell r="AG451">
            <v>1</v>
          </cell>
          <cell r="AH451">
            <v>1</v>
          </cell>
          <cell r="AI451">
            <v>1</v>
          </cell>
          <cell r="AJ451">
            <v>0.9285714285714286</v>
          </cell>
          <cell r="AL451">
            <v>0.83333333333333337</v>
          </cell>
          <cell r="AM451">
            <v>1.4193548387096775</v>
          </cell>
          <cell r="AN451">
            <v>2</v>
          </cell>
          <cell r="AO451">
            <v>1</v>
          </cell>
          <cell r="AP451">
            <v>0.19354838709677419</v>
          </cell>
          <cell r="AU451">
            <v>0.35483870967741937</v>
          </cell>
          <cell r="AZ451">
            <v>0.96666666666666667</v>
          </cell>
        </row>
        <row r="452">
          <cell r="C452" t="str">
            <v>ItalianHome/JamPl/1125CentreSt 1</v>
          </cell>
          <cell r="D452" t="str">
            <v>Brockton Area Office</v>
          </cell>
          <cell r="AN452">
            <v>0.66666666666666663</v>
          </cell>
          <cell r="AO452">
            <v>0.74193548387096775</v>
          </cell>
        </row>
        <row r="453">
          <cell r="C453" t="str">
            <v>ItalianHome/JamPl/1125CentreSt 2</v>
          </cell>
          <cell r="D453" t="str">
            <v>Cape Cod Area Office</v>
          </cell>
          <cell r="AS453">
            <v>6.6666666666666666E-2</v>
          </cell>
        </row>
        <row r="454">
          <cell r="C454" t="str">
            <v>ItalianHome/JamPl/1125CentreSt 3</v>
          </cell>
          <cell r="D454" t="str">
            <v>Coastal Area Office</v>
          </cell>
          <cell r="AO454">
            <v>0.41935483870967744</v>
          </cell>
        </row>
        <row r="455">
          <cell r="C455" t="str">
            <v>ItalianHome/JamPl/1125CentreSt 4</v>
          </cell>
          <cell r="D455" t="str">
            <v>Dimock St. Area Office</v>
          </cell>
          <cell r="I455">
            <v>0.73333333333333328</v>
          </cell>
          <cell r="J455">
            <v>0.64516129032258063</v>
          </cell>
          <cell r="N455">
            <v>0.5</v>
          </cell>
          <cell r="O455">
            <v>0.38709677419354838</v>
          </cell>
          <cell r="U455">
            <v>0.16666666666666666</v>
          </cell>
          <cell r="V455">
            <v>1</v>
          </cell>
          <cell r="W455">
            <v>0.32258064516129031</v>
          </cell>
          <cell r="Y455">
            <v>0.19354838709677419</v>
          </cell>
          <cell r="Z455">
            <v>1</v>
          </cell>
          <cell r="AA455">
            <v>0.35483870967741937</v>
          </cell>
          <cell r="AC455">
            <v>3.2258064516129031E-2</v>
          </cell>
          <cell r="AD455">
            <v>1.4516129032258065</v>
          </cell>
          <cell r="AE455">
            <v>0.6</v>
          </cell>
          <cell r="AF455">
            <v>1.1935483870967742</v>
          </cell>
          <cell r="AG455">
            <v>2</v>
          </cell>
          <cell r="AH455">
            <v>0.93548387096774188</v>
          </cell>
          <cell r="AI455">
            <v>0.41935483870967744</v>
          </cell>
          <cell r="AK455">
            <v>0.22580645161290322</v>
          </cell>
        </row>
        <row r="456">
          <cell r="C456" t="str">
            <v>ItalianHome/JamPl/1125CentreSt 5</v>
          </cell>
          <cell r="D456" t="str">
            <v>Framingham Area Office</v>
          </cell>
          <cell r="X456">
            <v>0.82758620689655171</v>
          </cell>
          <cell r="Y456">
            <v>0.12903225806451613</v>
          </cell>
        </row>
        <row r="457">
          <cell r="C457" t="str">
            <v>ItalianHome/JamPl/1125CentreSt 6</v>
          </cell>
          <cell r="D457" t="str">
            <v>Harbor Area Office</v>
          </cell>
          <cell r="S457">
            <v>0.8666666666666667</v>
          </cell>
          <cell r="T457">
            <v>0.5161290322580645</v>
          </cell>
          <cell r="AA457">
            <v>0.54838709677419351</v>
          </cell>
          <cell r="AB457">
            <v>1</v>
          </cell>
          <cell r="AC457">
            <v>0.22580645161290322</v>
          </cell>
          <cell r="AI457">
            <v>0.58064516129032262</v>
          </cell>
          <cell r="AJ457">
            <v>1</v>
          </cell>
          <cell r="AK457">
            <v>1</v>
          </cell>
          <cell r="AL457">
            <v>0.8666666666666667</v>
          </cell>
          <cell r="AR457">
            <v>0.38709677419354838</v>
          </cell>
          <cell r="AS457">
            <v>1</v>
          </cell>
          <cell r="AT457">
            <v>6.4516129032258063E-2</v>
          </cell>
        </row>
        <row r="458">
          <cell r="C458" t="str">
            <v>ItalianHome/JamPl/1125CentreSt 7</v>
          </cell>
          <cell r="D458" t="str">
            <v>Hyde Park Area Office</v>
          </cell>
          <cell r="F458">
            <v>0.45161290322580644</v>
          </cell>
          <cell r="G458">
            <v>1</v>
          </cell>
          <cell r="H458">
            <v>3.2258064516129031E-2</v>
          </cell>
          <cell r="L458">
            <v>0.5714285714285714</v>
          </cell>
          <cell r="M458">
            <v>1.6129032258064515</v>
          </cell>
          <cell r="N458">
            <v>1.2666666666666666</v>
          </cell>
          <cell r="O458">
            <v>6.4516129032258063E-2</v>
          </cell>
          <cell r="Q458">
            <v>0.19354838709677419</v>
          </cell>
          <cell r="R458">
            <v>1</v>
          </cell>
          <cell r="S458">
            <v>1</v>
          </cell>
          <cell r="T458">
            <v>0.77419354838709675</v>
          </cell>
          <cell r="U458">
            <v>1</v>
          </cell>
          <cell r="V458">
            <v>0.29032258064516131</v>
          </cell>
          <cell r="X458">
            <v>0.7931034482758621</v>
          </cell>
          <cell r="Y458">
            <v>0.58064516129032262</v>
          </cell>
          <cell r="Z458">
            <v>0.93333333333333335</v>
          </cell>
          <cell r="AL458">
            <v>0.1</v>
          </cell>
          <cell r="AP458">
            <v>0.19354838709677419</v>
          </cell>
          <cell r="AQ458">
            <v>2</v>
          </cell>
          <cell r="AR458">
            <v>0.61290322580645162</v>
          </cell>
        </row>
        <row r="459">
          <cell r="C459" t="str">
            <v>ItalianHome/JamPl/1125CentreSt 8</v>
          </cell>
          <cell r="D459" t="str">
            <v>Park St. Area Office</v>
          </cell>
          <cell r="E459">
            <v>3.2258064516129031E-2</v>
          </cell>
          <cell r="F459">
            <v>1</v>
          </cell>
          <cell r="G459">
            <v>1</v>
          </cell>
          <cell r="H459">
            <v>0.96774193548387089</v>
          </cell>
          <cell r="I459">
            <v>0.7</v>
          </cell>
          <cell r="K459">
            <v>0.77419354838709675</v>
          </cell>
          <cell r="L459">
            <v>0.9285714285714286</v>
          </cell>
          <cell r="P459">
            <v>0.93333333333333335</v>
          </cell>
          <cell r="Q459">
            <v>1.7096774193548387</v>
          </cell>
          <cell r="R459">
            <v>0.38709677419354838</v>
          </cell>
          <cell r="V459">
            <v>0.61290322580645162</v>
          </cell>
          <cell r="W459">
            <v>0.87096774193548387</v>
          </cell>
          <cell r="Y459">
            <v>0.16129032258064516</v>
          </cell>
          <cell r="Z459">
            <v>6.6666666666666666E-2</v>
          </cell>
          <cell r="AA459">
            <v>1</v>
          </cell>
          <cell r="AB459">
            <v>0.8</v>
          </cell>
          <cell r="AC459">
            <v>1</v>
          </cell>
          <cell r="AD459">
            <v>0.19354838709677419</v>
          </cell>
          <cell r="AH459">
            <v>0.70967741935483875</v>
          </cell>
          <cell r="AI459">
            <v>1</v>
          </cell>
          <cell r="AJ459">
            <v>1</v>
          </cell>
          <cell r="AK459">
            <v>0.16129032258064516</v>
          </cell>
          <cell r="AM459">
            <v>0.58064516129032262</v>
          </cell>
          <cell r="AN459">
            <v>0.93333333333333335</v>
          </cell>
          <cell r="AO459">
            <v>0.12903225806451613</v>
          </cell>
          <cell r="AP459">
            <v>0.58064516129032262</v>
          </cell>
          <cell r="AR459">
            <v>0.29032258064516131</v>
          </cell>
          <cell r="AS459">
            <v>0.8</v>
          </cell>
        </row>
        <row r="460">
          <cell r="C460" t="str">
            <v>ItalianHome/JamPl/1125CentreSt 9</v>
          </cell>
          <cell r="D460" t="str">
            <v>Plymouth Area Office</v>
          </cell>
          <cell r="AL460">
            <v>0.13333333333333333</v>
          </cell>
          <cell r="AM460">
            <v>1</v>
          </cell>
        </row>
        <row r="461">
          <cell r="C461" t="str">
            <v>Key / Fall River / 62 County St 1</v>
          </cell>
          <cell r="D461" t="str">
            <v>Brockton Area Office</v>
          </cell>
          <cell r="E461">
            <v>0.12903225806451613</v>
          </cell>
          <cell r="O461">
            <v>0.74193548387096775</v>
          </cell>
          <cell r="P461">
            <v>0.1</v>
          </cell>
          <cell r="Q461">
            <v>0.38709677419354838</v>
          </cell>
          <cell r="R461">
            <v>1</v>
          </cell>
          <cell r="S461">
            <v>0.8666666666666667</v>
          </cell>
          <cell r="T461">
            <v>0.96774193548387089</v>
          </cell>
          <cell r="Y461">
            <v>0.12903225806451613</v>
          </cell>
          <cell r="Z461">
            <v>3.3333333333333333E-2</v>
          </cell>
          <cell r="AF461">
            <v>1.5161290322580645</v>
          </cell>
          <cell r="AG461">
            <v>1.2666666666666668</v>
          </cell>
          <cell r="AH461">
            <v>0.35483870967741937</v>
          </cell>
          <cell r="AI461">
            <v>1.7741935483870968</v>
          </cell>
          <cell r="AJ461">
            <v>0.14285714285714285</v>
          </cell>
          <cell r="AK461">
            <v>0.41935483870967744</v>
          </cell>
          <cell r="AL461">
            <v>6.6666666666666666E-2</v>
          </cell>
          <cell r="AM461">
            <v>0.4838709677419355</v>
          </cell>
          <cell r="AN461">
            <v>0.66666666666666663</v>
          </cell>
          <cell r="AQ461">
            <v>0.73333333333333328</v>
          </cell>
          <cell r="AU461">
            <v>9.6774193548387094E-2</v>
          </cell>
          <cell r="AW461">
            <v>6.4516129032258063E-2</v>
          </cell>
          <cell r="AX461">
            <v>0.13333333333333333</v>
          </cell>
        </row>
        <row r="462">
          <cell r="C462" t="str">
            <v>Key / Fall River / 62 County St 2</v>
          </cell>
          <cell r="D462" t="str">
            <v>Cape Cod Area Office</v>
          </cell>
          <cell r="E462">
            <v>6.4516129032258063E-2</v>
          </cell>
        </row>
        <row r="463">
          <cell r="C463" t="str">
            <v>Key / Fall River / 62 County St 3</v>
          </cell>
          <cell r="D463" t="str">
            <v>Fall River Area Office</v>
          </cell>
          <cell r="E463">
            <v>0.64516129032258063</v>
          </cell>
          <cell r="F463">
            <v>0.45161290322580649</v>
          </cell>
          <cell r="G463">
            <v>1.0666666666666669</v>
          </cell>
          <cell r="H463">
            <v>3.161290322580645</v>
          </cell>
          <cell r="I463">
            <v>7.7</v>
          </cell>
          <cell r="J463">
            <v>9.935483870967742</v>
          </cell>
          <cell r="K463">
            <v>9.193548387096774</v>
          </cell>
          <cell r="L463">
            <v>9.7857142857142847</v>
          </cell>
          <cell r="M463">
            <v>9.3225806451612918</v>
          </cell>
          <cell r="N463">
            <v>11.8</v>
          </cell>
          <cell r="O463">
            <v>10.64516129032258</v>
          </cell>
          <cell r="P463">
            <v>11.566666666666666</v>
          </cell>
          <cell r="Q463">
            <v>12.225806451612902</v>
          </cell>
          <cell r="R463">
            <v>13.451612903225804</v>
          </cell>
          <cell r="S463">
            <v>13.666666666666668</v>
          </cell>
          <cell r="T463">
            <v>13.419354838709676</v>
          </cell>
          <cell r="U463">
            <v>14.6</v>
          </cell>
          <cell r="V463">
            <v>14.741935483870966</v>
          </cell>
          <cell r="W463">
            <v>14.967741935483872</v>
          </cell>
          <cell r="X463">
            <v>14.827586206896553</v>
          </cell>
          <cell r="Y463">
            <v>14.709677419354838</v>
          </cell>
          <cell r="Z463">
            <v>14.666666666666666</v>
          </cell>
          <cell r="AA463">
            <v>15</v>
          </cell>
          <cell r="AB463">
            <v>14.533333333333335</v>
          </cell>
          <cell r="AC463">
            <v>13.870967741935484</v>
          </cell>
          <cell r="AD463">
            <v>13.903225806451614</v>
          </cell>
          <cell r="AE463">
            <v>14.2</v>
          </cell>
          <cell r="AF463">
            <v>11.354838709677418</v>
          </cell>
          <cell r="AG463">
            <v>13.033333333333333</v>
          </cell>
          <cell r="AH463">
            <v>13.161290322580646</v>
          </cell>
          <cell r="AI463">
            <v>11.806451612903228</v>
          </cell>
          <cell r="AJ463">
            <v>10.5</v>
          </cell>
          <cell r="AK463">
            <v>11.548387096774194</v>
          </cell>
          <cell r="AL463">
            <v>14.133333333333333</v>
          </cell>
          <cell r="AM463">
            <v>12.580645161290324</v>
          </cell>
          <cell r="AN463">
            <v>13.733333333333333</v>
          </cell>
          <cell r="AO463">
            <v>14.387096774193552</v>
          </cell>
          <cell r="AP463">
            <v>11.838709677419358</v>
          </cell>
          <cell r="AQ463">
            <v>10.4</v>
          </cell>
          <cell r="AR463">
            <v>13.161290322580644</v>
          </cell>
          <cell r="AS463">
            <v>13.233333333333333</v>
          </cell>
          <cell r="AT463">
            <v>11.354838709677418</v>
          </cell>
          <cell r="AU463">
            <v>11.451612903225804</v>
          </cell>
          <cell r="AV463">
            <v>13.892857142857144</v>
          </cell>
          <cell r="AW463">
            <v>13.258064516129034</v>
          </cell>
          <cell r="AX463">
            <v>14.1</v>
          </cell>
          <cell r="AY463">
            <v>14.35483870967742</v>
          </cell>
          <cell r="AZ463">
            <v>14.7</v>
          </cell>
        </row>
        <row r="464">
          <cell r="C464" t="str">
            <v>Key / Fall River / 62 County St 4</v>
          </cell>
          <cell r="D464" t="str">
            <v>New Bedford Area Office</v>
          </cell>
          <cell r="E464">
            <v>2.8387096774193545</v>
          </cell>
          <cell r="F464">
            <v>2.3870967741935485</v>
          </cell>
          <cell r="G464">
            <v>1.7666666666666666</v>
          </cell>
          <cell r="H464">
            <v>1.3548387096774195</v>
          </cell>
          <cell r="I464">
            <v>0.8</v>
          </cell>
          <cell r="J464">
            <v>0.87096774193548387</v>
          </cell>
          <cell r="K464">
            <v>0.32258064516129031</v>
          </cell>
          <cell r="O464">
            <v>3.2258064516129031E-2</v>
          </cell>
          <cell r="P464">
            <v>6.6666666666666666E-2</v>
          </cell>
          <cell r="Q464">
            <v>0.19354838709677419</v>
          </cell>
          <cell r="Z464">
            <v>0.1</v>
          </cell>
          <cell r="AJ464">
            <v>0.75</v>
          </cell>
          <cell r="AL464">
            <v>6.6666666666666666E-2</v>
          </cell>
          <cell r="AP464">
            <v>0.22580645161290322</v>
          </cell>
          <cell r="AQ464">
            <v>0.16666666666666669</v>
          </cell>
          <cell r="AR464">
            <v>9.6774193548387094E-2</v>
          </cell>
          <cell r="AW464">
            <v>0.90322580645161288</v>
          </cell>
          <cell r="AX464">
            <v>0.3</v>
          </cell>
          <cell r="AY464">
            <v>9.6774193548387094E-2</v>
          </cell>
        </row>
        <row r="465">
          <cell r="C465" t="str">
            <v>Key / Fall River / 62 County St 5</v>
          </cell>
          <cell r="D465" t="str">
            <v>New Bedford Child and Family (Adop)</v>
          </cell>
          <cell r="AC465">
            <v>1</v>
          </cell>
          <cell r="AD465">
            <v>0.80645161290322576</v>
          </cell>
          <cell r="AO465">
            <v>0.25806451612903225</v>
          </cell>
          <cell r="AP465">
            <v>1</v>
          </cell>
          <cell r="AQ465">
            <v>1</v>
          </cell>
          <cell r="AR465">
            <v>1</v>
          </cell>
          <cell r="AS465">
            <v>1</v>
          </cell>
          <cell r="AT465">
            <v>1</v>
          </cell>
          <cell r="AU465">
            <v>0.32258064516129031</v>
          </cell>
        </row>
        <row r="466">
          <cell r="C466" t="str">
            <v>Key / Fall River / 62 County St 6</v>
          </cell>
          <cell r="D466" t="str">
            <v>Plymouth Area Office</v>
          </cell>
          <cell r="I466">
            <v>0.73333333333333339</v>
          </cell>
          <cell r="J466">
            <v>0.967741935483871</v>
          </cell>
          <cell r="K466">
            <v>0.93548387096774188</v>
          </cell>
          <cell r="L466">
            <v>1</v>
          </cell>
          <cell r="M466">
            <v>1</v>
          </cell>
          <cell r="N466">
            <v>1</v>
          </cell>
          <cell r="O466">
            <v>1</v>
          </cell>
          <cell r="P466">
            <v>0.33333333333333331</v>
          </cell>
          <cell r="AF466">
            <v>0.12903225806451613</v>
          </cell>
          <cell r="AI466">
            <v>6.4516129032258063E-2</v>
          </cell>
          <cell r="AJ466">
            <v>3.5714285714285712E-2</v>
          </cell>
          <cell r="AK466">
            <v>9.6774193548387094E-2</v>
          </cell>
        </row>
        <row r="467">
          <cell r="C467" t="str">
            <v>Key / Fall River / 62 County St 7</v>
          </cell>
          <cell r="D467" t="str">
            <v>Taunton/Attleboro Area Office</v>
          </cell>
          <cell r="E467">
            <v>1.806451612903226</v>
          </cell>
          <cell r="F467">
            <v>3.193548387096774</v>
          </cell>
          <cell r="G467">
            <v>2.8666666666666667</v>
          </cell>
          <cell r="H467">
            <v>1.032258064516129</v>
          </cell>
          <cell r="AU467">
            <v>0.90322580645161288</v>
          </cell>
          <cell r="AV467">
            <v>0.14285714285714285</v>
          </cell>
        </row>
        <row r="468">
          <cell r="C468" t="str">
            <v>Key / Methuen / 175 Lowell St 1</v>
          </cell>
          <cell r="D468" t="str">
            <v>Cape Ann Area Office</v>
          </cell>
          <cell r="AE468">
            <v>0.5</v>
          </cell>
          <cell r="AI468">
            <v>0.12903225806451613</v>
          </cell>
        </row>
        <row r="469">
          <cell r="C469" t="str">
            <v>Key / Methuen / 175 Lowell St 2</v>
          </cell>
          <cell r="D469" t="str">
            <v>Haverhill Area Office</v>
          </cell>
          <cell r="O469">
            <v>0.19354838709677419</v>
          </cell>
          <cell r="S469">
            <v>0.4</v>
          </cell>
          <cell r="T469">
            <v>0.74193548387096775</v>
          </cell>
          <cell r="AJ469">
            <v>7.1428571428571425E-2</v>
          </cell>
          <cell r="AN469">
            <v>6.6666666666666666E-2</v>
          </cell>
          <cell r="AR469">
            <v>0.967741935483871</v>
          </cell>
          <cell r="AS469">
            <v>0.3</v>
          </cell>
        </row>
        <row r="470">
          <cell r="C470" t="str">
            <v>Key / Methuen / 175 Lowell St 3</v>
          </cell>
          <cell r="D470" t="str">
            <v>Lawrence Area Office</v>
          </cell>
          <cell r="E470">
            <v>10.838709677419356</v>
          </cell>
          <cell r="F470">
            <v>11.064516129032258</v>
          </cell>
          <cell r="G470">
            <v>9.9333333333333336</v>
          </cell>
          <cell r="H470">
            <v>9.4838709677419359</v>
          </cell>
          <cell r="I470">
            <v>9.8666666666666671</v>
          </cell>
          <cell r="J470">
            <v>10.548387096774194</v>
          </cell>
          <cell r="K470">
            <v>10.58064516129032</v>
          </cell>
          <cell r="L470">
            <v>9.4285714285714288</v>
          </cell>
          <cell r="M470">
            <v>10</v>
          </cell>
          <cell r="N470">
            <v>11.5</v>
          </cell>
          <cell r="O470">
            <v>10.548387096774192</v>
          </cell>
          <cell r="P470">
            <v>9.9666666666666668</v>
          </cell>
          <cell r="Q470">
            <v>10.61290322580645</v>
          </cell>
          <cell r="R470">
            <v>9.8387096774193576</v>
          </cell>
          <cell r="S470">
            <v>8.4</v>
          </cell>
          <cell r="T470">
            <v>8.3548387096774182</v>
          </cell>
          <cell r="U470">
            <v>10.666666666666666</v>
          </cell>
          <cell r="V470">
            <v>9.064516129032258</v>
          </cell>
          <cell r="W470">
            <v>5</v>
          </cell>
          <cell r="X470">
            <v>5.6206896551724128</v>
          </cell>
          <cell r="Y470">
            <v>4.6774193548387091</v>
          </cell>
          <cell r="Z470">
            <v>4.8333333333333339</v>
          </cell>
          <cell r="AA470">
            <v>4.4193548387096779</v>
          </cell>
          <cell r="AB470">
            <v>4.7</v>
          </cell>
          <cell r="AC470">
            <v>3.5161290322580645</v>
          </cell>
          <cell r="AD470">
            <v>3.6451612903225805</v>
          </cell>
          <cell r="AE470">
            <v>0.7</v>
          </cell>
          <cell r="AF470">
            <v>3.8064516129032255</v>
          </cell>
          <cell r="AG470">
            <v>5.0666666666666664</v>
          </cell>
          <cell r="AH470">
            <v>5.161290322580645</v>
          </cell>
          <cell r="AI470">
            <v>2.870967741935484</v>
          </cell>
          <cell r="AJ470">
            <v>5.0357142857142865</v>
          </cell>
          <cell r="AK470">
            <v>4.387096774193548</v>
          </cell>
          <cell r="AL470">
            <v>4.5</v>
          </cell>
          <cell r="AM470">
            <v>5.5806451612903221</v>
          </cell>
          <cell r="AN470">
            <v>5.166666666666667</v>
          </cell>
          <cell r="AO470">
            <v>3.8064516129032251</v>
          </cell>
          <cell r="AP470">
            <v>5.290322580645161</v>
          </cell>
          <cell r="AQ470">
            <v>4.4000000000000004</v>
          </cell>
          <cell r="AR470">
            <v>4.225806451612903</v>
          </cell>
          <cell r="AS470">
            <v>4.8</v>
          </cell>
          <cell r="AT470">
            <v>4.7096774193548381</v>
          </cell>
          <cell r="AU470">
            <v>4.903225806451613</v>
          </cell>
          <cell r="AV470">
            <v>3.964285714285714</v>
          </cell>
          <cell r="AW470">
            <v>4.064516129032258</v>
          </cell>
          <cell r="AX470">
            <v>5.1333333333333329</v>
          </cell>
          <cell r="AY470">
            <v>5.903225806451613</v>
          </cell>
          <cell r="AZ470">
            <v>5.3</v>
          </cell>
        </row>
        <row r="471">
          <cell r="C471" t="str">
            <v>Key / Methuen / 175 Lowell St 4</v>
          </cell>
          <cell r="D471" t="str">
            <v>Lowell Area Office</v>
          </cell>
          <cell r="R471">
            <v>0.70967741935483875</v>
          </cell>
          <cell r="S471">
            <v>0.3</v>
          </cell>
          <cell r="T471">
            <v>0.41935483870967744</v>
          </cell>
          <cell r="U471">
            <v>3.3333333333333333E-2</v>
          </cell>
          <cell r="AC471">
            <v>0.35483870967741937</v>
          </cell>
          <cell r="AD471">
            <v>0.19354838709677419</v>
          </cell>
          <cell r="AE471">
            <v>0.6333333333333333</v>
          </cell>
          <cell r="AF471">
            <v>0.967741935483871</v>
          </cell>
          <cell r="AG471">
            <v>6.6666666666666666E-2</v>
          </cell>
          <cell r="AH471">
            <v>0.19354838709677419</v>
          </cell>
          <cell r="AI471">
            <v>0.38709677419354838</v>
          </cell>
          <cell r="AJ471">
            <v>0.64285714285714279</v>
          </cell>
          <cell r="AK471">
            <v>0.29032258064516125</v>
          </cell>
          <cell r="AM471">
            <v>3.2258064516129031E-2</v>
          </cell>
          <cell r="AN471">
            <v>3.3333333333333333E-2</v>
          </cell>
          <cell r="AR471">
            <v>0.16129032258064516</v>
          </cell>
          <cell r="AW471">
            <v>0.77419354838709675</v>
          </cell>
          <cell r="AX471">
            <v>0.56666666666666665</v>
          </cell>
        </row>
        <row r="472">
          <cell r="C472" t="str">
            <v>Key / Methuen / 175 Lowell St 5</v>
          </cell>
          <cell r="D472" t="str">
            <v>Lynn Area Office</v>
          </cell>
          <cell r="AB472">
            <v>0.46666666666666667</v>
          </cell>
          <cell r="AN472">
            <v>3.3333333333333333E-2</v>
          </cell>
          <cell r="AO472">
            <v>1</v>
          </cell>
          <cell r="AP472">
            <v>0.54838709677419351</v>
          </cell>
        </row>
        <row r="473">
          <cell r="C473" t="str">
            <v>Key / Methuen / 175 Lowell St 6</v>
          </cell>
          <cell r="D473" t="str">
            <v>North Central Area Office</v>
          </cell>
          <cell r="E473">
            <v>0.5161290322580645</v>
          </cell>
        </row>
        <row r="474">
          <cell r="C474" t="str">
            <v>Key / Methuen / 175 Lowell St 7</v>
          </cell>
          <cell r="D474" t="str">
            <v>Worcester East Area Office</v>
          </cell>
          <cell r="AX474">
            <v>0.16666666666666666</v>
          </cell>
        </row>
        <row r="475">
          <cell r="C475" t="str">
            <v>Key / Methuen / 19 Mystic St 1</v>
          </cell>
          <cell r="D475" t="str">
            <v>Cape Ann Area Office</v>
          </cell>
          <cell r="AL475">
            <v>6.6666666666666666E-2</v>
          </cell>
          <cell r="AW475">
            <v>6.4516129032258063E-2</v>
          </cell>
        </row>
        <row r="476">
          <cell r="C476" t="str">
            <v>Key / Methuen / 19 Mystic St 2</v>
          </cell>
          <cell r="D476" t="str">
            <v>Haverhill Area Office</v>
          </cell>
          <cell r="AB476">
            <v>0.7</v>
          </cell>
          <cell r="AC476">
            <v>0.19354838709677419</v>
          </cell>
          <cell r="AE476">
            <v>0.33333333333333331</v>
          </cell>
          <cell r="AG476">
            <v>3.3333333333333333E-2</v>
          </cell>
          <cell r="AQ476">
            <v>0.33333333333333331</v>
          </cell>
          <cell r="AR476">
            <v>0.35483870967741937</v>
          </cell>
          <cell r="AU476">
            <v>0.32258064516129031</v>
          </cell>
          <cell r="AV476">
            <v>0.6071428571428571</v>
          </cell>
        </row>
        <row r="477">
          <cell r="C477" t="str">
            <v>Key / Methuen / 19 Mystic St 3</v>
          </cell>
          <cell r="D477" t="str">
            <v>Lawrence Area Office</v>
          </cell>
          <cell r="V477">
            <v>0.80645161290322576</v>
          </cell>
          <cell r="W477">
            <v>5.5161290322580649</v>
          </cell>
          <cell r="X477">
            <v>5.5862068965517242</v>
          </cell>
          <cell r="Y477">
            <v>5.4838709677419359</v>
          </cell>
          <cell r="Z477">
            <v>5.7666666666666666</v>
          </cell>
          <cell r="AA477">
            <v>4.8387096774193541</v>
          </cell>
          <cell r="AB477">
            <v>5.6</v>
          </cell>
          <cell r="AC477">
            <v>4.064516129032258</v>
          </cell>
          <cell r="AD477">
            <v>5.096774193548387</v>
          </cell>
          <cell r="AE477">
            <v>4.4666666666666659</v>
          </cell>
          <cell r="AF477">
            <v>5.935483870967742</v>
          </cell>
          <cell r="AG477">
            <v>4.4666666666666668</v>
          </cell>
          <cell r="AH477">
            <v>3.967741935483871</v>
          </cell>
          <cell r="AI477">
            <v>4.032258064516129</v>
          </cell>
          <cell r="AJ477">
            <v>4.1428571428571423</v>
          </cell>
          <cell r="AK477">
            <v>4.193548387096774</v>
          </cell>
          <cell r="AL477">
            <v>3.3333333333333335</v>
          </cell>
          <cell r="AM477">
            <v>5.387096774193548</v>
          </cell>
          <cell r="AN477">
            <v>4.4333333333333336</v>
          </cell>
          <cell r="AO477">
            <v>3.6451612903225805</v>
          </cell>
          <cell r="AP477">
            <v>5.5161290322580641</v>
          </cell>
          <cell r="AQ477">
            <v>5</v>
          </cell>
          <cell r="AR477">
            <v>3.290322580645161</v>
          </cell>
          <cell r="AS477">
            <v>3.7333333333333334</v>
          </cell>
          <cell r="AT477">
            <v>3.4838709677419355</v>
          </cell>
          <cell r="AU477">
            <v>3</v>
          </cell>
          <cell r="AV477">
            <v>4.3214285714285712</v>
          </cell>
          <cell r="AW477">
            <v>4.419354838709677</v>
          </cell>
          <cell r="AX477">
            <v>5.3666666666666671</v>
          </cell>
          <cell r="AY477">
            <v>5.6774193548387091</v>
          </cell>
          <cell r="AZ477">
            <v>5.8666666666666663</v>
          </cell>
        </row>
        <row r="478">
          <cell r="C478" t="str">
            <v>Key / Methuen / 19 Mystic St 4</v>
          </cell>
          <cell r="D478" t="str">
            <v>Lowell Area Office</v>
          </cell>
          <cell r="Y478">
            <v>6.4516129032258063E-2</v>
          </cell>
          <cell r="AA478">
            <v>0.12903225806451613</v>
          </cell>
          <cell r="AD478">
            <v>0.5161290322580645</v>
          </cell>
          <cell r="AE478">
            <v>1</v>
          </cell>
          <cell r="AF478">
            <v>6.4516129032258063E-2</v>
          </cell>
          <cell r="AG478">
            <v>3.3333333333333333E-2</v>
          </cell>
          <cell r="AH478">
            <v>1.161290322580645</v>
          </cell>
          <cell r="AI478">
            <v>1.096774193548387</v>
          </cell>
          <cell r="AJ478">
            <v>0.85714285714285721</v>
          </cell>
          <cell r="AK478">
            <v>0.29032258064516131</v>
          </cell>
          <cell r="AL478">
            <v>0.46666666666666667</v>
          </cell>
          <cell r="AM478">
            <v>9.6774193548387094E-2</v>
          </cell>
          <cell r="AN478">
            <v>0.1</v>
          </cell>
          <cell r="AP478">
            <v>9.6774193548387094E-2</v>
          </cell>
          <cell r="AR478">
            <v>0.35483870967741937</v>
          </cell>
          <cell r="AS478">
            <v>0.9</v>
          </cell>
          <cell r="AT478">
            <v>1</v>
          </cell>
          <cell r="AU478">
            <v>0.22580645161290322</v>
          </cell>
        </row>
        <row r="479">
          <cell r="C479" t="str">
            <v>Key / Methuen / 19 Mystic St 5</v>
          </cell>
          <cell r="D479" t="str">
            <v>Lynn Area Office</v>
          </cell>
          <cell r="AP479">
            <v>3.2258064516129031E-2</v>
          </cell>
        </row>
        <row r="480">
          <cell r="C480" t="str">
            <v>Key / Methuen / 19 Mystic St 6</v>
          </cell>
          <cell r="D480" t="str">
            <v>New Bedford Child and Family (Adop)</v>
          </cell>
          <cell r="AT480">
            <v>1</v>
          </cell>
          <cell r="AU480">
            <v>0.61290322580645162</v>
          </cell>
        </row>
        <row r="481">
          <cell r="C481" t="str">
            <v>Key / Methuen / 19 Mystic St 7</v>
          </cell>
          <cell r="D481" t="str">
            <v>South Central Area Office</v>
          </cell>
          <cell r="AL481">
            <v>0.2</v>
          </cell>
        </row>
        <row r="482">
          <cell r="C482" t="str">
            <v>Key / Pittsfield / 369 West St 1</v>
          </cell>
          <cell r="D482" t="str">
            <v>Framingham Area Office</v>
          </cell>
          <cell r="N482">
            <v>3.3333333333333333E-2</v>
          </cell>
        </row>
        <row r="483">
          <cell r="C483" t="str">
            <v>Key / Pittsfield / 369 West St 2</v>
          </cell>
          <cell r="D483" t="str">
            <v>Greenfield Area Office</v>
          </cell>
          <cell r="AH483">
            <v>6.4516129032258063E-2</v>
          </cell>
        </row>
        <row r="484">
          <cell r="C484" t="str">
            <v>Key / Pittsfield / 369 West St 3</v>
          </cell>
          <cell r="D484" t="str">
            <v>Holyoke Area Office</v>
          </cell>
          <cell r="L484">
            <v>0.8571428571428571</v>
          </cell>
          <cell r="M484">
            <v>0.12903225806451613</v>
          </cell>
          <cell r="AD484">
            <v>0.45161290322580644</v>
          </cell>
          <cell r="AE484">
            <v>0.1</v>
          </cell>
          <cell r="AG484">
            <v>0.33333333333333337</v>
          </cell>
          <cell r="AI484">
            <v>6.4516129032258063E-2</v>
          </cell>
          <cell r="AJ484">
            <v>3.5714285714285712E-2</v>
          </cell>
          <cell r="AK484">
            <v>9.6774193548387094E-2</v>
          </cell>
        </row>
        <row r="485">
          <cell r="C485" t="str">
            <v>Key / Pittsfield / 369 West St 4</v>
          </cell>
          <cell r="D485" t="str">
            <v>North Central Area Office</v>
          </cell>
          <cell r="AQ485">
            <v>0.2</v>
          </cell>
        </row>
        <row r="486">
          <cell r="C486" t="str">
            <v>Key / Pittsfield / 369 West St 5</v>
          </cell>
          <cell r="D486" t="str">
            <v>Pittsfield Area Office</v>
          </cell>
          <cell r="E486">
            <v>9.387096774193548</v>
          </cell>
          <cell r="F486">
            <v>10.838709677419354</v>
          </cell>
          <cell r="G486">
            <v>9.8666666666666671</v>
          </cell>
          <cell r="H486">
            <v>11</v>
          </cell>
          <cell r="I486">
            <v>10.3</v>
          </cell>
          <cell r="J486">
            <v>10.096774193548388</v>
          </cell>
          <cell r="K486">
            <v>11.387096774193544</v>
          </cell>
          <cell r="L486">
            <v>10.571428571428573</v>
          </cell>
          <cell r="M486">
            <v>11.32258064516129</v>
          </cell>
          <cell r="N486">
            <v>10.066666666666668</v>
          </cell>
          <cell r="O486">
            <v>11.096774193548388</v>
          </cell>
          <cell r="P486">
            <v>9.5333333333333314</v>
          </cell>
          <cell r="Q486">
            <v>11.193548387096774</v>
          </cell>
          <cell r="R486">
            <v>11.354838709677416</v>
          </cell>
          <cell r="S486">
            <v>11.4</v>
          </cell>
          <cell r="T486">
            <v>11.677419354838708</v>
          </cell>
          <cell r="U486">
            <v>11.266666666666667</v>
          </cell>
          <cell r="V486">
            <v>11.709677419354838</v>
          </cell>
          <cell r="W486">
            <v>11.838709677419354</v>
          </cell>
          <cell r="X486">
            <v>11.896551724137931</v>
          </cell>
          <cell r="Y486">
            <v>11.93548387096774</v>
          </cell>
          <cell r="Z486">
            <v>12.033333333333333</v>
          </cell>
          <cell r="AA486">
            <v>12</v>
          </cell>
          <cell r="AB486">
            <v>11.866666666666667</v>
          </cell>
          <cell r="AC486">
            <v>11.67741935483871</v>
          </cell>
          <cell r="AD486">
            <v>10.774193548387094</v>
          </cell>
          <cell r="AE486">
            <v>11.333333333333334</v>
          </cell>
          <cell r="AF486">
            <v>11.193548387096776</v>
          </cell>
          <cell r="AG486">
            <v>10.433333333333334</v>
          </cell>
          <cell r="AH486">
            <v>10.483870967741936</v>
          </cell>
          <cell r="AI486">
            <v>11.29032258064516</v>
          </cell>
          <cell r="AJ486">
            <v>11.464285714285717</v>
          </cell>
          <cell r="AK486">
            <v>11.612903225806456</v>
          </cell>
          <cell r="AL486">
            <v>11.766666666666666</v>
          </cell>
          <cell r="AM486">
            <v>11.741935483870966</v>
          </cell>
          <cell r="AN486">
            <v>11.866666666666667</v>
          </cell>
          <cell r="AO486">
            <v>10.74193548387097</v>
          </cell>
          <cell r="AP486">
            <v>11.193548387096776</v>
          </cell>
          <cell r="AQ486">
            <v>11.066666666666666</v>
          </cell>
          <cell r="AR486">
            <v>11.32258064516129</v>
          </cell>
          <cell r="AS486">
            <v>11.466666666666665</v>
          </cell>
          <cell r="AT486">
            <v>11.67741935483871</v>
          </cell>
          <cell r="AU486">
            <v>11.161290322580644</v>
          </cell>
          <cell r="AV486">
            <v>11.607142857142856</v>
          </cell>
          <cell r="AW486">
            <v>12.838709677419358</v>
          </cell>
          <cell r="AX486">
            <v>13.233333333333333</v>
          </cell>
          <cell r="AY486">
            <v>12.516129032258066</v>
          </cell>
          <cell r="AZ486">
            <v>12.8</v>
          </cell>
        </row>
        <row r="487">
          <cell r="C487" t="str">
            <v>Key / Pittsfield / 369 West St 6</v>
          </cell>
          <cell r="D487" t="str">
            <v>Robert Van Wart Area Office</v>
          </cell>
          <cell r="Q487">
            <v>9.6774193548387094E-2</v>
          </cell>
          <cell r="S487">
            <v>0.1</v>
          </cell>
          <cell r="V487">
            <v>3.2258064516129031E-2</v>
          </cell>
          <cell r="X487">
            <v>3.4482758620689655E-2</v>
          </cell>
          <cell r="Y487">
            <v>9.6774193548387094E-2</v>
          </cell>
          <cell r="AB487">
            <v>0.1</v>
          </cell>
          <cell r="AF487">
            <v>0.16129032258064516</v>
          </cell>
          <cell r="AH487">
            <v>0.45161290322580644</v>
          </cell>
          <cell r="AQ487">
            <v>6.6666666666666666E-2</v>
          </cell>
          <cell r="AR487">
            <v>0.25806451612903225</v>
          </cell>
          <cell r="AX487">
            <v>3.3333333333333333E-2</v>
          </cell>
        </row>
        <row r="488">
          <cell r="C488" t="str">
            <v>Key / Pittsfield / 369 West St 7</v>
          </cell>
          <cell r="D488" t="str">
            <v>Springfield Area Office</v>
          </cell>
          <cell r="Q488">
            <v>0.29032258064516131</v>
          </cell>
          <cell r="AD488">
            <v>9.6774193548387094E-2</v>
          </cell>
          <cell r="AE488">
            <v>3.3333333333333333E-2</v>
          </cell>
          <cell r="AH488">
            <v>3.2258064516129031E-2</v>
          </cell>
          <cell r="AO488">
            <v>6.4516129032258063E-2</v>
          </cell>
        </row>
        <row r="489">
          <cell r="C489" t="str">
            <v>Key / Worcester / 2 Norton St 1</v>
          </cell>
          <cell r="D489" t="str">
            <v>North Central Area Office</v>
          </cell>
          <cell r="E489">
            <v>1.870967741935484</v>
          </cell>
          <cell r="F489">
            <v>1.7419354838709675</v>
          </cell>
          <cell r="G489">
            <v>0.8</v>
          </cell>
          <cell r="M489">
            <v>0.29032258064516131</v>
          </cell>
          <cell r="N489">
            <v>0.13333333333333333</v>
          </cell>
          <cell r="Q489">
            <v>0.19354838709677419</v>
          </cell>
          <cell r="R489">
            <v>1</v>
          </cell>
          <cell r="S489">
            <v>0.4</v>
          </cell>
          <cell r="AF489">
            <v>0.41935483870967744</v>
          </cell>
          <cell r="AS489">
            <v>3.3333333333333333E-2</v>
          </cell>
          <cell r="AT489">
            <v>0.80645161290322576</v>
          </cell>
          <cell r="AU489">
            <v>1</v>
          </cell>
          <cell r="AV489">
            <v>1</v>
          </cell>
        </row>
        <row r="490">
          <cell r="C490" t="str">
            <v>Key / Worcester / 2 Norton St 2</v>
          </cell>
          <cell r="D490" t="str">
            <v>South Central Area Office</v>
          </cell>
          <cell r="E490">
            <v>1</v>
          </cell>
          <cell r="F490">
            <v>1.096774193548387</v>
          </cell>
          <cell r="G490">
            <v>1.8</v>
          </cell>
          <cell r="H490">
            <v>1.8387096774193548</v>
          </cell>
          <cell r="I490">
            <v>1.8</v>
          </cell>
          <cell r="J490">
            <v>1.032258064516129</v>
          </cell>
          <cell r="K490">
            <v>1.7741935483870968</v>
          </cell>
          <cell r="L490">
            <v>1.4285714285714286</v>
          </cell>
          <cell r="M490">
            <v>2</v>
          </cell>
          <cell r="N490">
            <v>2.2333333333333334</v>
          </cell>
          <cell r="O490">
            <v>3</v>
          </cell>
          <cell r="P490">
            <v>2.5333333333333332</v>
          </cell>
          <cell r="Q490">
            <v>3.2258064516129031E-2</v>
          </cell>
          <cell r="R490">
            <v>0.32258064516129031</v>
          </cell>
          <cell r="S490">
            <v>2.2666666666666666</v>
          </cell>
          <cell r="T490">
            <v>3</v>
          </cell>
          <cell r="U490">
            <v>3</v>
          </cell>
          <cell r="V490">
            <v>2.5806451612903225</v>
          </cell>
          <cell r="W490">
            <v>2.741935483870968</v>
          </cell>
          <cell r="X490">
            <v>2.9655172413793105</v>
          </cell>
          <cell r="Y490">
            <v>3.67741935483871</v>
          </cell>
          <cell r="Z490">
            <v>4</v>
          </cell>
          <cell r="AA490">
            <v>4</v>
          </cell>
          <cell r="AB490">
            <v>3.0333333333333332</v>
          </cell>
          <cell r="AC490">
            <v>2.6774193548387095</v>
          </cell>
          <cell r="AD490">
            <v>2.7419354838709675</v>
          </cell>
          <cell r="AE490">
            <v>2.4</v>
          </cell>
          <cell r="AF490">
            <v>2</v>
          </cell>
          <cell r="AG490">
            <v>2</v>
          </cell>
          <cell r="AH490">
            <v>1.5483870967741935</v>
          </cell>
          <cell r="AI490">
            <v>1</v>
          </cell>
          <cell r="AJ490">
            <v>0.8571428571428571</v>
          </cell>
          <cell r="AL490">
            <v>0.56666666666666665</v>
          </cell>
          <cell r="AM490">
            <v>1.8064516129032258</v>
          </cell>
          <cell r="AN490">
            <v>2.6</v>
          </cell>
          <cell r="AO490">
            <v>1.6774193548387095</v>
          </cell>
          <cell r="AP490">
            <v>1.2580645161290323</v>
          </cell>
          <cell r="AQ490">
            <v>1.7666666666666666</v>
          </cell>
          <cell r="AR490">
            <v>3</v>
          </cell>
          <cell r="AS490">
            <v>3</v>
          </cell>
          <cell r="AT490">
            <v>2.6774193548387095</v>
          </cell>
          <cell r="AU490">
            <v>1.870967741935484</v>
          </cell>
          <cell r="AV490">
            <v>1.7857142857142858</v>
          </cell>
          <cell r="AW490">
            <v>1.967741935483871</v>
          </cell>
          <cell r="AX490">
            <v>2.2333333333333334</v>
          </cell>
          <cell r="AY490">
            <v>3.32258064516129</v>
          </cell>
          <cell r="AZ490">
            <v>3.9333333333333331</v>
          </cell>
        </row>
        <row r="491">
          <cell r="C491" t="str">
            <v>Key / Worcester / 2 Norton St 3</v>
          </cell>
          <cell r="D491" t="str">
            <v>Taunton/Attleboro Area Office</v>
          </cell>
          <cell r="Q491">
            <v>0.22580645161290322</v>
          </cell>
        </row>
        <row r="492">
          <cell r="C492" t="str">
            <v>Key / Worcester / 2 Norton St 4</v>
          </cell>
          <cell r="D492" t="str">
            <v>Worcester East Area Office</v>
          </cell>
          <cell r="E492">
            <v>4.580645161290323</v>
          </cell>
          <cell r="F492">
            <v>3.4838709677419355</v>
          </cell>
          <cell r="G492">
            <v>2.4666666666666668</v>
          </cell>
          <cell r="H492">
            <v>3.935483870967742</v>
          </cell>
          <cell r="I492">
            <v>3.8</v>
          </cell>
          <cell r="J492">
            <v>4.387096774193548</v>
          </cell>
          <cell r="K492">
            <v>4.129032258064516</v>
          </cell>
          <cell r="L492">
            <v>4.0357142857142856</v>
          </cell>
          <cell r="M492">
            <v>3.838709677419355</v>
          </cell>
          <cell r="N492">
            <v>4</v>
          </cell>
          <cell r="O492">
            <v>4.225806451612903</v>
          </cell>
          <cell r="P492">
            <v>3.9666666666666668</v>
          </cell>
          <cell r="Q492">
            <v>3.6451612903225805</v>
          </cell>
          <cell r="R492">
            <v>4.4516129032258061</v>
          </cell>
          <cell r="S492">
            <v>4.0333333333333332</v>
          </cell>
          <cell r="T492">
            <v>3.741935483870968</v>
          </cell>
          <cell r="U492">
            <v>4</v>
          </cell>
          <cell r="V492">
            <v>3.9677419354838706</v>
          </cell>
          <cell r="W492">
            <v>3.903225806451613</v>
          </cell>
          <cell r="X492">
            <v>4</v>
          </cell>
          <cell r="Y492">
            <v>3.2258064516129035</v>
          </cell>
          <cell r="Z492">
            <v>2.5</v>
          </cell>
          <cell r="AA492">
            <v>2.806451612903226</v>
          </cell>
          <cell r="AB492">
            <v>3.8</v>
          </cell>
          <cell r="AC492">
            <v>3.935483870967742</v>
          </cell>
          <cell r="AD492">
            <v>3.806451612903226</v>
          </cell>
          <cell r="AE492">
            <v>4.166666666666667</v>
          </cell>
          <cell r="AF492">
            <v>3.5161290322580645</v>
          </cell>
          <cell r="AG492">
            <v>3.6</v>
          </cell>
          <cell r="AH492">
            <v>3.4838709677419355</v>
          </cell>
          <cell r="AI492">
            <v>3.967741935483871</v>
          </cell>
          <cell r="AJ492">
            <v>4.3571428571428577</v>
          </cell>
          <cell r="AK492">
            <v>4.5483870967741939</v>
          </cell>
          <cell r="AL492">
            <v>5.9666666666666668</v>
          </cell>
          <cell r="AM492">
            <v>5.096774193548387</v>
          </cell>
          <cell r="AN492">
            <v>4.833333333333333</v>
          </cell>
          <cell r="AO492">
            <v>4.5483870967741939</v>
          </cell>
          <cell r="AP492">
            <v>3.612903225806452</v>
          </cell>
          <cell r="AQ492">
            <v>3.0666666666666664</v>
          </cell>
          <cell r="AR492">
            <v>3.6774193548387095</v>
          </cell>
          <cell r="AS492">
            <v>3.6666666666666665</v>
          </cell>
          <cell r="AT492">
            <v>1.5161290322580645</v>
          </cell>
          <cell r="AU492">
            <v>2.4838709677419355</v>
          </cell>
          <cell r="AV492">
            <v>3.8571428571428568</v>
          </cell>
          <cell r="AW492">
            <v>3.5806451612903225</v>
          </cell>
          <cell r="AX492">
            <v>4.6333333333333329</v>
          </cell>
          <cell r="AY492">
            <v>4.5483870967741939</v>
          </cell>
          <cell r="AZ492">
            <v>4</v>
          </cell>
        </row>
        <row r="493">
          <cell r="C493" t="str">
            <v>Key / Worcester / 2 Norton St 5</v>
          </cell>
          <cell r="D493" t="str">
            <v>Worcester West Area Office</v>
          </cell>
          <cell r="E493">
            <v>0.4838709677419355</v>
          </cell>
          <cell r="F493">
            <v>1.8064516129032255</v>
          </cell>
          <cell r="G493">
            <v>2</v>
          </cell>
          <cell r="H493">
            <v>2</v>
          </cell>
          <cell r="I493">
            <v>1.4</v>
          </cell>
          <cell r="J493">
            <v>2.8709677419354835</v>
          </cell>
          <cell r="K493">
            <v>3</v>
          </cell>
          <cell r="L493">
            <v>3</v>
          </cell>
          <cell r="M493">
            <v>2.5483870967741935</v>
          </cell>
          <cell r="N493">
            <v>2.7666666666666666</v>
          </cell>
          <cell r="O493">
            <v>2.709677419354839</v>
          </cell>
          <cell r="P493">
            <v>2.8</v>
          </cell>
          <cell r="Q493">
            <v>2.3870967741935485</v>
          </cell>
          <cell r="R493">
            <v>2.5483870967741935</v>
          </cell>
          <cell r="S493">
            <v>2.8666666666666667</v>
          </cell>
          <cell r="T493">
            <v>2.4516129032258065</v>
          </cell>
          <cell r="U493">
            <v>2.9333333333333336</v>
          </cell>
          <cell r="V493">
            <v>2.935483870967742</v>
          </cell>
          <cell r="W493">
            <v>2.838709677419355</v>
          </cell>
          <cell r="X493">
            <v>3</v>
          </cell>
          <cell r="Y493">
            <v>3</v>
          </cell>
          <cell r="Z493">
            <v>3</v>
          </cell>
          <cell r="AA493">
            <v>3</v>
          </cell>
          <cell r="AB493">
            <v>2.8</v>
          </cell>
          <cell r="AC493">
            <v>2.7741935483870965</v>
          </cell>
          <cell r="AD493">
            <v>3</v>
          </cell>
          <cell r="AE493">
            <v>2.833333333333333</v>
          </cell>
          <cell r="AF493">
            <v>1.935483870967742</v>
          </cell>
          <cell r="AG493">
            <v>1</v>
          </cell>
          <cell r="AH493">
            <v>3</v>
          </cell>
          <cell r="AI493">
            <v>2.5806451612903225</v>
          </cell>
          <cell r="AJ493">
            <v>2.4642857142857144</v>
          </cell>
          <cell r="AK493">
            <v>2.709677419354839</v>
          </cell>
          <cell r="AL493">
            <v>2.8</v>
          </cell>
          <cell r="AM493">
            <v>2.709677419354839</v>
          </cell>
          <cell r="AN493">
            <v>1.7333333333333334</v>
          </cell>
          <cell r="AO493">
            <v>3</v>
          </cell>
          <cell r="AP493">
            <v>3</v>
          </cell>
          <cell r="AQ493">
            <v>3</v>
          </cell>
          <cell r="AR493">
            <v>3</v>
          </cell>
          <cell r="AS493">
            <v>2.6333333333333333</v>
          </cell>
          <cell r="AT493">
            <v>2.7741935483870965</v>
          </cell>
          <cell r="AU493">
            <v>3</v>
          </cell>
          <cell r="AV493">
            <v>3</v>
          </cell>
          <cell r="AW493">
            <v>2.129032258064516</v>
          </cell>
          <cell r="AX493">
            <v>2.5</v>
          </cell>
          <cell r="AY493">
            <v>2</v>
          </cell>
          <cell r="AZ493">
            <v>2</v>
          </cell>
        </row>
        <row r="494">
          <cell r="C494" t="str">
            <v>LUK / Fitchburg / 101 South St 1</v>
          </cell>
          <cell r="D494" t="str">
            <v>Children's Friends Inc. (Adop)</v>
          </cell>
          <cell r="AV494">
            <v>0.6071428571428571</v>
          </cell>
          <cell r="AW494">
            <v>1</v>
          </cell>
          <cell r="AX494">
            <v>0.96666666666666667</v>
          </cell>
        </row>
        <row r="495">
          <cell r="C495" t="str">
            <v>LUK / Fitchburg / 101 South St 2</v>
          </cell>
          <cell r="D495" t="str">
            <v>Greenfield Area Office</v>
          </cell>
          <cell r="AJ495">
            <v>1</v>
          </cell>
          <cell r="AK495">
            <v>1</v>
          </cell>
          <cell r="AL495">
            <v>0.6</v>
          </cell>
        </row>
        <row r="496">
          <cell r="C496" t="str">
            <v>LUK / Fitchburg / 101 South St 3</v>
          </cell>
          <cell r="D496" t="str">
            <v>Haverhill Area Office</v>
          </cell>
          <cell r="O496">
            <v>0.22580645161290322</v>
          </cell>
        </row>
        <row r="497">
          <cell r="C497" t="str">
            <v>LUK / Fitchburg / 101 South St 4</v>
          </cell>
          <cell r="D497" t="str">
            <v>Lowell Area Office</v>
          </cell>
          <cell r="AG497">
            <v>1</v>
          </cell>
          <cell r="AH497">
            <v>0.967741935483871</v>
          </cell>
        </row>
        <row r="498">
          <cell r="C498" t="str">
            <v>LUK / Fitchburg / 101 South St 5</v>
          </cell>
          <cell r="D498" t="str">
            <v>Lutherans (Adop)</v>
          </cell>
          <cell r="AG498">
            <v>3.3333333333333333E-2</v>
          </cell>
        </row>
        <row r="499">
          <cell r="C499" t="str">
            <v>LUK / Fitchburg / 101 South St 6</v>
          </cell>
          <cell r="D499" t="str">
            <v>North Central Area Office</v>
          </cell>
          <cell r="E499">
            <v>3.4193548387096775</v>
          </cell>
          <cell r="F499">
            <v>4</v>
          </cell>
          <cell r="G499">
            <v>3.5</v>
          </cell>
          <cell r="H499">
            <v>2.3548387096774195</v>
          </cell>
          <cell r="I499">
            <v>3</v>
          </cell>
          <cell r="J499">
            <v>2.5483870967741935</v>
          </cell>
          <cell r="K499">
            <v>2</v>
          </cell>
          <cell r="L499">
            <v>2.7857142857142856</v>
          </cell>
          <cell r="M499">
            <v>3.8387096774193545</v>
          </cell>
          <cell r="N499">
            <v>3.5333333333333332</v>
          </cell>
          <cell r="O499">
            <v>2.6774193548387095</v>
          </cell>
          <cell r="P499">
            <v>4.4666666666666668</v>
          </cell>
          <cell r="Q499">
            <v>5.5483870967741939</v>
          </cell>
          <cell r="R499">
            <v>6.161290322580645</v>
          </cell>
          <cell r="S499">
            <v>6</v>
          </cell>
          <cell r="T499">
            <v>5.5806451612903221</v>
          </cell>
          <cell r="U499">
            <v>5.8666666666666671</v>
          </cell>
          <cell r="V499">
            <v>5.967741935483871</v>
          </cell>
          <cell r="W499">
            <v>5.258064516129032</v>
          </cell>
          <cell r="X499">
            <v>6</v>
          </cell>
          <cell r="Y499">
            <v>5.741935483870968</v>
          </cell>
          <cell r="Z499">
            <v>5.6666666666666661</v>
          </cell>
          <cell r="AA499">
            <v>5</v>
          </cell>
          <cell r="AB499">
            <v>5.1666666666666661</v>
          </cell>
          <cell r="AC499">
            <v>5.935483870967742</v>
          </cell>
          <cell r="AD499">
            <v>5.7741935483870961</v>
          </cell>
          <cell r="AE499">
            <v>5.6</v>
          </cell>
          <cell r="AF499">
            <v>6.096774193548387</v>
          </cell>
          <cell r="AG499">
            <v>4.3666666666666671</v>
          </cell>
          <cell r="AH499">
            <v>3.354838709677419</v>
          </cell>
          <cell r="AI499">
            <v>5.193548387096774</v>
          </cell>
          <cell r="AJ499">
            <v>5.0357142857142856</v>
          </cell>
          <cell r="AK499">
            <v>4.774193548387097</v>
          </cell>
          <cell r="AL499">
            <v>4.3</v>
          </cell>
          <cell r="AM499">
            <v>5</v>
          </cell>
          <cell r="AN499">
            <v>2.8</v>
          </cell>
          <cell r="AO499">
            <v>3.161290322580645</v>
          </cell>
          <cell r="AP499">
            <v>4.935483870967742</v>
          </cell>
          <cell r="AQ499">
            <v>5.0666666666666664</v>
          </cell>
          <cell r="AR499">
            <v>3.9677419354838706</v>
          </cell>
          <cell r="AS499">
            <v>4.833333333333333</v>
          </cell>
          <cell r="AT499">
            <v>5.419354838709677</v>
          </cell>
          <cell r="AU499">
            <v>5.290322580645161</v>
          </cell>
          <cell r="AV499">
            <v>2.2857142857142856</v>
          </cell>
          <cell r="AW499">
            <v>3.193548387096774</v>
          </cell>
          <cell r="AX499">
            <v>4.3</v>
          </cell>
          <cell r="AY499">
            <v>5.096774193548387</v>
          </cell>
          <cell r="AZ499">
            <v>6.1</v>
          </cell>
        </row>
        <row r="500">
          <cell r="C500" t="str">
            <v>LUK / Fitchburg / 101 South St 7</v>
          </cell>
          <cell r="D500" t="str">
            <v>South Central Area Office</v>
          </cell>
          <cell r="F500">
            <v>6.4516129032258063E-2</v>
          </cell>
          <cell r="G500">
            <v>0.13333333333333333</v>
          </cell>
          <cell r="H500">
            <v>0.45161290322580644</v>
          </cell>
          <cell r="I500">
            <v>0.5</v>
          </cell>
          <cell r="J500">
            <v>1.064516129032258</v>
          </cell>
          <cell r="K500">
            <v>1</v>
          </cell>
          <cell r="L500">
            <v>0.64285714285714279</v>
          </cell>
          <cell r="N500">
            <v>6.6666666666666666E-2</v>
          </cell>
          <cell r="AF500">
            <v>6.4516129032258063E-2</v>
          </cell>
          <cell r="AK500">
            <v>3.2258064516129031E-2</v>
          </cell>
          <cell r="AM500">
            <v>9.6774193548387094E-2</v>
          </cell>
          <cell r="AN500">
            <v>0.23333333333333334</v>
          </cell>
        </row>
        <row r="501">
          <cell r="C501" t="str">
            <v>LUK / Fitchburg / 101 South St 8</v>
          </cell>
          <cell r="D501" t="str">
            <v>Worcester East Area Office</v>
          </cell>
          <cell r="E501">
            <v>1.0322580645161292</v>
          </cell>
          <cell r="F501">
            <v>1.064516129032258</v>
          </cell>
          <cell r="G501">
            <v>1.1666666666666667</v>
          </cell>
          <cell r="H501">
            <v>1.838709677419355</v>
          </cell>
          <cell r="I501">
            <v>2</v>
          </cell>
          <cell r="J501">
            <v>2</v>
          </cell>
          <cell r="K501">
            <v>1.5483870967741935</v>
          </cell>
          <cell r="L501">
            <v>0.8214285714285714</v>
          </cell>
          <cell r="M501">
            <v>1</v>
          </cell>
          <cell r="N501">
            <v>0.9</v>
          </cell>
          <cell r="O501">
            <v>3.2258064516129031E-2</v>
          </cell>
          <cell r="R501">
            <v>0.12903225806451613</v>
          </cell>
          <cell r="S501">
            <v>3.3333333333333333E-2</v>
          </cell>
          <cell r="AA501">
            <v>3.2258064516129031E-2</v>
          </cell>
          <cell r="AH501">
            <v>0.90322580645161288</v>
          </cell>
          <cell r="AI501">
            <v>0.19354838709677419</v>
          </cell>
          <cell r="AN501">
            <v>0.46666666666666667</v>
          </cell>
          <cell r="AR501">
            <v>0.58064516129032262</v>
          </cell>
          <cell r="AX501">
            <v>6.6666666666666666E-2</v>
          </cell>
          <cell r="AY501">
            <v>0.22580645161290322</v>
          </cell>
        </row>
        <row r="502">
          <cell r="C502" t="str">
            <v>LUK / Fitchburg / 101 South St 9</v>
          </cell>
          <cell r="D502" t="str">
            <v>Worcester West Area Office</v>
          </cell>
          <cell r="E502">
            <v>1.064516129032258</v>
          </cell>
          <cell r="F502">
            <v>1.032258064516129</v>
          </cell>
          <cell r="G502">
            <v>0.8666666666666667</v>
          </cell>
          <cell r="H502">
            <v>1.096774193548387</v>
          </cell>
          <cell r="I502">
            <v>1.0333333333333334</v>
          </cell>
          <cell r="J502">
            <v>0.41935483870967744</v>
          </cell>
          <cell r="K502">
            <v>0.87096774193548387</v>
          </cell>
          <cell r="L502">
            <v>0.9285714285714286</v>
          </cell>
          <cell r="M502">
            <v>0.41935483870967744</v>
          </cell>
          <cell r="N502">
            <v>1</v>
          </cell>
          <cell r="O502">
            <v>1.032258064516129</v>
          </cell>
          <cell r="P502">
            <v>1</v>
          </cell>
          <cell r="Q502">
            <v>1</v>
          </cell>
          <cell r="R502">
            <v>1</v>
          </cell>
          <cell r="S502">
            <v>1.0333333333333334</v>
          </cell>
          <cell r="T502">
            <v>0.90322580645161288</v>
          </cell>
          <cell r="U502">
            <v>0.16666666666666666</v>
          </cell>
          <cell r="V502">
            <v>1</v>
          </cell>
          <cell r="W502">
            <v>1</v>
          </cell>
          <cell r="X502">
            <v>1</v>
          </cell>
          <cell r="Y502">
            <v>1</v>
          </cell>
          <cell r="Z502">
            <v>1.1000000000000001</v>
          </cell>
          <cell r="AA502">
            <v>1</v>
          </cell>
          <cell r="AB502">
            <v>1</v>
          </cell>
          <cell r="AC502">
            <v>0.80645161290322576</v>
          </cell>
          <cell r="AD502">
            <v>1</v>
          </cell>
          <cell r="AE502">
            <v>1.1333333333333333</v>
          </cell>
          <cell r="AF502">
            <v>0.93548387096774188</v>
          </cell>
          <cell r="AG502">
            <v>0.33333333333333331</v>
          </cell>
          <cell r="AH502">
            <v>1</v>
          </cell>
          <cell r="AI502">
            <v>1</v>
          </cell>
          <cell r="AJ502">
            <v>0.9642857142857143</v>
          </cell>
          <cell r="AK502">
            <v>3.2258064516129031E-2</v>
          </cell>
          <cell r="AL502">
            <v>0.26666666666666666</v>
          </cell>
          <cell r="AM502">
            <v>1.2903225806451613</v>
          </cell>
          <cell r="AN502">
            <v>1.2666666666666666</v>
          </cell>
          <cell r="AO502">
            <v>1.1935483870967742</v>
          </cell>
          <cell r="AP502">
            <v>1</v>
          </cell>
          <cell r="AQ502">
            <v>6.6666666666666666E-2</v>
          </cell>
          <cell r="AR502">
            <v>0.61290322580645162</v>
          </cell>
          <cell r="AS502">
            <v>1</v>
          </cell>
          <cell r="AT502">
            <v>1</v>
          </cell>
          <cell r="AU502">
            <v>1</v>
          </cell>
          <cell r="AV502">
            <v>0.35714285714285715</v>
          </cell>
          <cell r="AX502">
            <v>3.3333333333333333E-2</v>
          </cell>
          <cell r="AY502">
            <v>1.032258064516129</v>
          </cell>
          <cell r="AZ502">
            <v>0.56666666666666665</v>
          </cell>
        </row>
        <row r="503">
          <cell r="C503" t="str">
            <v>LUK / Fitchburg / 102 Day Street 1</v>
          </cell>
          <cell r="D503" t="str">
            <v>North Central Area Office</v>
          </cell>
          <cell r="E503">
            <v>0.87096774193548387</v>
          </cell>
          <cell r="F503">
            <v>1</v>
          </cell>
          <cell r="G503">
            <v>1</v>
          </cell>
          <cell r="H503">
            <v>0.87096774193548387</v>
          </cell>
          <cell r="I503">
            <v>1.3333333333333333</v>
          </cell>
          <cell r="J503">
            <v>1</v>
          </cell>
          <cell r="K503">
            <v>0.58064516129032262</v>
          </cell>
          <cell r="L503">
            <v>1</v>
          </cell>
          <cell r="M503">
            <v>1</v>
          </cell>
          <cell r="N503">
            <v>1.9666666666666668</v>
          </cell>
          <cell r="O503">
            <v>2.709677419354839</v>
          </cell>
          <cell r="P503">
            <v>2.5</v>
          </cell>
          <cell r="Q503">
            <v>1.3225806451612903</v>
          </cell>
          <cell r="R503">
            <v>1.1935483870967742</v>
          </cell>
          <cell r="S503">
            <v>1.6</v>
          </cell>
          <cell r="T503">
            <v>2.064516129032258</v>
          </cell>
          <cell r="U503">
            <v>2.0666666666666669</v>
          </cell>
          <cell r="V503">
            <v>1.8387096774193548</v>
          </cell>
          <cell r="W503">
            <v>2</v>
          </cell>
          <cell r="X503">
            <v>1.8620689655172415</v>
          </cell>
          <cell r="Y503">
            <v>0.4838709677419355</v>
          </cell>
          <cell r="AA503">
            <v>0.83870967741935476</v>
          </cell>
          <cell r="AB503">
            <v>2.8666666666666667</v>
          </cell>
          <cell r="AC503">
            <v>4.032258064516129</v>
          </cell>
          <cell r="AD503">
            <v>3.3225806451612905</v>
          </cell>
          <cell r="AE503">
            <v>2.8333333333333335</v>
          </cell>
          <cell r="AF503">
            <v>3.774193548387097</v>
          </cell>
          <cell r="AG503">
            <v>4.2333333333333334</v>
          </cell>
          <cell r="AH503">
            <v>4</v>
          </cell>
          <cell r="AI503">
            <v>3.8064516129032255</v>
          </cell>
          <cell r="AJ503">
            <v>3.8214285714285716</v>
          </cell>
          <cell r="AK503">
            <v>3.645161290322581</v>
          </cell>
          <cell r="AL503">
            <v>3.5</v>
          </cell>
          <cell r="AM503">
            <v>3.5806451612903225</v>
          </cell>
          <cell r="AN503">
            <v>3.4</v>
          </cell>
          <cell r="AO503">
            <v>3.709677419354839</v>
          </cell>
          <cell r="AP503">
            <v>2.4193548387096775</v>
          </cell>
        </row>
        <row r="504">
          <cell r="C504" t="str">
            <v>LUK / Fitchburg / 102 Day Street 2</v>
          </cell>
          <cell r="D504" t="str">
            <v>South Central Area Office</v>
          </cell>
          <cell r="F504">
            <v>6.4516129032258063E-2</v>
          </cell>
          <cell r="G504">
            <v>0.2</v>
          </cell>
          <cell r="H504">
            <v>0.32258064516129031</v>
          </cell>
          <cell r="I504">
            <v>1.0666666666666667</v>
          </cell>
          <cell r="J504">
            <v>0.61290322580645162</v>
          </cell>
          <cell r="K504">
            <v>0.93548387096774188</v>
          </cell>
          <cell r="L504">
            <v>0.39285714285714285</v>
          </cell>
          <cell r="M504">
            <v>0.83870967741935487</v>
          </cell>
          <cell r="Q504">
            <v>0.12903225806451613</v>
          </cell>
          <cell r="R504">
            <v>0.5161290322580645</v>
          </cell>
          <cell r="S504">
            <v>0.1</v>
          </cell>
          <cell r="T504">
            <v>3.2258064516129031E-2</v>
          </cell>
          <cell r="U504">
            <v>0.73333333333333328</v>
          </cell>
          <cell r="V504">
            <v>0.70967741935483863</v>
          </cell>
          <cell r="W504">
            <v>6.4516129032258063E-2</v>
          </cell>
          <cell r="Y504">
            <v>0.16129032258064516</v>
          </cell>
          <cell r="AC504">
            <v>0.58064516129032262</v>
          </cell>
          <cell r="AD504">
            <v>1.1612903225806452</v>
          </cell>
          <cell r="AE504">
            <v>0.96666666666666667</v>
          </cell>
          <cell r="AF504">
            <v>1</v>
          </cell>
          <cell r="AG504">
            <v>0.83333333333333326</v>
          </cell>
        </row>
        <row r="505">
          <cell r="C505" t="str">
            <v>LUK / Fitchburg / 102 Day Street 3</v>
          </cell>
          <cell r="D505" t="str">
            <v>Worcester East Area Office</v>
          </cell>
          <cell r="E505">
            <v>0.35483870967741937</v>
          </cell>
          <cell r="F505">
            <v>0.25806451612903225</v>
          </cell>
          <cell r="G505">
            <v>0.93333333333333335</v>
          </cell>
          <cell r="H505">
            <v>0.67741935483870963</v>
          </cell>
          <cell r="I505">
            <v>0.66666666666666663</v>
          </cell>
          <cell r="J505">
            <v>0.25806451612903225</v>
          </cell>
          <cell r="K505">
            <v>0.70967741935483875</v>
          </cell>
          <cell r="L505">
            <v>0.8571428571428571</v>
          </cell>
          <cell r="M505">
            <v>0.967741935483871</v>
          </cell>
          <cell r="N505">
            <v>0.7</v>
          </cell>
          <cell r="O505">
            <v>0.70967741935483875</v>
          </cell>
          <cell r="P505">
            <v>0.23333333333333334</v>
          </cell>
          <cell r="Q505">
            <v>0.74193548387096775</v>
          </cell>
          <cell r="R505">
            <v>1</v>
          </cell>
          <cell r="S505">
            <v>1</v>
          </cell>
          <cell r="T505">
            <v>1</v>
          </cell>
          <cell r="U505">
            <v>1</v>
          </cell>
          <cell r="V505">
            <v>1.3548387096774193</v>
          </cell>
          <cell r="W505">
            <v>1.903225806451613</v>
          </cell>
          <cell r="X505">
            <v>1.7931034482758621</v>
          </cell>
          <cell r="Y505">
            <v>0.64516129032258074</v>
          </cell>
          <cell r="Z505">
            <v>1.9666666666666666</v>
          </cell>
          <cell r="AA505">
            <v>2.3548387096774195</v>
          </cell>
          <cell r="AB505">
            <v>1.9333333333333333</v>
          </cell>
          <cell r="AC505">
            <v>0.58064516129032251</v>
          </cell>
          <cell r="AD505">
            <v>1.032258064516129</v>
          </cell>
          <cell r="AE505">
            <v>1.5</v>
          </cell>
          <cell r="AF505">
            <v>1.5161290322580645</v>
          </cell>
          <cell r="AG505">
            <v>1.5333333333333332</v>
          </cell>
          <cell r="AH505">
            <v>2.258064516129032</v>
          </cell>
          <cell r="AI505">
            <v>1.129032258064516</v>
          </cell>
          <cell r="AJ505">
            <v>2.1071428571428572</v>
          </cell>
          <cell r="AK505">
            <v>2</v>
          </cell>
          <cell r="AL505">
            <v>1.6333333333333333</v>
          </cell>
          <cell r="AM505">
            <v>1</v>
          </cell>
          <cell r="AN505">
            <v>1</v>
          </cell>
          <cell r="AO505">
            <v>1.129032258064516</v>
          </cell>
          <cell r="AP505">
            <v>1.2580645161290323</v>
          </cell>
          <cell r="AQ505">
            <v>1</v>
          </cell>
          <cell r="AR505">
            <v>1</v>
          </cell>
          <cell r="AS505">
            <v>0.5</v>
          </cell>
        </row>
        <row r="506">
          <cell r="C506" t="str">
            <v>LUK / Fitchburg / 102 Day Street 4</v>
          </cell>
          <cell r="D506" t="str">
            <v>Worcester West Area Office</v>
          </cell>
          <cell r="E506">
            <v>0.80645161290322576</v>
          </cell>
          <cell r="F506">
            <v>1</v>
          </cell>
          <cell r="G506">
            <v>1</v>
          </cell>
          <cell r="H506">
            <v>0.77419354838709675</v>
          </cell>
          <cell r="I506">
            <v>0.93333333333333335</v>
          </cell>
          <cell r="J506">
            <v>1.6129032258064515</v>
          </cell>
          <cell r="K506">
            <v>1.5483870967741935</v>
          </cell>
          <cell r="L506">
            <v>1</v>
          </cell>
          <cell r="M506">
            <v>1</v>
          </cell>
          <cell r="N506">
            <v>1</v>
          </cell>
          <cell r="O506">
            <v>1</v>
          </cell>
          <cell r="P506">
            <v>0.93333333333333335</v>
          </cell>
          <cell r="Q506">
            <v>1.3548387096774195</v>
          </cell>
          <cell r="R506">
            <v>1</v>
          </cell>
          <cell r="S506">
            <v>0.76666666666666672</v>
          </cell>
          <cell r="T506">
            <v>0.967741935483871</v>
          </cell>
          <cell r="U506">
            <v>1</v>
          </cell>
          <cell r="V506">
            <v>0.74193548387096775</v>
          </cell>
          <cell r="W506">
            <v>1</v>
          </cell>
          <cell r="X506">
            <v>0.75862068965517238</v>
          </cell>
          <cell r="Z506">
            <v>0.2</v>
          </cell>
          <cell r="AA506">
            <v>1</v>
          </cell>
          <cell r="AB506">
            <v>0.83333333333333326</v>
          </cell>
          <cell r="AC506">
            <v>0.90322580645161299</v>
          </cell>
          <cell r="AD506">
            <v>1.1935483870967742</v>
          </cell>
          <cell r="AE506">
            <v>0.9</v>
          </cell>
          <cell r="AF506">
            <v>2</v>
          </cell>
          <cell r="AG506">
            <v>2</v>
          </cell>
          <cell r="AH506">
            <v>1.7096774193548387</v>
          </cell>
          <cell r="AI506">
            <v>2</v>
          </cell>
          <cell r="AJ506">
            <v>1.6428571428571428</v>
          </cell>
          <cell r="AK506">
            <v>2.4838709677419355</v>
          </cell>
          <cell r="AL506">
            <v>2.5</v>
          </cell>
          <cell r="AM506">
            <v>2</v>
          </cell>
          <cell r="AN506">
            <v>2</v>
          </cell>
          <cell r="AO506">
            <v>1.6129032258064515</v>
          </cell>
          <cell r="AP506">
            <v>9.6774193548387094E-2</v>
          </cell>
        </row>
        <row r="507">
          <cell r="C507" t="str">
            <v>LUK / Fitchburg / 27 Myrtle Ave 1</v>
          </cell>
          <cell r="D507" t="str">
            <v>Lowell Area Office</v>
          </cell>
          <cell r="Z507">
            <v>3.3333333333333333E-2</v>
          </cell>
        </row>
        <row r="508">
          <cell r="C508" t="str">
            <v>LUK / Fitchburg / 27 Myrtle Ave 2</v>
          </cell>
          <cell r="D508" t="str">
            <v>North Central Area Office</v>
          </cell>
          <cell r="E508">
            <v>1.4816129032258065</v>
          </cell>
          <cell r="F508">
            <v>1.1612903225806452</v>
          </cell>
          <cell r="G508">
            <v>3.5333333333333332</v>
          </cell>
          <cell r="H508">
            <v>4.903225806451613</v>
          </cell>
          <cell r="I508">
            <v>5</v>
          </cell>
          <cell r="J508">
            <v>4.9677419354838701</v>
          </cell>
          <cell r="K508">
            <v>5.709677419354839</v>
          </cell>
          <cell r="L508">
            <v>3.8571428571428572</v>
          </cell>
          <cell r="M508">
            <v>4.6129032258064511</v>
          </cell>
          <cell r="N508">
            <v>5.4333333333333336</v>
          </cell>
          <cell r="O508">
            <v>5.032258064516129</v>
          </cell>
          <cell r="P508">
            <v>4.9000000000000004</v>
          </cell>
          <cell r="Q508">
            <v>5.290322580645161</v>
          </cell>
          <cell r="R508">
            <v>5.5483870967741931</v>
          </cell>
          <cell r="S508">
            <v>5.3</v>
          </cell>
          <cell r="T508">
            <v>4.967741935483871</v>
          </cell>
          <cell r="U508">
            <v>4.4000000000000004</v>
          </cell>
          <cell r="V508">
            <v>4.967741935483871</v>
          </cell>
          <cell r="W508">
            <v>4.7419354838709671</v>
          </cell>
          <cell r="X508">
            <v>4.4137931034482758</v>
          </cell>
          <cell r="Y508">
            <v>4.870967741935484</v>
          </cell>
          <cell r="Z508">
            <v>5</v>
          </cell>
          <cell r="AA508">
            <v>4.935483870967742</v>
          </cell>
          <cell r="AB508">
            <v>3.4666666666666668</v>
          </cell>
          <cell r="AC508">
            <v>2.193548387096774</v>
          </cell>
          <cell r="AD508">
            <v>2.612903225806452</v>
          </cell>
          <cell r="AE508">
            <v>1</v>
          </cell>
          <cell r="AF508">
            <v>0.61290322580645162</v>
          </cell>
          <cell r="AG508">
            <v>1.7333333333333334</v>
          </cell>
          <cell r="AH508">
            <v>2.193548387096774</v>
          </cell>
          <cell r="AI508">
            <v>2.3870967741935485</v>
          </cell>
          <cell r="AJ508">
            <v>3.0357142857142856</v>
          </cell>
          <cell r="AK508">
            <v>2.935483870967742</v>
          </cell>
          <cell r="AL508">
            <v>3.0333333333333332</v>
          </cell>
          <cell r="AM508">
            <v>3</v>
          </cell>
          <cell r="AN508">
            <v>2.8</v>
          </cell>
          <cell r="AO508">
            <v>2.612903225806452</v>
          </cell>
          <cell r="AP508">
            <v>1.903225806451613</v>
          </cell>
          <cell r="AQ508">
            <v>3</v>
          </cell>
          <cell r="AR508">
            <v>1.6774193548387097</v>
          </cell>
          <cell r="AS508">
            <v>1.4666666666666668</v>
          </cell>
          <cell r="AT508">
            <v>1.096774193548387</v>
          </cell>
          <cell r="AU508">
            <v>2.6451612903225805</v>
          </cell>
          <cell r="AV508">
            <v>3</v>
          </cell>
          <cell r="AW508">
            <v>1.6129032258064515</v>
          </cell>
          <cell r="AY508">
            <v>1.3870967741935485</v>
          </cell>
          <cell r="AZ508">
            <v>2.2333333333333334</v>
          </cell>
        </row>
        <row r="509">
          <cell r="C509" t="str">
            <v>LUK / Fitchburg / 27 Myrtle Ave 3</v>
          </cell>
          <cell r="D509" t="str">
            <v>South Central Area Office</v>
          </cell>
          <cell r="E509">
            <v>6.4516129032258063E-2</v>
          </cell>
          <cell r="F509">
            <v>0.87096774193548387</v>
          </cell>
          <cell r="I509">
            <v>3.3333333333333333E-2</v>
          </cell>
          <cell r="J509">
            <v>6.4516129032258063E-2</v>
          </cell>
          <cell r="L509">
            <v>7.1428571428571425E-2</v>
          </cell>
          <cell r="Q509">
            <v>3.2258064516129031E-2</v>
          </cell>
          <cell r="U509">
            <v>0.13333333333333333</v>
          </cell>
          <cell r="AB509">
            <v>0.13333333333333333</v>
          </cell>
          <cell r="AG509">
            <v>0.33333333333333331</v>
          </cell>
          <cell r="AH509">
            <v>0.77419354838709675</v>
          </cell>
          <cell r="AI509">
            <v>1</v>
          </cell>
          <cell r="AJ509">
            <v>1.2142857142857142</v>
          </cell>
          <cell r="AK509">
            <v>1.129032258064516</v>
          </cell>
          <cell r="AL509">
            <v>1</v>
          </cell>
          <cell r="AM509">
            <v>1</v>
          </cell>
          <cell r="AN509">
            <v>1.1000000000000001</v>
          </cell>
          <cell r="AO509">
            <v>1</v>
          </cell>
          <cell r="AP509">
            <v>1</v>
          </cell>
          <cell r="AQ509">
            <v>0.5</v>
          </cell>
          <cell r="AR509">
            <v>1</v>
          </cell>
          <cell r="AS509">
            <v>0.83333333333333337</v>
          </cell>
          <cell r="AT509">
            <v>3.2258064516129031E-2</v>
          </cell>
          <cell r="AV509">
            <v>7.1428571428571425E-2</v>
          </cell>
        </row>
        <row r="510">
          <cell r="C510" t="str">
            <v>LUK / Fitchburg / 27 Myrtle Ave 4</v>
          </cell>
          <cell r="D510" t="str">
            <v>Worcester East Area Office</v>
          </cell>
          <cell r="E510">
            <v>2</v>
          </cell>
          <cell r="F510">
            <v>3.225806451612903</v>
          </cell>
          <cell r="G510">
            <v>1.7</v>
          </cell>
          <cell r="H510">
            <v>0.54838709677419351</v>
          </cell>
          <cell r="I510">
            <v>1.9333333333333333</v>
          </cell>
          <cell r="J510">
            <v>1.064516129032258</v>
          </cell>
          <cell r="K510">
            <v>1.032258064516129</v>
          </cell>
          <cell r="L510">
            <v>0.8214285714285714</v>
          </cell>
          <cell r="M510">
            <v>1</v>
          </cell>
          <cell r="N510">
            <v>1.4666666666666668</v>
          </cell>
          <cell r="O510">
            <v>1.935483870967742</v>
          </cell>
          <cell r="P510">
            <v>1.8333333333333335</v>
          </cell>
          <cell r="Q510">
            <v>2.258064516129032</v>
          </cell>
          <cell r="R510">
            <v>2.064516129032258</v>
          </cell>
          <cell r="S510">
            <v>2</v>
          </cell>
          <cell r="T510">
            <v>2.032258064516129</v>
          </cell>
          <cell r="U510">
            <v>2.1333333333333333</v>
          </cell>
          <cell r="V510">
            <v>2.064516129032258</v>
          </cell>
          <cell r="W510">
            <v>2.032258064516129</v>
          </cell>
          <cell r="X510">
            <v>2.2758620689655173</v>
          </cell>
          <cell r="Y510">
            <v>2.064516129032258</v>
          </cell>
          <cell r="Z510">
            <v>2</v>
          </cell>
          <cell r="AA510">
            <v>1.7741935483870968</v>
          </cell>
          <cell r="AB510">
            <v>1.8666666666666667</v>
          </cell>
          <cell r="AC510">
            <v>2.4193548387096775</v>
          </cell>
          <cell r="AD510">
            <v>2.0645161290322585</v>
          </cell>
          <cell r="AE510">
            <v>1.7333333333333334</v>
          </cell>
          <cell r="AF510">
            <v>1.7096774193548387</v>
          </cell>
          <cell r="AG510">
            <v>1</v>
          </cell>
          <cell r="AH510">
            <v>1.096774193548387</v>
          </cell>
          <cell r="AI510">
            <v>1.903225806451613</v>
          </cell>
          <cell r="AJ510">
            <v>1.1071428571428572</v>
          </cell>
          <cell r="AK510">
            <v>1.161290322580645</v>
          </cell>
          <cell r="AL510">
            <v>1.4666666666666668</v>
          </cell>
          <cell r="AM510">
            <v>2.096774193548387</v>
          </cell>
          <cell r="AN510">
            <v>2.1333333333333333</v>
          </cell>
          <cell r="AO510">
            <v>1.6451612903225807</v>
          </cell>
          <cell r="AP510">
            <v>2.4838709677419355</v>
          </cell>
          <cell r="AQ510">
            <v>1.9666666666666668</v>
          </cell>
          <cell r="AR510">
            <v>1.7741935483870968</v>
          </cell>
          <cell r="AS510">
            <v>0.26666666666666666</v>
          </cell>
          <cell r="AT510">
            <v>2.064516129032258</v>
          </cell>
          <cell r="AU510">
            <v>2.161290322580645</v>
          </cell>
          <cell r="AV510">
            <v>2.8214285714285716</v>
          </cell>
          <cell r="AW510">
            <v>3</v>
          </cell>
          <cell r="AX510">
            <v>2.8333333333333335</v>
          </cell>
          <cell r="AY510">
            <v>1.2580645161290323</v>
          </cell>
          <cell r="AZ510">
            <v>1.7</v>
          </cell>
        </row>
        <row r="511">
          <cell r="C511" t="str">
            <v>LUK / Fitchburg / 27 Myrtle Ave 5</v>
          </cell>
          <cell r="D511" t="str">
            <v>Worcester West Area Office</v>
          </cell>
          <cell r="E511">
            <v>1.7419354838709675</v>
          </cell>
          <cell r="F511">
            <v>1.5161290322580645</v>
          </cell>
          <cell r="G511">
            <v>2.1666666666666665</v>
          </cell>
          <cell r="H511">
            <v>1.903225806451613</v>
          </cell>
          <cell r="I511">
            <v>1.0333333333333334</v>
          </cell>
          <cell r="J511">
            <v>2</v>
          </cell>
          <cell r="K511">
            <v>1.8064516129032255</v>
          </cell>
          <cell r="L511">
            <v>2.0714285714285712</v>
          </cell>
          <cell r="M511">
            <v>2</v>
          </cell>
          <cell r="N511">
            <v>2.0666666666666664</v>
          </cell>
          <cell r="O511">
            <v>2</v>
          </cell>
          <cell r="P511">
            <v>1.9666666666666668</v>
          </cell>
          <cell r="Q511">
            <v>1.7096774193548385</v>
          </cell>
          <cell r="R511">
            <v>1.4838709677419355</v>
          </cell>
          <cell r="S511">
            <v>2.1</v>
          </cell>
          <cell r="T511">
            <v>1.7419354838709677</v>
          </cell>
          <cell r="U511">
            <v>2.0333333333333332</v>
          </cell>
          <cell r="V511">
            <v>2</v>
          </cell>
          <cell r="W511">
            <v>2.129032258064516</v>
          </cell>
          <cell r="X511">
            <v>2</v>
          </cell>
          <cell r="Y511">
            <v>2.096774193548387</v>
          </cell>
          <cell r="Z511">
            <v>1.8333333333333333</v>
          </cell>
          <cell r="AA511">
            <v>2</v>
          </cell>
          <cell r="AB511">
            <v>2</v>
          </cell>
          <cell r="AC511">
            <v>1.6451612903225805</v>
          </cell>
          <cell r="AD511">
            <v>1.4193548387096775</v>
          </cell>
          <cell r="AE511">
            <v>2</v>
          </cell>
          <cell r="AF511">
            <v>1.903225806451613</v>
          </cell>
          <cell r="AG511">
            <v>1</v>
          </cell>
          <cell r="AH511">
            <v>1</v>
          </cell>
          <cell r="AI511">
            <v>1</v>
          </cell>
          <cell r="AJ511">
            <v>0.35714285714285715</v>
          </cell>
          <cell r="AL511">
            <v>0.2</v>
          </cell>
          <cell r="AM511">
            <v>1</v>
          </cell>
          <cell r="AN511">
            <v>0.83333333333333337</v>
          </cell>
          <cell r="AO511">
            <v>0.22580645161290322</v>
          </cell>
          <cell r="AP511">
            <v>1.2258064516129032</v>
          </cell>
          <cell r="AQ511">
            <v>1</v>
          </cell>
          <cell r="AR511">
            <v>1.7419354838709675</v>
          </cell>
          <cell r="AS511">
            <v>1.2</v>
          </cell>
          <cell r="AT511">
            <v>1</v>
          </cell>
          <cell r="AU511">
            <v>1</v>
          </cell>
          <cell r="AV511">
            <v>0.85714285714285721</v>
          </cell>
          <cell r="AW511">
            <v>0.67741935483870974</v>
          </cell>
          <cell r="AX511">
            <v>1</v>
          </cell>
          <cell r="AY511">
            <v>1</v>
          </cell>
          <cell r="AZ511">
            <v>0.9</v>
          </cell>
        </row>
        <row r="512">
          <cell r="C512" t="str">
            <v>LUK / Fitchburg / 27 Myrtle Ave 6</v>
          </cell>
          <cell r="D512" t="str">
            <v>(blank)</v>
          </cell>
          <cell r="G512">
            <v>3.3333333333333333E-2</v>
          </cell>
        </row>
        <row r="513">
          <cell r="C513" t="str">
            <v>LUK / Fitchburg / 846 Westminster 1</v>
          </cell>
          <cell r="D513" t="str">
            <v>North Central Area Office</v>
          </cell>
          <cell r="AP513">
            <v>0.19354838709677419</v>
          </cell>
          <cell r="AQ513">
            <v>2.8333333333333335</v>
          </cell>
          <cell r="AR513">
            <v>3.7419354838709671</v>
          </cell>
          <cell r="AS513">
            <v>3.7666666666666666</v>
          </cell>
          <cell r="AT513">
            <v>3.290322580645161</v>
          </cell>
          <cell r="AU513">
            <v>1.6774193548387097</v>
          </cell>
          <cell r="AV513">
            <v>2.3214285714285712</v>
          </cell>
          <cell r="AW513">
            <v>4.709677419354839</v>
          </cell>
          <cell r="AX513">
            <v>4.9000000000000004</v>
          </cell>
          <cell r="AY513">
            <v>3.8064516129032255</v>
          </cell>
          <cell r="AZ513">
            <v>3.2</v>
          </cell>
        </row>
        <row r="514">
          <cell r="C514" t="str">
            <v>LUK / Fitchburg / 846 Westminster 2</v>
          </cell>
          <cell r="D514" t="str">
            <v>South Central Area Office</v>
          </cell>
          <cell r="AT514">
            <v>3.2258064516129031E-2</v>
          </cell>
          <cell r="AW514">
            <v>3.2258064516129031E-2</v>
          </cell>
          <cell r="AX514">
            <v>0.1</v>
          </cell>
        </row>
        <row r="515">
          <cell r="C515" t="str">
            <v>LUK / Fitchburg / 846 Westminster 3</v>
          </cell>
          <cell r="D515" t="str">
            <v>Worcester East Area Office</v>
          </cell>
          <cell r="AQ515">
            <v>0.1</v>
          </cell>
          <cell r="AR515">
            <v>0.64516129032258063</v>
          </cell>
          <cell r="AS515">
            <v>0.73333333333333339</v>
          </cell>
          <cell r="AT515">
            <v>1</v>
          </cell>
          <cell r="AU515">
            <v>1.3548387096774195</v>
          </cell>
          <cell r="AV515">
            <v>2.8571428571428572</v>
          </cell>
          <cell r="AW515">
            <v>1</v>
          </cell>
          <cell r="AX515">
            <v>1.6</v>
          </cell>
          <cell r="AY515">
            <v>2.193548387096774</v>
          </cell>
          <cell r="AZ515">
            <v>1.6333333333333335</v>
          </cell>
        </row>
        <row r="516">
          <cell r="C516" t="str">
            <v>LUK / Fitchburg / 846 Westminster 4</v>
          </cell>
          <cell r="D516" t="str">
            <v>Worcester West Area Office</v>
          </cell>
          <cell r="AP516">
            <v>0.32258064516129031</v>
          </cell>
          <cell r="AQ516">
            <v>1.9333333333333333</v>
          </cell>
          <cell r="AR516">
            <v>1.3870967741935485</v>
          </cell>
          <cell r="AS516">
            <v>1</v>
          </cell>
          <cell r="AT516">
            <v>1.096774193548387</v>
          </cell>
          <cell r="AU516">
            <v>2.032258064516129</v>
          </cell>
          <cell r="AV516">
            <v>1.1428571428571428</v>
          </cell>
          <cell r="AW516">
            <v>2</v>
          </cell>
          <cell r="AX516">
            <v>1.7666666666666668</v>
          </cell>
          <cell r="AY516">
            <v>2.032258064516129</v>
          </cell>
          <cell r="AZ516">
            <v>1.8666666666666667</v>
          </cell>
        </row>
        <row r="517">
          <cell r="C517" t="str">
            <v>LUK / Fitchburg / 846 Westminster 5</v>
          </cell>
          <cell r="D517" t="str">
            <v>(blank)</v>
          </cell>
          <cell r="AZ517">
            <v>0.2</v>
          </cell>
        </row>
        <row r="518">
          <cell r="C518" t="str">
            <v>NFI / Arlington /23 Maple St 1</v>
          </cell>
          <cell r="D518" t="str">
            <v>Arlington Area Office</v>
          </cell>
          <cell r="G518">
            <v>1.8333333333333335</v>
          </cell>
          <cell r="H518">
            <v>1.7096774193548387</v>
          </cell>
          <cell r="I518">
            <v>1.8</v>
          </cell>
          <cell r="J518">
            <v>1.9032258064516128</v>
          </cell>
          <cell r="K518">
            <v>1.7096774193548387</v>
          </cell>
          <cell r="L518">
            <v>1.6785714285714286</v>
          </cell>
          <cell r="M518">
            <v>1.6774193548387095</v>
          </cell>
          <cell r="N518">
            <v>1.6</v>
          </cell>
          <cell r="O518">
            <v>1.9354838709677418</v>
          </cell>
          <cell r="P518">
            <v>1.8</v>
          </cell>
          <cell r="Q518">
            <v>1.935483870967742</v>
          </cell>
          <cell r="R518">
            <v>2</v>
          </cell>
          <cell r="S518">
            <v>1.3333333333333335</v>
          </cell>
          <cell r="T518">
            <v>1</v>
          </cell>
          <cell r="U518">
            <v>1.5333333333333334</v>
          </cell>
          <cell r="V518">
            <v>1.3225806451612903</v>
          </cell>
          <cell r="W518">
            <v>1.8064516129032258</v>
          </cell>
          <cell r="X518">
            <v>1.896551724137931</v>
          </cell>
          <cell r="Y518">
            <v>2.193548387096774</v>
          </cell>
          <cell r="Z518">
            <v>1.7</v>
          </cell>
          <cell r="AA518">
            <v>2</v>
          </cell>
          <cell r="AB518">
            <v>2</v>
          </cell>
          <cell r="AC518">
            <v>1.3870967741935483</v>
          </cell>
          <cell r="AD518">
            <v>2.129032258064516</v>
          </cell>
          <cell r="AE518">
            <v>2.0666666666666669</v>
          </cell>
          <cell r="AF518">
            <v>2.225806451612903</v>
          </cell>
          <cell r="AG518">
            <v>2.0333333333333332</v>
          </cell>
          <cell r="AH518">
            <v>1.7419354838709675</v>
          </cell>
          <cell r="AI518">
            <v>1.7096774193548387</v>
          </cell>
          <cell r="AJ518">
            <v>1.25</v>
          </cell>
          <cell r="AK518">
            <v>1.8387096774193548</v>
          </cell>
          <cell r="AL518">
            <v>2</v>
          </cell>
          <cell r="AM518">
            <v>2</v>
          </cell>
          <cell r="AN518">
            <v>2.1</v>
          </cell>
          <cell r="AO518">
            <v>2</v>
          </cell>
          <cell r="AP518">
            <v>1.6451612903225805</v>
          </cell>
          <cell r="AQ518">
            <v>1.7666666666666666</v>
          </cell>
          <cell r="AR518">
            <v>1.8709677419354838</v>
          </cell>
          <cell r="AS518">
            <v>2.333333333333333</v>
          </cell>
          <cell r="AT518">
            <v>1.9677419354838708</v>
          </cell>
          <cell r="AU518">
            <v>1.9032258064516128</v>
          </cell>
          <cell r="AV518">
            <v>2.3571428571428572</v>
          </cell>
          <cell r="AW518">
            <v>2.5483870967741935</v>
          </cell>
          <cell r="AX518">
            <v>1.8</v>
          </cell>
          <cell r="AY518">
            <v>1.4193548387096775</v>
          </cell>
          <cell r="AZ518">
            <v>2.0333333333333332</v>
          </cell>
        </row>
        <row r="519">
          <cell r="C519" t="str">
            <v>NFI / Arlington /23 Maple St 2</v>
          </cell>
          <cell r="D519" t="str">
            <v>Cambridge Area Office</v>
          </cell>
          <cell r="G519">
            <v>1.5666666666666669</v>
          </cell>
          <cell r="H519">
            <v>1.6451612903225805</v>
          </cell>
          <cell r="I519">
            <v>1.9</v>
          </cell>
          <cell r="J519">
            <v>1.8387096774193548</v>
          </cell>
          <cell r="K519">
            <v>1.8064516129032258</v>
          </cell>
          <cell r="L519">
            <v>1.8928571428571428</v>
          </cell>
          <cell r="M519">
            <v>1.6129032258064515</v>
          </cell>
          <cell r="N519">
            <v>2</v>
          </cell>
          <cell r="O519">
            <v>1.7096774193548387</v>
          </cell>
          <cell r="P519">
            <v>0.86666666666666659</v>
          </cell>
          <cell r="Q519">
            <v>1.3870967741935485</v>
          </cell>
          <cell r="R519">
            <v>1.8064516129032258</v>
          </cell>
          <cell r="S519">
            <v>0.56666666666666665</v>
          </cell>
          <cell r="T519">
            <v>0.5161290322580645</v>
          </cell>
          <cell r="U519">
            <v>1.7666666666666666</v>
          </cell>
          <cell r="V519">
            <v>1.6129032258064515</v>
          </cell>
          <cell r="W519">
            <v>1.6774193548387095</v>
          </cell>
          <cell r="X519">
            <v>2</v>
          </cell>
          <cell r="Y519">
            <v>1.7741935483870965</v>
          </cell>
          <cell r="Z519">
            <v>1.6333333333333333</v>
          </cell>
          <cell r="AA519">
            <v>1.870967741935484</v>
          </cell>
          <cell r="AB519">
            <v>1.6333333333333333</v>
          </cell>
          <cell r="AC519">
            <v>2</v>
          </cell>
          <cell r="AD519">
            <v>0.77419354838709675</v>
          </cell>
          <cell r="AE519">
            <v>0.2</v>
          </cell>
          <cell r="AF519">
            <v>1.7419354838709675</v>
          </cell>
          <cell r="AG519">
            <v>2.0333333333333332</v>
          </cell>
          <cell r="AH519">
            <v>2</v>
          </cell>
          <cell r="AI519">
            <v>1.4838709677419355</v>
          </cell>
          <cell r="AJ519">
            <v>0.75</v>
          </cell>
          <cell r="AK519">
            <v>1.935483870967742</v>
          </cell>
          <cell r="AL519">
            <v>1.5666666666666667</v>
          </cell>
          <cell r="AM519">
            <v>1.741935483870968</v>
          </cell>
          <cell r="AN519">
            <v>1.4333333333333333</v>
          </cell>
          <cell r="AO519">
            <v>2</v>
          </cell>
          <cell r="AP519">
            <v>1.7419354838709677</v>
          </cell>
          <cell r="AQ519">
            <v>0.8666666666666667</v>
          </cell>
          <cell r="AR519">
            <v>1.1935483870967742</v>
          </cell>
          <cell r="AS519">
            <v>1.2666666666666666</v>
          </cell>
          <cell r="AT519">
            <v>1.4516129032258065</v>
          </cell>
          <cell r="AU519">
            <v>1.7096774193548387</v>
          </cell>
          <cell r="AV519">
            <v>2</v>
          </cell>
          <cell r="AW519">
            <v>1.8064516129032258</v>
          </cell>
          <cell r="AX519">
            <v>1.8</v>
          </cell>
          <cell r="AY519">
            <v>1.7741935483870968</v>
          </cell>
          <cell r="AZ519">
            <v>1.7333333333333334</v>
          </cell>
        </row>
        <row r="520">
          <cell r="C520" t="str">
            <v>NFI / Arlington /23 Maple St 3</v>
          </cell>
          <cell r="D520" t="str">
            <v>Cambridge Fam &amp; Child Srvcs (Adop)</v>
          </cell>
          <cell r="AR520">
            <v>0.41935483870967744</v>
          </cell>
          <cell r="AS520">
            <v>1</v>
          </cell>
          <cell r="AT520">
            <v>0.32258064516129031</v>
          </cell>
        </row>
        <row r="521">
          <cell r="C521" t="str">
            <v>NFI / Arlington /23 Maple St 4</v>
          </cell>
          <cell r="D521" t="str">
            <v>Coastal Area Office</v>
          </cell>
          <cell r="N521">
            <v>0.1</v>
          </cell>
          <cell r="O521">
            <v>6.4516129032258063E-2</v>
          </cell>
          <cell r="S521">
            <v>0.13333333333333333</v>
          </cell>
        </row>
        <row r="522">
          <cell r="C522" t="str">
            <v>NFI / Arlington /23 Maple St 5</v>
          </cell>
          <cell r="D522" t="str">
            <v>Framingham Area Office</v>
          </cell>
          <cell r="I522">
            <v>3.3333333333333333E-2</v>
          </cell>
          <cell r="M522">
            <v>0.41935483870967738</v>
          </cell>
          <cell r="R522">
            <v>0.12903225806451613</v>
          </cell>
          <cell r="T522">
            <v>0.38709677419354838</v>
          </cell>
          <cell r="U522">
            <v>1</v>
          </cell>
          <cell r="V522">
            <v>0.93548387096774199</v>
          </cell>
          <cell r="W522">
            <v>0.5161290322580645</v>
          </cell>
          <cell r="Z522">
            <v>0.26666666666666666</v>
          </cell>
          <cell r="AE522">
            <v>3.3333333333333333E-2</v>
          </cell>
          <cell r="AH522">
            <v>3.2258064516129031E-2</v>
          </cell>
          <cell r="AJ522">
            <v>3.5714285714285712E-2</v>
          </cell>
          <cell r="AK522">
            <v>3.2258064516129031E-2</v>
          </cell>
          <cell r="AN522">
            <v>6.6666666666666666E-2</v>
          </cell>
          <cell r="AX522">
            <v>0.13333333333333333</v>
          </cell>
          <cell r="AY522">
            <v>0.22580645161290322</v>
          </cell>
        </row>
        <row r="523">
          <cell r="C523" t="str">
            <v>NFI / Arlington /23 Maple St 6</v>
          </cell>
          <cell r="D523" t="str">
            <v>Greenfield Area Office</v>
          </cell>
          <cell r="AD523">
            <v>0.16129032258064516</v>
          </cell>
          <cell r="AE523">
            <v>3.3333333333333333E-2</v>
          </cell>
        </row>
        <row r="524">
          <cell r="C524" t="str">
            <v>NFI / Arlington /23 Maple St 7</v>
          </cell>
          <cell r="D524" t="str">
            <v>Lynn Area Office</v>
          </cell>
          <cell r="AO524">
            <v>0.967741935483871</v>
          </cell>
          <cell r="AP524">
            <v>0.83870967741935487</v>
          </cell>
        </row>
        <row r="525">
          <cell r="C525" t="str">
            <v>NFI / Arlington /23 Maple St 8</v>
          </cell>
          <cell r="D525" t="str">
            <v>Malden Area Office</v>
          </cell>
          <cell r="G525">
            <v>0.8666666666666667</v>
          </cell>
          <cell r="H525">
            <v>1.7419354838709677</v>
          </cell>
          <cell r="I525">
            <v>1.8666666666666667</v>
          </cell>
          <cell r="J525">
            <v>1.8064516129032258</v>
          </cell>
          <cell r="K525">
            <v>1.9032258064516128</v>
          </cell>
          <cell r="L525">
            <v>1.5357142857142856</v>
          </cell>
          <cell r="M525">
            <v>1.5161290322580645</v>
          </cell>
          <cell r="N525">
            <v>2</v>
          </cell>
          <cell r="O525">
            <v>2</v>
          </cell>
          <cell r="P525">
            <v>2.9</v>
          </cell>
          <cell r="Q525">
            <v>2.064516129032258</v>
          </cell>
          <cell r="R525">
            <v>1.7419354838709675</v>
          </cell>
          <cell r="S525">
            <v>1.7666666666666666</v>
          </cell>
          <cell r="T525">
            <v>1.2903225806451613</v>
          </cell>
          <cell r="U525">
            <v>0.96666666666666667</v>
          </cell>
          <cell r="V525">
            <v>1</v>
          </cell>
          <cell r="W525">
            <v>1.5483870967741935</v>
          </cell>
          <cell r="X525">
            <v>2</v>
          </cell>
          <cell r="Y525">
            <v>1.3548387096774195</v>
          </cell>
          <cell r="Z525">
            <v>1.7</v>
          </cell>
          <cell r="AA525">
            <v>1.7741935483870965</v>
          </cell>
          <cell r="AB525">
            <v>1.6</v>
          </cell>
          <cell r="AC525">
            <v>1.967741935483871</v>
          </cell>
          <cell r="AD525">
            <v>0.45161290322580644</v>
          </cell>
          <cell r="AF525">
            <v>1.4193548387096775</v>
          </cell>
          <cell r="AG525">
            <v>1.4</v>
          </cell>
          <cell r="AH525">
            <v>1.129032258064516</v>
          </cell>
          <cell r="AI525">
            <v>1.7096774193548385</v>
          </cell>
          <cell r="AJ525">
            <v>2</v>
          </cell>
          <cell r="AK525">
            <v>1.838709677419355</v>
          </cell>
          <cell r="AL525">
            <v>1.7</v>
          </cell>
          <cell r="AM525">
            <v>2</v>
          </cell>
          <cell r="AN525">
            <v>1.7</v>
          </cell>
          <cell r="AO525">
            <v>0.967741935483871</v>
          </cell>
          <cell r="AP525">
            <v>0.64516129032258063</v>
          </cell>
          <cell r="AQ525">
            <v>2</v>
          </cell>
          <cell r="AR525">
            <v>1.4193548387096775</v>
          </cell>
          <cell r="AS525">
            <v>1</v>
          </cell>
          <cell r="AT525">
            <v>1.4516129032258065</v>
          </cell>
          <cell r="AU525">
            <v>1.7096774193548385</v>
          </cell>
          <cell r="AV525">
            <v>1.0357142857142858</v>
          </cell>
          <cell r="AW525">
            <v>1.064516129032258</v>
          </cell>
          <cell r="AX525">
            <v>2</v>
          </cell>
          <cell r="AY525">
            <v>2</v>
          </cell>
          <cell r="AZ525">
            <v>1.6</v>
          </cell>
        </row>
        <row r="526">
          <cell r="C526" t="str">
            <v>NFI / Arlington /23 Maple St 9</v>
          </cell>
          <cell r="D526" t="str">
            <v>Plymouth Area Office</v>
          </cell>
          <cell r="M526">
            <v>9.6774193548387094E-2</v>
          </cell>
        </row>
        <row r="527">
          <cell r="C527" t="str">
            <v>NFI / Arlington /23 Maple St 10</v>
          </cell>
          <cell r="D527" t="str">
            <v>South Central Area Office</v>
          </cell>
          <cell r="AG527">
            <v>6.6666666666666666E-2</v>
          </cell>
          <cell r="AJ527">
            <v>0.14285714285714285</v>
          </cell>
        </row>
        <row r="528">
          <cell r="C528" t="str">
            <v>Old Colony Y/Brockton/917R Montello 1</v>
          </cell>
          <cell r="D528" t="str">
            <v>Brockton Area Office</v>
          </cell>
          <cell r="E528">
            <v>8.0967741935483861</v>
          </cell>
          <cell r="F528">
            <v>8.1612903225806441</v>
          </cell>
          <cell r="G528">
            <v>9.1666666666666661</v>
          </cell>
          <cell r="H528">
            <v>8.5806451612903238</v>
          </cell>
          <cell r="I528">
            <v>9.9</v>
          </cell>
          <cell r="J528">
            <v>10.580645161290322</v>
          </cell>
          <cell r="K528">
            <v>11.193548387096774</v>
          </cell>
          <cell r="L528">
            <v>10.75</v>
          </cell>
          <cell r="M528">
            <v>12.258064516129034</v>
          </cell>
          <cell r="N528">
            <v>12.1</v>
          </cell>
          <cell r="O528">
            <v>11.32258064516129</v>
          </cell>
          <cell r="P528">
            <v>15.033333333333335</v>
          </cell>
          <cell r="Q528">
            <v>12.161290322580642</v>
          </cell>
          <cell r="R528">
            <v>9.6774193548387082</v>
          </cell>
          <cell r="S528">
            <v>9.8333333333333339</v>
          </cell>
          <cell r="T528">
            <v>9.9354838709677402</v>
          </cell>
          <cell r="U528">
            <v>11.6</v>
          </cell>
          <cell r="V528">
            <v>10.96774193548387</v>
          </cell>
          <cell r="W528">
            <v>10.258064516129032</v>
          </cell>
          <cell r="X528">
            <v>9.3793103448275854</v>
          </cell>
          <cell r="Y528">
            <v>9.9677419354838719</v>
          </cell>
          <cell r="Z528">
            <v>10.6</v>
          </cell>
          <cell r="AA528">
            <v>11.516129032258066</v>
          </cell>
          <cell r="AB528">
            <v>9.2666666666666657</v>
          </cell>
          <cell r="AC528">
            <v>9.7096774193548381</v>
          </cell>
          <cell r="AD528">
            <v>9.8064516129032278</v>
          </cell>
          <cell r="AE528">
            <v>11.433333333333334</v>
          </cell>
          <cell r="AF528">
            <v>11.806451612903226</v>
          </cell>
          <cell r="AG528">
            <v>10.266666666666666</v>
          </cell>
          <cell r="AH528">
            <v>11.419354838709678</v>
          </cell>
          <cell r="AI528">
            <v>11.193548387096776</v>
          </cell>
          <cell r="AJ528">
            <v>9.4642857142857153</v>
          </cell>
          <cell r="AK528">
            <v>9.2258064516129057</v>
          </cell>
          <cell r="AL528">
            <v>9.1</v>
          </cell>
          <cell r="AM528">
            <v>9.5806451612903238</v>
          </cell>
          <cell r="AN528">
            <v>10.3</v>
          </cell>
          <cell r="AO528">
            <v>8.3548387096774199</v>
          </cell>
          <cell r="AP528">
            <v>6.0967741935483861</v>
          </cell>
          <cell r="AQ528">
            <v>8.0666666666666664</v>
          </cell>
          <cell r="AR528">
            <v>7</v>
          </cell>
          <cell r="AS528">
            <v>5.0999999999999996</v>
          </cell>
          <cell r="AT528">
            <v>7.612903225806452</v>
          </cell>
          <cell r="AU528">
            <v>9.5161290322580641</v>
          </cell>
          <cell r="AV528">
            <v>10.142857142857146</v>
          </cell>
          <cell r="AW528">
            <v>10.032258064516128</v>
          </cell>
          <cell r="AX528">
            <v>8.4666666666666668</v>
          </cell>
          <cell r="AY528">
            <v>9.4838709677419359</v>
          </cell>
          <cell r="AZ528">
            <v>7.6333333333333337</v>
          </cell>
        </row>
        <row r="529">
          <cell r="C529" t="str">
            <v>Old Colony Y/Brockton/917R Montello 2</v>
          </cell>
          <cell r="D529" t="str">
            <v>Coastal Area Office</v>
          </cell>
          <cell r="AL529">
            <v>0.26666666666666666</v>
          </cell>
          <cell r="AO529">
            <v>0.80645161290322576</v>
          </cell>
          <cell r="AP529">
            <v>0.64516129032258063</v>
          </cell>
          <cell r="AQ529">
            <v>0.7</v>
          </cell>
        </row>
        <row r="530">
          <cell r="C530" t="str">
            <v>Old Colony Y/Brockton/917R Montello 3</v>
          </cell>
          <cell r="D530" t="str">
            <v>Fall River Area Office</v>
          </cell>
          <cell r="O530">
            <v>0.22580645161290322</v>
          </cell>
          <cell r="P530">
            <v>0.1</v>
          </cell>
          <cell r="Q530">
            <v>0.22580645161290322</v>
          </cell>
          <cell r="R530">
            <v>1</v>
          </cell>
          <cell r="S530">
            <v>1</v>
          </cell>
          <cell r="T530">
            <v>0.58064516129032262</v>
          </cell>
          <cell r="V530">
            <v>6.4516129032258063E-2</v>
          </cell>
          <cell r="Y530">
            <v>3.2258064516129031E-2</v>
          </cell>
          <cell r="Z530">
            <v>0.3</v>
          </cell>
          <cell r="AB530">
            <v>0.33333333333333337</v>
          </cell>
          <cell r="AC530">
            <v>1</v>
          </cell>
          <cell r="AD530">
            <v>1.096774193548387</v>
          </cell>
          <cell r="AE530">
            <v>0.3</v>
          </cell>
          <cell r="AX530">
            <v>3.3333333333333333E-2</v>
          </cell>
          <cell r="AY530">
            <v>0.35483870967741937</v>
          </cell>
          <cell r="AZ530">
            <v>0.3</v>
          </cell>
        </row>
        <row r="531">
          <cell r="C531" t="str">
            <v>Old Colony Y/Brockton/917R Montello 4</v>
          </cell>
          <cell r="D531" t="str">
            <v>New Bedford Area Office</v>
          </cell>
          <cell r="M531">
            <v>3.2258064516129031E-2</v>
          </cell>
          <cell r="Z531">
            <v>0.3666666666666667</v>
          </cell>
          <cell r="AB531">
            <v>0.13333333333333333</v>
          </cell>
          <cell r="AC531">
            <v>0.93548387096774188</v>
          </cell>
          <cell r="AJ531">
            <v>7.1428571428571425E-2</v>
          </cell>
          <cell r="AN531">
            <v>0.13333333333333333</v>
          </cell>
          <cell r="AO531">
            <v>9.6774193548387094E-2</v>
          </cell>
          <cell r="AP531">
            <v>1.1612903225806452</v>
          </cell>
          <cell r="AQ531">
            <v>1.2666666666666666</v>
          </cell>
          <cell r="AR531">
            <v>0.77419354838709675</v>
          </cell>
          <cell r="AS531">
            <v>0.76666666666666672</v>
          </cell>
          <cell r="AY531">
            <v>0.83870967741935476</v>
          </cell>
          <cell r="AZ531">
            <v>1</v>
          </cell>
        </row>
        <row r="532">
          <cell r="C532" t="str">
            <v>Old Colony Y/Brockton/917R Montello 5</v>
          </cell>
          <cell r="D532" t="str">
            <v>Plymouth Area Office</v>
          </cell>
          <cell r="E532">
            <v>0.22580645161290322</v>
          </cell>
          <cell r="F532">
            <v>1.032258064516129</v>
          </cell>
          <cell r="G532">
            <v>1</v>
          </cell>
          <cell r="H532">
            <v>1.8387096774193548</v>
          </cell>
          <cell r="I532">
            <v>1.9</v>
          </cell>
          <cell r="J532">
            <v>0.45161290322580644</v>
          </cell>
          <cell r="N532">
            <v>0.33333333333333331</v>
          </cell>
          <cell r="T532">
            <v>0.32258064516129031</v>
          </cell>
          <cell r="AB532">
            <v>0.93333333333333335</v>
          </cell>
          <cell r="AC532">
            <v>9.6774193548387094E-2</v>
          </cell>
          <cell r="AD532">
            <v>0.16129032258064516</v>
          </cell>
          <cell r="AG532">
            <v>0.8</v>
          </cell>
          <cell r="AH532">
            <v>0.25806451612903225</v>
          </cell>
          <cell r="AJ532">
            <v>0.4642857142857143</v>
          </cell>
          <cell r="AK532">
            <v>0.61290322580645162</v>
          </cell>
          <cell r="AL532">
            <v>3.3333333333333333E-2</v>
          </cell>
          <cell r="AM532">
            <v>0.35483870967741937</v>
          </cell>
          <cell r="AN532">
            <v>0.1</v>
          </cell>
          <cell r="AO532">
            <v>1</v>
          </cell>
          <cell r="AP532">
            <v>0.35483870967741937</v>
          </cell>
          <cell r="AR532">
            <v>0.87096774193548387</v>
          </cell>
          <cell r="AS532">
            <v>0.76666666666666672</v>
          </cell>
          <cell r="AU532">
            <v>0.77419354838709675</v>
          </cell>
          <cell r="AV532">
            <v>1</v>
          </cell>
          <cell r="AW532">
            <v>1</v>
          </cell>
          <cell r="AX532">
            <v>1</v>
          </cell>
          <cell r="AY532">
            <v>0.58064516129032251</v>
          </cell>
          <cell r="AZ532">
            <v>0.76666666666666672</v>
          </cell>
        </row>
        <row r="533">
          <cell r="C533" t="str">
            <v>Old Colony Y/Brockton/917R Montello 6</v>
          </cell>
          <cell r="D533" t="str">
            <v>Solutions for Living (PAS SE)</v>
          </cell>
          <cell r="AK533">
            <v>0.93548387096774188</v>
          </cell>
          <cell r="AL533">
            <v>1</v>
          </cell>
          <cell r="AM533">
            <v>1</v>
          </cell>
          <cell r="AN533">
            <v>0.7</v>
          </cell>
        </row>
        <row r="534">
          <cell r="C534" t="str">
            <v>Old Colony Y/Brockton/917R Montello 7</v>
          </cell>
          <cell r="D534" t="str">
            <v>Taunton/Attleboro Area Office</v>
          </cell>
          <cell r="L534">
            <v>0.39285714285714285</v>
          </cell>
          <cell r="S534">
            <v>0.1</v>
          </cell>
          <cell r="T534">
            <v>0.32258064516129031</v>
          </cell>
          <cell r="V534">
            <v>0.61290322580645162</v>
          </cell>
          <cell r="W534">
            <v>0.87096774193548387</v>
          </cell>
          <cell r="X534">
            <v>0.17241379310344829</v>
          </cell>
          <cell r="Y534">
            <v>0.29032258064516125</v>
          </cell>
          <cell r="Z534">
            <v>0.3</v>
          </cell>
          <cell r="AI534">
            <v>0.16129032258064516</v>
          </cell>
          <cell r="AJ534">
            <v>0.21428571428571427</v>
          </cell>
          <cell r="AO534">
            <v>0.38709677419354838</v>
          </cell>
          <cell r="AP534">
            <v>0.967741935483871</v>
          </cell>
          <cell r="AQ534">
            <v>1.1333333333333333</v>
          </cell>
          <cell r="AR534">
            <v>0.5161290322580645</v>
          </cell>
          <cell r="AS534">
            <v>0.7</v>
          </cell>
          <cell r="AT534">
            <v>0.74193548387096775</v>
          </cell>
          <cell r="AU534">
            <v>0.64516129032258063</v>
          </cell>
          <cell r="AV534">
            <v>0.39285714285714285</v>
          </cell>
        </row>
        <row r="535">
          <cell r="C535" t="str">
            <v>Old Colony Y/Fall River/199 N. Main 1</v>
          </cell>
          <cell r="D535" t="str">
            <v>Brockton Area Office</v>
          </cell>
          <cell r="Y535">
            <v>3.2258064516129031E-2</v>
          </cell>
          <cell r="AC535">
            <v>0.35483870967741937</v>
          </cell>
        </row>
        <row r="536">
          <cell r="C536" t="str">
            <v>Old Colony Y/Fall River/199 N. Main 2</v>
          </cell>
          <cell r="D536" t="str">
            <v>Fall River Area Office</v>
          </cell>
          <cell r="I536">
            <v>0.7</v>
          </cell>
          <cell r="J536">
            <v>0.61290322580645162</v>
          </cell>
          <cell r="V536">
            <v>0.25806451612903225</v>
          </cell>
          <cell r="W536">
            <v>3.2258064516129031E-2</v>
          </cell>
          <cell r="X536">
            <v>3.4482758620689655E-2</v>
          </cell>
          <cell r="Y536">
            <v>0.16129032258064516</v>
          </cell>
          <cell r="Z536">
            <v>3.3333333333333333E-2</v>
          </cell>
        </row>
        <row r="537">
          <cell r="C537" t="str">
            <v>Old Colony Y/Fall River/199 N. Main 3</v>
          </cell>
          <cell r="D537" t="str">
            <v>New Bedford Area Office</v>
          </cell>
          <cell r="I537">
            <v>12.633333333333333</v>
          </cell>
          <cell r="J537">
            <v>10.806451612903228</v>
          </cell>
          <cell r="K537">
            <v>12.29032258064516</v>
          </cell>
          <cell r="L537">
            <v>12.821428571428573</v>
          </cell>
          <cell r="M537">
            <v>12.516129032258066</v>
          </cell>
          <cell r="N537">
            <v>12.9</v>
          </cell>
          <cell r="O537">
            <v>12.225806451612904</v>
          </cell>
          <cell r="P537">
            <v>14.033333333333333</v>
          </cell>
          <cell r="Q537">
            <v>12.35483870967742</v>
          </cell>
          <cell r="R537">
            <v>11.903225806451612</v>
          </cell>
          <cell r="S537">
            <v>13.533333333333331</v>
          </cell>
          <cell r="T537">
            <v>13.7741935483871</v>
          </cell>
          <cell r="U537">
            <v>12.833333333333334</v>
          </cell>
          <cell r="V537">
            <v>12.483870967741936</v>
          </cell>
          <cell r="W537">
            <v>13.096774193548386</v>
          </cell>
          <cell r="X537">
            <v>13.448275862068966</v>
          </cell>
          <cell r="Y537">
            <v>13.290322580645162</v>
          </cell>
          <cell r="Z537">
            <v>13.866666666666667</v>
          </cell>
          <cell r="AA537">
            <v>11.548387096774194</v>
          </cell>
          <cell r="AB537">
            <v>5.9</v>
          </cell>
          <cell r="AC537">
            <v>8.193548387096774</v>
          </cell>
          <cell r="AD537">
            <v>1.3225806451612903</v>
          </cell>
        </row>
        <row r="538">
          <cell r="C538" t="str">
            <v>Old Colony Y/Fall River/199 N. Main 4</v>
          </cell>
          <cell r="D538" t="str">
            <v>Plymouth Area Office</v>
          </cell>
          <cell r="I538">
            <v>6.6666666666666666E-2</v>
          </cell>
          <cell r="L538">
            <v>0.9642857142857143</v>
          </cell>
          <cell r="M538">
            <v>1</v>
          </cell>
          <cell r="N538">
            <v>1</v>
          </cell>
          <cell r="O538">
            <v>1</v>
          </cell>
        </row>
        <row r="539">
          <cell r="C539" t="str">
            <v>Old Colony Y/Fall River/199 N. Main 5</v>
          </cell>
          <cell r="D539" t="str">
            <v>Taunton/Attleboro Area Office</v>
          </cell>
          <cell r="Q539">
            <v>0.70967741935483875</v>
          </cell>
          <cell r="R539">
            <v>0.25806451612903225</v>
          </cell>
          <cell r="AD539">
            <v>0.25806451612903225</v>
          </cell>
        </row>
        <row r="540">
          <cell r="C540" t="str">
            <v>Old Colony Y/NewBedford/106 bullard 1</v>
          </cell>
          <cell r="D540" t="str">
            <v>Brockton Area Office</v>
          </cell>
          <cell r="AA540">
            <v>3.2258064516129031E-2</v>
          </cell>
          <cell r="AB540">
            <v>0.43333333333333335</v>
          </cell>
          <cell r="AC540">
            <v>1</v>
          </cell>
          <cell r="AD540">
            <v>1.193548387096774</v>
          </cell>
          <cell r="AE540">
            <v>1</v>
          </cell>
          <cell r="AF540">
            <v>0.41935483870967738</v>
          </cell>
          <cell r="AH540">
            <v>9.6774193548387094E-2</v>
          </cell>
          <cell r="AI540">
            <v>0.38709677419354838</v>
          </cell>
          <cell r="AK540">
            <v>9.6774193548387094E-2</v>
          </cell>
          <cell r="AM540">
            <v>3.2258064516129031E-2</v>
          </cell>
          <cell r="AO540">
            <v>0.29032258064516131</v>
          </cell>
          <cell r="AP540">
            <v>1</v>
          </cell>
          <cell r="AQ540">
            <v>1</v>
          </cell>
          <cell r="AR540">
            <v>1</v>
          </cell>
          <cell r="AS540">
            <v>3.3333333333333333E-2</v>
          </cell>
          <cell r="AY540">
            <v>0.45161290322580644</v>
          </cell>
          <cell r="AZ540">
            <v>1.0333333333333334</v>
          </cell>
        </row>
        <row r="541">
          <cell r="C541" t="str">
            <v>Old Colony Y/NewBedford/106 bullard 2</v>
          </cell>
          <cell r="D541" t="str">
            <v>Cape Cod Area Office</v>
          </cell>
          <cell r="AW541">
            <v>9.6774193548387094E-2</v>
          </cell>
          <cell r="AY541">
            <v>3.2258064516129031E-2</v>
          </cell>
        </row>
        <row r="542">
          <cell r="C542" t="str">
            <v>Old Colony Y/NewBedford/106 bullard 3</v>
          </cell>
          <cell r="D542" t="str">
            <v>Fall River Area Office</v>
          </cell>
          <cell r="AW542">
            <v>1</v>
          </cell>
          <cell r="AX542">
            <v>6.6666666666666666E-2</v>
          </cell>
        </row>
        <row r="543">
          <cell r="C543" t="str">
            <v>Old Colony Y/NewBedford/106 bullard 4</v>
          </cell>
          <cell r="D543" t="str">
            <v>New Bedford Area Office</v>
          </cell>
          <cell r="AA543">
            <v>1.935483870967742</v>
          </cell>
          <cell r="AB543">
            <v>7.3666666666666671</v>
          </cell>
          <cell r="AC543">
            <v>3.419354838709677</v>
          </cell>
          <cell r="AD543">
            <v>7.580645161290323</v>
          </cell>
          <cell r="AE543">
            <v>11.6</v>
          </cell>
          <cell r="AF543">
            <v>11.774193548387098</v>
          </cell>
          <cell r="AG543">
            <v>12.6</v>
          </cell>
          <cell r="AH543">
            <v>10.645161290322584</v>
          </cell>
          <cell r="AI543">
            <v>12.193548387096776</v>
          </cell>
          <cell r="AJ543">
            <v>12.642857142857144</v>
          </cell>
          <cell r="AK543">
            <v>12.483870967741936</v>
          </cell>
          <cell r="AL543">
            <v>13.333333333333334</v>
          </cell>
          <cell r="AM543">
            <v>13.645161290322578</v>
          </cell>
          <cell r="AN543">
            <v>14.866666666666665</v>
          </cell>
          <cell r="AO543">
            <v>13.064516129032258</v>
          </cell>
          <cell r="AP543">
            <v>12.322580645161292</v>
          </cell>
          <cell r="AQ543">
            <v>11.6</v>
          </cell>
          <cell r="AR543">
            <v>12.290322580645158</v>
          </cell>
          <cell r="AS543">
            <v>11.533333333333337</v>
          </cell>
          <cell r="AT543">
            <v>11.161290322580646</v>
          </cell>
          <cell r="AU543">
            <v>12.483870967741936</v>
          </cell>
          <cell r="AV543">
            <v>12.892857142857144</v>
          </cell>
          <cell r="AW543">
            <v>11</v>
          </cell>
          <cell r="AX543">
            <v>12.466666666666665</v>
          </cell>
          <cell r="AY543">
            <v>11.161290322580644</v>
          </cell>
          <cell r="AZ543">
            <v>8.6999999999999993</v>
          </cell>
        </row>
        <row r="544">
          <cell r="C544" t="str">
            <v>Old Colony Y/NewBedford/106 bullard 5</v>
          </cell>
          <cell r="D544" t="str">
            <v>Park St. Area Office</v>
          </cell>
          <cell r="AS544">
            <v>0.5</v>
          </cell>
        </row>
        <row r="545">
          <cell r="C545" t="str">
            <v>Old Colony Y/NewBedford/106 bullard 6</v>
          </cell>
          <cell r="D545" t="str">
            <v>Plymouth Area Office</v>
          </cell>
          <cell r="AL545">
            <v>3.3333333333333333E-2</v>
          </cell>
          <cell r="AU545">
            <v>0.25806451612903225</v>
          </cell>
          <cell r="AW545">
            <v>0.32258064516129031</v>
          </cell>
          <cell r="AY545">
            <v>0.83870967741935487</v>
          </cell>
          <cell r="AZ545">
            <v>1</v>
          </cell>
        </row>
        <row r="546">
          <cell r="C546" t="str">
            <v>Old Colony Y/NewBedford/106 bullard 7</v>
          </cell>
          <cell r="D546" t="str">
            <v>Solutions for Living (PAS SE)</v>
          </cell>
          <cell r="AW546">
            <v>0.64516129032258063</v>
          </cell>
          <cell r="AX546">
            <v>1</v>
          </cell>
          <cell r="AY546">
            <v>0.74193548387096775</v>
          </cell>
        </row>
        <row r="547">
          <cell r="C547" t="str">
            <v>Old Colony Y/NewBedford/106 bullard 8</v>
          </cell>
          <cell r="D547" t="str">
            <v>Taunton/Attleboro Area Office</v>
          </cell>
          <cell r="AI547">
            <v>3.2258064516129031E-2</v>
          </cell>
          <cell r="AQ547">
            <v>0.7</v>
          </cell>
          <cell r="AY547">
            <v>0.22580645161290322</v>
          </cell>
          <cell r="AZ547">
            <v>0.76666666666666672</v>
          </cell>
        </row>
        <row r="548">
          <cell r="C548" t="str">
            <v>RFK / Lancaster / 220 Old Common 1</v>
          </cell>
          <cell r="D548" t="str">
            <v>Cape Cod Area Office</v>
          </cell>
          <cell r="Q548">
            <v>1.967741935483871</v>
          </cell>
          <cell r="R548">
            <v>0.54838709677419351</v>
          </cell>
        </row>
        <row r="549">
          <cell r="C549" t="str">
            <v>RFK / Lancaster / 220 Old Common 2</v>
          </cell>
          <cell r="D549" t="str">
            <v>North Central Area Office</v>
          </cell>
          <cell r="F549">
            <v>0.87096774193548376</v>
          </cell>
          <cell r="G549">
            <v>4</v>
          </cell>
          <cell r="H549">
            <v>3.967741935483871</v>
          </cell>
          <cell r="I549">
            <v>3.8</v>
          </cell>
          <cell r="J549">
            <v>4.5483870967741931</v>
          </cell>
          <cell r="K549">
            <v>5.032258064516129</v>
          </cell>
          <cell r="L549">
            <v>5.8928571428571432</v>
          </cell>
          <cell r="M549">
            <v>4.225806451612903</v>
          </cell>
          <cell r="N549">
            <v>4.5333333333333332</v>
          </cell>
          <cell r="O549">
            <v>5.7096774193548381</v>
          </cell>
          <cell r="P549">
            <v>4.9000000000000004</v>
          </cell>
          <cell r="Q549">
            <v>4.064516129032258</v>
          </cell>
          <cell r="R549">
            <v>4.9677419354838719</v>
          </cell>
          <cell r="S549">
            <v>4.3</v>
          </cell>
          <cell r="T549">
            <v>3.903225806451613</v>
          </cell>
          <cell r="U549">
            <v>5.4666666666666668</v>
          </cell>
          <cell r="V549">
            <v>4.967741935483871</v>
          </cell>
          <cell r="W549">
            <v>4.9354838709677411</v>
          </cell>
          <cell r="X549">
            <v>5</v>
          </cell>
          <cell r="Y549">
            <v>4.967741935483871</v>
          </cell>
          <cell r="Z549">
            <v>4.9666666666666668</v>
          </cell>
          <cell r="AA549">
            <v>5</v>
          </cell>
          <cell r="AB549">
            <v>4.9666666666666668</v>
          </cell>
          <cell r="AC549">
            <v>5</v>
          </cell>
          <cell r="AD549">
            <v>5.1612903225806441</v>
          </cell>
          <cell r="AE549">
            <v>4.7333333333333334</v>
          </cell>
          <cell r="AF549">
            <v>5.161290322580645</v>
          </cell>
          <cell r="AG549">
            <v>3.8666666666666667</v>
          </cell>
          <cell r="AH549">
            <v>3.5483870967741931</v>
          </cell>
          <cell r="AI549">
            <v>4.32258064516129</v>
          </cell>
          <cell r="AJ549">
            <v>3.6071428571428572</v>
          </cell>
          <cell r="AK549">
            <v>5</v>
          </cell>
          <cell r="AL549">
            <v>6.5</v>
          </cell>
          <cell r="AM549">
            <v>5.741935483870968</v>
          </cell>
          <cell r="AN549">
            <v>4.4333333333333336</v>
          </cell>
          <cell r="AO549">
            <v>4.774193548387097</v>
          </cell>
          <cell r="AP549">
            <v>4.1612903225806459</v>
          </cell>
          <cell r="AQ549">
            <v>4.1333333333333329</v>
          </cell>
          <cell r="AR549">
            <v>4.5161290322580641</v>
          </cell>
          <cell r="AS549">
            <v>4.2</v>
          </cell>
          <cell r="AT549">
            <v>4.064516129032258</v>
          </cell>
          <cell r="AU549">
            <v>3.967741935483871</v>
          </cell>
          <cell r="AV549">
            <v>3.8928571428571432</v>
          </cell>
          <cell r="AW549">
            <v>4</v>
          </cell>
          <cell r="AX549">
            <v>4.5</v>
          </cell>
          <cell r="AY549">
            <v>4.806451612903226</v>
          </cell>
          <cell r="AZ549">
            <v>5</v>
          </cell>
        </row>
        <row r="550">
          <cell r="C550" t="str">
            <v>RFK / Lancaster / 220 Old Common 3</v>
          </cell>
          <cell r="D550" t="str">
            <v>South Central Area Office</v>
          </cell>
          <cell r="F550">
            <v>0.38709677419354838</v>
          </cell>
          <cell r="G550">
            <v>1</v>
          </cell>
          <cell r="H550">
            <v>1</v>
          </cell>
          <cell r="I550">
            <v>0.7</v>
          </cell>
          <cell r="J550">
            <v>1</v>
          </cell>
          <cell r="K550">
            <v>0.87096774193548376</v>
          </cell>
          <cell r="L550">
            <v>1.8214285714285714</v>
          </cell>
          <cell r="M550">
            <v>2</v>
          </cell>
          <cell r="N550">
            <v>1.7666666666666666</v>
          </cell>
          <cell r="O550">
            <v>1.7419354838709677</v>
          </cell>
          <cell r="P550">
            <v>2.9666666666666668</v>
          </cell>
          <cell r="Q550">
            <v>3.096774193548387</v>
          </cell>
          <cell r="R550">
            <v>2.7096774193548385</v>
          </cell>
          <cell r="S550">
            <v>2.8333333333333335</v>
          </cell>
          <cell r="T550">
            <v>2.5161290322580645</v>
          </cell>
          <cell r="U550">
            <v>3</v>
          </cell>
          <cell r="V550">
            <v>3.903225806451613</v>
          </cell>
          <cell r="W550">
            <v>3.870967741935484</v>
          </cell>
          <cell r="X550">
            <v>3.4137931034482758</v>
          </cell>
          <cell r="Y550">
            <v>4</v>
          </cell>
          <cell r="Z550">
            <v>3.9</v>
          </cell>
          <cell r="AA550">
            <v>3.967741935483871</v>
          </cell>
          <cell r="AB550">
            <v>4</v>
          </cell>
          <cell r="AC550">
            <v>4.7096774193548381</v>
          </cell>
          <cell r="AD550">
            <v>4.67741935483871</v>
          </cell>
          <cell r="AE550">
            <v>5</v>
          </cell>
          <cell r="AF550">
            <v>4.290322580645161</v>
          </cell>
          <cell r="AG550">
            <v>3.9333333333333336</v>
          </cell>
          <cell r="AH550">
            <v>4.67741935483871</v>
          </cell>
          <cell r="AI550">
            <v>4</v>
          </cell>
          <cell r="AJ550">
            <v>3.8928571428571428</v>
          </cell>
          <cell r="AK550">
            <v>3</v>
          </cell>
          <cell r="AL550">
            <v>3.7</v>
          </cell>
          <cell r="AM550">
            <v>4.290322580645161</v>
          </cell>
          <cell r="AN550">
            <v>4.5999999999999996</v>
          </cell>
          <cell r="AO550">
            <v>4</v>
          </cell>
          <cell r="AP550">
            <v>3.32258064516129</v>
          </cell>
          <cell r="AQ550">
            <v>1.4666666666666666</v>
          </cell>
          <cell r="AR550">
            <v>1.870967741935484</v>
          </cell>
          <cell r="AS550">
            <v>2.0333333333333332</v>
          </cell>
          <cell r="AT550">
            <v>2.032258064516129</v>
          </cell>
          <cell r="AU550">
            <v>2.4193548387096775</v>
          </cell>
          <cell r="AV550">
            <v>3</v>
          </cell>
          <cell r="AW550">
            <v>2.6129032258064515</v>
          </cell>
          <cell r="AX550">
            <v>2.9333333333333336</v>
          </cell>
          <cell r="AY550">
            <v>2</v>
          </cell>
          <cell r="AZ550">
            <v>2</v>
          </cell>
        </row>
        <row r="551">
          <cell r="C551" t="str">
            <v>RFK / Lancaster / 220 Old Common 4</v>
          </cell>
          <cell r="D551" t="str">
            <v>Worcester East Area Office</v>
          </cell>
          <cell r="F551">
            <v>2.67741935483871</v>
          </cell>
          <cell r="G551">
            <v>3</v>
          </cell>
          <cell r="H551">
            <v>3</v>
          </cell>
          <cell r="I551">
            <v>1.9</v>
          </cell>
          <cell r="J551">
            <v>2.032258064516129</v>
          </cell>
          <cell r="K551">
            <v>2</v>
          </cell>
          <cell r="L551">
            <v>2.0714285714285716</v>
          </cell>
          <cell r="M551">
            <v>2</v>
          </cell>
          <cell r="N551">
            <v>2.0333333333333332</v>
          </cell>
          <cell r="O551">
            <v>3.3548387096774195</v>
          </cell>
          <cell r="P551">
            <v>2.9666666666666668</v>
          </cell>
          <cell r="Q551">
            <v>2.741935483870968</v>
          </cell>
          <cell r="R551">
            <v>3.32258064516129</v>
          </cell>
          <cell r="S551">
            <v>3.333333333333333</v>
          </cell>
          <cell r="T551">
            <v>3.645161290322581</v>
          </cell>
          <cell r="U551">
            <v>2.6333333333333333</v>
          </cell>
          <cell r="V551">
            <v>3.935483870967742</v>
          </cell>
          <cell r="W551">
            <v>4</v>
          </cell>
          <cell r="X551">
            <v>4</v>
          </cell>
          <cell r="Y551">
            <v>3.1612903225806455</v>
          </cell>
          <cell r="Z551">
            <v>3.7</v>
          </cell>
          <cell r="AA551">
            <v>4</v>
          </cell>
          <cell r="AB551">
            <v>3.7</v>
          </cell>
          <cell r="AC551">
            <v>2.967741935483871</v>
          </cell>
          <cell r="AD551">
            <v>3.096774193548387</v>
          </cell>
          <cell r="AE551">
            <v>2.9</v>
          </cell>
          <cell r="AF551">
            <v>3</v>
          </cell>
          <cell r="AG551">
            <v>2.8</v>
          </cell>
          <cell r="AH551">
            <v>1.096774193548387</v>
          </cell>
          <cell r="AI551">
            <v>3.225806451612903</v>
          </cell>
          <cell r="AJ551">
            <v>3.4285714285714284</v>
          </cell>
          <cell r="AK551">
            <v>1.6451612903225805</v>
          </cell>
          <cell r="AL551">
            <v>1</v>
          </cell>
          <cell r="AM551">
            <v>1.6451612903225805</v>
          </cell>
          <cell r="AN551">
            <v>3</v>
          </cell>
          <cell r="AO551">
            <v>3</v>
          </cell>
          <cell r="AP551">
            <v>3</v>
          </cell>
          <cell r="AQ551">
            <v>2.7333333333333338</v>
          </cell>
          <cell r="AR551">
            <v>3.838709677419355</v>
          </cell>
          <cell r="AS551">
            <v>3.1</v>
          </cell>
          <cell r="AT551">
            <v>2.7096774193548385</v>
          </cell>
          <cell r="AU551">
            <v>3</v>
          </cell>
          <cell r="AV551">
            <v>2.9642857142857144</v>
          </cell>
          <cell r="AW551">
            <v>3</v>
          </cell>
          <cell r="AX551">
            <v>3</v>
          </cell>
          <cell r="AY551">
            <v>3.32258064516129</v>
          </cell>
          <cell r="AZ551">
            <v>3.2</v>
          </cell>
        </row>
        <row r="552">
          <cell r="C552" t="str">
            <v>RFK / Lancaster / 220 Old Common 5</v>
          </cell>
          <cell r="D552" t="str">
            <v>Worcester West Area Office</v>
          </cell>
          <cell r="F552">
            <v>1.129032258064516</v>
          </cell>
          <cell r="G552">
            <v>2</v>
          </cell>
          <cell r="H552">
            <v>2</v>
          </cell>
          <cell r="I552">
            <v>3</v>
          </cell>
          <cell r="J552">
            <v>1.6774193548387095</v>
          </cell>
          <cell r="K552">
            <v>2</v>
          </cell>
          <cell r="L552">
            <v>2</v>
          </cell>
          <cell r="M552">
            <v>1.967741935483871</v>
          </cell>
          <cell r="N552">
            <v>3.1</v>
          </cell>
          <cell r="O552">
            <v>2.709677419354839</v>
          </cell>
          <cell r="P552">
            <v>2.8</v>
          </cell>
          <cell r="Q552">
            <v>2</v>
          </cell>
          <cell r="R552">
            <v>0.967741935483871</v>
          </cell>
          <cell r="S552">
            <v>1.1333333333333333</v>
          </cell>
          <cell r="T552">
            <v>2</v>
          </cell>
          <cell r="U552">
            <v>2</v>
          </cell>
          <cell r="V552">
            <v>2</v>
          </cell>
          <cell r="W552">
            <v>1.2903225806451613</v>
          </cell>
          <cell r="X552">
            <v>2</v>
          </cell>
          <cell r="Y552">
            <v>2</v>
          </cell>
          <cell r="Z552">
            <v>1.9</v>
          </cell>
          <cell r="AA552">
            <v>1.7419354838709677</v>
          </cell>
          <cell r="AB552">
            <v>2</v>
          </cell>
          <cell r="AC552">
            <v>2</v>
          </cell>
          <cell r="AD552">
            <v>1</v>
          </cell>
          <cell r="AE552">
            <v>1</v>
          </cell>
          <cell r="AF552">
            <v>0.93548387096774188</v>
          </cell>
          <cell r="AG552">
            <v>0.83333333333333337</v>
          </cell>
          <cell r="AH552">
            <v>1</v>
          </cell>
          <cell r="AI552">
            <v>1.967741935483871</v>
          </cell>
          <cell r="AJ552">
            <v>1.7857142857142856</v>
          </cell>
          <cell r="AK552">
            <v>1</v>
          </cell>
          <cell r="AL552">
            <v>1.1000000000000001</v>
          </cell>
          <cell r="AM552">
            <v>1.3870967741935485</v>
          </cell>
          <cell r="AN552">
            <v>1.9666666666666668</v>
          </cell>
          <cell r="AO552">
            <v>1.8064516129032258</v>
          </cell>
          <cell r="AP552">
            <v>2</v>
          </cell>
          <cell r="AQ552">
            <v>2.1</v>
          </cell>
          <cell r="AR552">
            <v>2.1935483870967745</v>
          </cell>
          <cell r="AS552">
            <v>1.9666666666666666</v>
          </cell>
          <cell r="AT552">
            <v>1.967741935483871</v>
          </cell>
          <cell r="AU552">
            <v>1.3870967741935485</v>
          </cell>
          <cell r="AV552">
            <v>1.25</v>
          </cell>
          <cell r="AW552">
            <v>3.129032258064516</v>
          </cell>
          <cell r="AX552">
            <v>3.7333333333333334</v>
          </cell>
          <cell r="AY552">
            <v>3</v>
          </cell>
          <cell r="AZ552">
            <v>3</v>
          </cell>
        </row>
        <row r="553">
          <cell r="C553" t="str">
            <v>RFK / S.Yarmouth / 137 Run Pond 1</v>
          </cell>
          <cell r="D553" t="str">
            <v>Brockton Area Office</v>
          </cell>
          <cell r="AM553">
            <v>3.2258064516129031E-2</v>
          </cell>
        </row>
        <row r="554">
          <cell r="C554" t="str">
            <v>RFK / S.Yarmouth / 137 Run Pond 2</v>
          </cell>
          <cell r="D554" t="str">
            <v>Cape Cod Area Office</v>
          </cell>
          <cell r="E554">
            <v>9</v>
          </cell>
          <cell r="F554">
            <v>9.8387096774193541</v>
          </cell>
          <cell r="G554">
            <v>8.6333333333333329</v>
          </cell>
          <cell r="H554">
            <v>8.4516129032258043</v>
          </cell>
          <cell r="I554">
            <v>9.6666666666666679</v>
          </cell>
          <cell r="J554">
            <v>9.3548387096774182</v>
          </cell>
          <cell r="K554">
            <v>7.1612903225806459</v>
          </cell>
          <cell r="L554">
            <v>8.4285714285714288</v>
          </cell>
          <cell r="M554">
            <v>9.806451612903226</v>
          </cell>
          <cell r="N554">
            <v>9.5666666666666664</v>
          </cell>
          <cell r="O554">
            <v>9.5806451612903238</v>
          </cell>
          <cell r="P554">
            <v>11.833333333333332</v>
          </cell>
          <cell r="Q554">
            <v>9.387096774193548</v>
          </cell>
          <cell r="R554">
            <v>9.5483870967741939</v>
          </cell>
          <cell r="S554">
            <v>10.266666666666666</v>
          </cell>
          <cell r="T554">
            <v>10.193548387096774</v>
          </cell>
          <cell r="U554">
            <v>11.666666666666666</v>
          </cell>
          <cell r="V554">
            <v>10.967741935483874</v>
          </cell>
          <cell r="W554">
            <v>11.516129032258064</v>
          </cell>
          <cell r="X554">
            <v>11.310344827586206</v>
          </cell>
          <cell r="Y554">
            <v>10.419354838709678</v>
          </cell>
          <cell r="Z554">
            <v>8.8666666666666654</v>
          </cell>
          <cell r="AA554">
            <v>11.709677419354838</v>
          </cell>
          <cell r="AB554">
            <v>11.833333333333332</v>
          </cell>
          <cell r="AC554">
            <v>11.774193548387096</v>
          </cell>
          <cell r="AD554">
            <v>11.032258064516128</v>
          </cell>
          <cell r="AE554">
            <v>11.7</v>
          </cell>
          <cell r="AF554">
            <v>11.580645161290322</v>
          </cell>
          <cell r="AG554">
            <v>11.666666666666666</v>
          </cell>
          <cell r="AH554">
            <v>11.67741935483871</v>
          </cell>
          <cell r="AI554">
            <v>11.258064516129034</v>
          </cell>
          <cell r="AJ554">
            <v>11.25</v>
          </cell>
          <cell r="AK554">
            <v>11.774193548387098</v>
          </cell>
          <cell r="AL554">
            <v>11.366666666666669</v>
          </cell>
          <cell r="AM554">
            <v>11.03225806451613</v>
          </cell>
          <cell r="AN554">
            <v>11.066666666666668</v>
          </cell>
          <cell r="AO554">
            <v>10.806451612903226</v>
          </cell>
          <cell r="AP554">
            <v>12</v>
          </cell>
          <cell r="AQ554">
            <v>11.266666666666667</v>
          </cell>
          <cell r="AR554">
            <v>11.806451612903226</v>
          </cell>
          <cell r="AS554">
            <v>11.966666666666667</v>
          </cell>
          <cell r="AT554">
            <v>11.161290322580644</v>
          </cell>
          <cell r="AU554">
            <v>11.161290322580644</v>
          </cell>
          <cell r="AV554">
            <v>11.357142857142858</v>
          </cell>
          <cell r="AW554">
            <v>11.838709677419354</v>
          </cell>
          <cell r="AX554">
            <v>11.633333333333333</v>
          </cell>
          <cell r="AY554">
            <v>11.096774193548386</v>
          </cell>
          <cell r="AZ554">
            <v>10.366666666666667</v>
          </cell>
        </row>
        <row r="555">
          <cell r="C555" t="str">
            <v>RFK / S.Yarmouth / 137 Run Pond 3</v>
          </cell>
          <cell r="D555" t="str">
            <v>Lynn Area Office</v>
          </cell>
          <cell r="AK555">
            <v>3.2258064516129031E-2</v>
          </cell>
        </row>
        <row r="556">
          <cell r="C556" t="str">
            <v>RFK / S.Yarmouth / 137 Run Pond 4</v>
          </cell>
          <cell r="D556" t="str">
            <v>New Bedford Area Office</v>
          </cell>
          <cell r="T556">
            <v>9.6774193548387094E-2</v>
          </cell>
          <cell r="Z556">
            <v>0.96666666666666656</v>
          </cell>
          <cell r="AA556">
            <v>9.6774193548387094E-2</v>
          </cell>
          <cell r="AX556">
            <v>0.1</v>
          </cell>
        </row>
        <row r="557">
          <cell r="C557" t="str">
            <v>RFK / S.Yarmouth / 137 Run Pond 5</v>
          </cell>
          <cell r="D557" t="str">
            <v>Plymouth Area Office</v>
          </cell>
          <cell r="E557">
            <v>0.61290322580645162</v>
          </cell>
          <cell r="F557">
            <v>1.7741935483870968</v>
          </cell>
          <cell r="G557">
            <v>1.8333333333333333</v>
          </cell>
          <cell r="H557">
            <v>2</v>
          </cell>
          <cell r="I557">
            <v>1.8666666666666665</v>
          </cell>
          <cell r="J557">
            <v>1.967741935483871</v>
          </cell>
          <cell r="K557">
            <v>2.032258064516129</v>
          </cell>
          <cell r="L557">
            <v>1.9642857142857144</v>
          </cell>
          <cell r="M557">
            <v>1.967741935483871</v>
          </cell>
          <cell r="N557">
            <v>2</v>
          </cell>
          <cell r="O557">
            <v>1.8064516129032258</v>
          </cell>
          <cell r="AO557">
            <v>0.19354838709677419</v>
          </cell>
        </row>
        <row r="558">
          <cell r="C558" t="str">
            <v>RFK / S.Yarmouth / 137 Run Pond 6</v>
          </cell>
          <cell r="D558" t="str">
            <v>Taunton/Attleboro Area Office</v>
          </cell>
          <cell r="AM558">
            <v>9.6774193548387094E-2</v>
          </cell>
        </row>
        <row r="559">
          <cell r="C559" t="str">
            <v>SPIN / Lynn / 50 Newhall Street 1</v>
          </cell>
          <cell r="D559" t="str">
            <v>Arlington Area Office</v>
          </cell>
          <cell r="U559">
            <v>3.3333333333333333E-2</v>
          </cell>
        </row>
        <row r="560">
          <cell r="C560" t="str">
            <v>SPIN / Lynn / 50 Newhall Street 2</v>
          </cell>
          <cell r="D560" t="str">
            <v>Cambridge Fam &amp; Child Srvcs (Adop)</v>
          </cell>
          <cell r="AJ560">
            <v>0.35714285714285715</v>
          </cell>
          <cell r="AK560">
            <v>0.54838709677419351</v>
          </cell>
        </row>
        <row r="561">
          <cell r="C561" t="str">
            <v>SPIN / Lynn / 50 Newhall Street 3</v>
          </cell>
          <cell r="D561" t="str">
            <v>Cape Ann Area Office</v>
          </cell>
          <cell r="M561">
            <v>9.6774193548387094E-2</v>
          </cell>
          <cell r="O561">
            <v>0.16129032258064516</v>
          </cell>
          <cell r="Q561">
            <v>0.967741935483871</v>
          </cell>
          <cell r="R561">
            <v>0.19354838709677419</v>
          </cell>
          <cell r="U561">
            <v>0.1</v>
          </cell>
          <cell r="V561">
            <v>1.032258064516129</v>
          </cell>
          <cell r="W561">
            <v>3.2258064516129031E-2</v>
          </cell>
          <cell r="X561">
            <v>0.17241379310344829</v>
          </cell>
          <cell r="Y561">
            <v>0.32258064516129031</v>
          </cell>
          <cell r="Z561">
            <v>0.1</v>
          </cell>
          <cell r="AD561">
            <v>0.16129032258064516</v>
          </cell>
          <cell r="AE561">
            <v>0.73333333333333328</v>
          </cell>
          <cell r="AJ561">
            <v>1.3928571428571428</v>
          </cell>
          <cell r="AK561">
            <v>0.93548387096774188</v>
          </cell>
          <cell r="AL561">
            <v>6.6666666666666666E-2</v>
          </cell>
          <cell r="AM561">
            <v>0.67741935483870963</v>
          </cell>
          <cell r="AO561">
            <v>0.58064516129032262</v>
          </cell>
          <cell r="AP561">
            <v>1</v>
          </cell>
          <cell r="AQ561">
            <v>1</v>
          </cell>
          <cell r="AR561">
            <v>0.12903225806451613</v>
          </cell>
          <cell r="AS561">
            <v>0.8666666666666667</v>
          </cell>
          <cell r="AT561">
            <v>0.64516129032258063</v>
          </cell>
          <cell r="AV561">
            <v>0.75</v>
          </cell>
          <cell r="AW561">
            <v>0.93548387096774188</v>
          </cell>
          <cell r="AY561">
            <v>0.41935483870967738</v>
          </cell>
          <cell r="AZ561">
            <v>1.5</v>
          </cell>
        </row>
        <row r="562">
          <cell r="C562" t="str">
            <v>SPIN / Lynn / 50 Newhall Street 4</v>
          </cell>
          <cell r="D562" t="str">
            <v>Coastal Area Office</v>
          </cell>
          <cell r="Z562">
            <v>0.2</v>
          </cell>
        </row>
        <row r="563">
          <cell r="C563" t="str">
            <v>SPIN / Lynn / 50 Newhall Street 5</v>
          </cell>
          <cell r="D563" t="str">
            <v>Harbor Area Office</v>
          </cell>
          <cell r="AF563">
            <v>0.19354838709677419</v>
          </cell>
        </row>
        <row r="564">
          <cell r="C564" t="str">
            <v>SPIN / Lynn / 50 Newhall Street 6</v>
          </cell>
          <cell r="D564" t="str">
            <v>Haverhill Area Office</v>
          </cell>
          <cell r="M564">
            <v>6.4516129032258063E-2</v>
          </cell>
          <cell r="N564">
            <v>0.3</v>
          </cell>
          <cell r="O564">
            <v>0.16129032258064516</v>
          </cell>
          <cell r="T564">
            <v>1</v>
          </cell>
          <cell r="U564">
            <v>3.3333333333333333E-2</v>
          </cell>
          <cell r="AB564">
            <v>0.6</v>
          </cell>
          <cell r="AC564">
            <v>0.4838709677419355</v>
          </cell>
          <cell r="AF564">
            <v>0.29032258064516131</v>
          </cell>
          <cell r="AM564">
            <v>0.16129032258064516</v>
          </cell>
          <cell r="AN564">
            <v>6.6666666666666666E-2</v>
          </cell>
          <cell r="AV564">
            <v>0.42857142857142855</v>
          </cell>
          <cell r="AW564">
            <v>0.67741935483870974</v>
          </cell>
        </row>
        <row r="565">
          <cell r="C565" t="str">
            <v>SPIN / Lynn / 50 Newhall Street 7</v>
          </cell>
          <cell r="D565" t="str">
            <v>Lawrence Area Office</v>
          </cell>
          <cell r="N565">
            <v>3.3333333333333333E-2</v>
          </cell>
          <cell r="AO565">
            <v>0.16129032258064516</v>
          </cell>
          <cell r="AP565">
            <v>0.38709677419354838</v>
          </cell>
        </row>
        <row r="566">
          <cell r="C566" t="str">
            <v>SPIN / Lynn / 50 Newhall Street 8</v>
          </cell>
          <cell r="D566" t="str">
            <v>Lowell Area Office</v>
          </cell>
          <cell r="O566">
            <v>9.6774193548387094E-2</v>
          </cell>
          <cell r="P566">
            <v>0.8666666666666667</v>
          </cell>
          <cell r="Q566">
            <v>0.12903225806451613</v>
          </cell>
          <cell r="Z566">
            <v>0.26666666666666666</v>
          </cell>
          <cell r="AA566">
            <v>0.12903225806451613</v>
          </cell>
          <cell r="AF566">
            <v>3.2258064516129031E-2</v>
          </cell>
          <cell r="AG566">
            <v>0.1</v>
          </cell>
          <cell r="AH566">
            <v>0.58064516129032251</v>
          </cell>
          <cell r="AM566">
            <v>6.4516129032258063E-2</v>
          </cell>
        </row>
        <row r="567">
          <cell r="C567" t="str">
            <v>SPIN / Lynn / 50 Newhall Street 9</v>
          </cell>
          <cell r="D567" t="str">
            <v>Lynn Area Office</v>
          </cell>
          <cell r="G567">
            <v>4.5</v>
          </cell>
          <cell r="H567">
            <v>10.064516129032256</v>
          </cell>
          <cell r="I567">
            <v>10.5</v>
          </cell>
          <cell r="J567">
            <v>8.2258064516129039</v>
          </cell>
          <cell r="K567">
            <v>5.354838709677419</v>
          </cell>
          <cell r="L567">
            <v>1.3214285714285712</v>
          </cell>
          <cell r="M567">
            <v>7.838709677419355</v>
          </cell>
          <cell r="N567">
            <v>10.1</v>
          </cell>
          <cell r="O567">
            <v>7.4516129032258061</v>
          </cell>
          <cell r="P567">
            <v>7.2666666666666675</v>
          </cell>
          <cell r="Q567">
            <v>8.9677419354838719</v>
          </cell>
          <cell r="R567">
            <v>7.9354838709677411</v>
          </cell>
          <cell r="S567">
            <v>6.333333333333333</v>
          </cell>
          <cell r="T567">
            <v>8.2258064516129021</v>
          </cell>
          <cell r="U567">
            <v>8.8333333333333339</v>
          </cell>
          <cell r="V567">
            <v>6.967741935483871</v>
          </cell>
          <cell r="W567">
            <v>8.3548387096774199</v>
          </cell>
          <cell r="X567">
            <v>6.4137931034482767</v>
          </cell>
          <cell r="Y567">
            <v>8.870967741935484</v>
          </cell>
          <cell r="Z567">
            <v>8.8000000000000007</v>
          </cell>
          <cell r="AA567">
            <v>8.9032258064516103</v>
          </cell>
          <cell r="AB567">
            <v>9.466666666666665</v>
          </cell>
          <cell r="AC567">
            <v>9.7741935483870961</v>
          </cell>
          <cell r="AD567">
            <v>9.0322580645161299</v>
          </cell>
          <cell r="AE567">
            <v>7.3</v>
          </cell>
          <cell r="AF567">
            <v>8.4516129032258061</v>
          </cell>
          <cell r="AG567">
            <v>9.6999999999999993</v>
          </cell>
          <cell r="AH567">
            <v>9.0967741935483879</v>
          </cell>
          <cell r="AI567">
            <v>9.4516129032258043</v>
          </cell>
          <cell r="AJ567">
            <v>5</v>
          </cell>
          <cell r="AK567">
            <v>6.129032258064516</v>
          </cell>
          <cell r="AL567">
            <v>9.4666666666666668</v>
          </cell>
          <cell r="AM567">
            <v>7.6774193548387073</v>
          </cell>
          <cell r="AN567">
            <v>11.366666666666667</v>
          </cell>
          <cell r="AO567">
            <v>7.645161290322581</v>
          </cell>
          <cell r="AP567">
            <v>6.419354838709677</v>
          </cell>
          <cell r="AQ567">
            <v>4.9666666666666677</v>
          </cell>
          <cell r="AR567">
            <v>7.3870967741935472</v>
          </cell>
          <cell r="AS567">
            <v>10.199999999999999</v>
          </cell>
          <cell r="AT567">
            <v>9.064516129032258</v>
          </cell>
          <cell r="AU567">
            <v>8.5483870967741939</v>
          </cell>
          <cell r="AV567">
            <v>8.1071428571428577</v>
          </cell>
          <cell r="AW567">
            <v>6.7419354838709662</v>
          </cell>
          <cell r="AX567">
            <v>10.5</v>
          </cell>
          <cell r="AY567">
            <v>8.806451612903226</v>
          </cell>
          <cell r="AZ567">
            <v>8.3666666666666671</v>
          </cell>
        </row>
        <row r="568">
          <cell r="C568" t="str">
            <v>SPIN / Lynn / 50 Newhall Street 10</v>
          </cell>
          <cell r="D568" t="str">
            <v>Malden Area Office</v>
          </cell>
          <cell r="P568">
            <v>0.1</v>
          </cell>
          <cell r="W568">
            <v>0.58064516129032251</v>
          </cell>
          <cell r="Z568">
            <v>0.2</v>
          </cell>
          <cell r="AB568">
            <v>0.43333333333333329</v>
          </cell>
          <cell r="AC568">
            <v>0.967741935483871</v>
          </cell>
          <cell r="AJ568">
            <v>0.35714285714285715</v>
          </cell>
          <cell r="AK568">
            <v>1</v>
          </cell>
          <cell r="AL568">
            <v>6.6666666666666666E-2</v>
          </cell>
          <cell r="AO568">
            <v>0.12903225806451613</v>
          </cell>
          <cell r="AP568">
            <v>0.77419354838709675</v>
          </cell>
          <cell r="AZ568">
            <v>0.23333333333333334</v>
          </cell>
        </row>
        <row r="569">
          <cell r="C569" t="str">
            <v>SPIN / Lynn / 50 Newhall Street 11</v>
          </cell>
          <cell r="D569" t="str">
            <v>(blank)</v>
          </cell>
          <cell r="AJ569">
            <v>0.3214285714285714</v>
          </cell>
          <cell r="AK569">
            <v>1</v>
          </cell>
        </row>
        <row r="570">
          <cell r="C570" t="str">
            <v>St Vincent's/FallRiver/2425Highland 1</v>
          </cell>
          <cell r="D570" t="str">
            <v>Brockton Area Office</v>
          </cell>
          <cell r="I570">
            <v>2</v>
          </cell>
          <cell r="J570">
            <v>1.2903225806451615</v>
          </cell>
          <cell r="L570">
            <v>0.14285714285714285</v>
          </cell>
          <cell r="S570">
            <v>0.9</v>
          </cell>
          <cell r="T570">
            <v>1</v>
          </cell>
          <cell r="U570">
            <v>1</v>
          </cell>
          <cell r="V570">
            <v>0.29032258064516131</v>
          </cell>
          <cell r="W570">
            <v>2.387096774193548</v>
          </cell>
          <cell r="X570">
            <v>2.7241379310344827</v>
          </cell>
          <cell r="Y570">
            <v>2</v>
          </cell>
          <cell r="Z570">
            <v>2.8</v>
          </cell>
          <cell r="AA570">
            <v>2.774193548387097</v>
          </cell>
          <cell r="AB570">
            <v>2.9333333333333331</v>
          </cell>
          <cell r="AC570">
            <v>2.193548387096774</v>
          </cell>
          <cell r="AD570">
            <v>2.129032258064516</v>
          </cell>
          <cell r="AE570">
            <v>1.9333333333333333</v>
          </cell>
          <cell r="AF570">
            <v>1.129032258064516</v>
          </cell>
          <cell r="AG570">
            <v>0.53333333333333333</v>
          </cell>
        </row>
        <row r="571">
          <cell r="C571" t="str">
            <v>St Vincent's/FallRiver/2425Highland 2</v>
          </cell>
          <cell r="D571" t="str">
            <v>Cape Cod Area Office</v>
          </cell>
          <cell r="I571">
            <v>0.93333333333333335</v>
          </cell>
          <cell r="J571">
            <v>1</v>
          </cell>
          <cell r="K571">
            <v>0.90322580645161288</v>
          </cell>
          <cell r="Y571">
            <v>0.93548387096774188</v>
          </cell>
          <cell r="Z571">
            <v>0.8</v>
          </cell>
          <cell r="AC571">
            <v>0.80645161290322576</v>
          </cell>
          <cell r="AD571">
            <v>1</v>
          </cell>
          <cell r="AE571">
            <v>1</v>
          </cell>
          <cell r="AF571">
            <v>0.16129032258064516</v>
          </cell>
          <cell r="AG571">
            <v>0.33333333333333331</v>
          </cell>
          <cell r="AH571">
            <v>1</v>
          </cell>
          <cell r="AI571">
            <v>0.25806451612903225</v>
          </cell>
          <cell r="AJ571">
            <v>0.2857142857142857</v>
          </cell>
          <cell r="AK571">
            <v>1.4193548387096775</v>
          </cell>
          <cell r="AL571">
            <v>1.9666666666666666</v>
          </cell>
          <cell r="AM571">
            <v>2.3548387096774195</v>
          </cell>
          <cell r="AN571">
            <v>1.2333333333333334</v>
          </cell>
          <cell r="AO571">
            <v>1</v>
          </cell>
          <cell r="AP571">
            <v>0.19354838709677419</v>
          </cell>
          <cell r="AQ571">
            <v>6.6666666666666666E-2</v>
          </cell>
          <cell r="AS571">
            <v>0.6333333333333333</v>
          </cell>
          <cell r="AT571">
            <v>1</v>
          </cell>
          <cell r="AU571">
            <v>1.838709677419355</v>
          </cell>
          <cell r="AV571">
            <v>2.5</v>
          </cell>
          <cell r="AW571">
            <v>2</v>
          </cell>
          <cell r="AX571">
            <v>0.6333333333333333</v>
          </cell>
          <cell r="AY571">
            <v>0.54838709677419351</v>
          </cell>
          <cell r="AZ571">
            <v>0.9</v>
          </cell>
        </row>
        <row r="572">
          <cell r="C572" t="str">
            <v>St Vincent's/FallRiver/2425Highland 3</v>
          </cell>
          <cell r="D572" t="str">
            <v>Coastal Area Office</v>
          </cell>
          <cell r="V572">
            <v>0.35483870967741937</v>
          </cell>
          <cell r="W572">
            <v>3.2258064516129031E-2</v>
          </cell>
        </row>
        <row r="573">
          <cell r="C573" t="str">
            <v>St Vincent's/FallRiver/2425Highland 4</v>
          </cell>
          <cell r="D573" t="str">
            <v>Fall River Area Office</v>
          </cell>
          <cell r="G573">
            <v>1.4333333333333331</v>
          </cell>
          <cell r="H573">
            <v>4.5483870967741939</v>
          </cell>
          <cell r="I573">
            <v>6</v>
          </cell>
          <cell r="J573">
            <v>5.4838709677419359</v>
          </cell>
          <cell r="K573">
            <v>5.3225806451612891</v>
          </cell>
          <cell r="L573">
            <v>6.2857142857142856</v>
          </cell>
          <cell r="M573">
            <v>6.935483870967742</v>
          </cell>
          <cell r="N573">
            <v>7.8</v>
          </cell>
          <cell r="O573">
            <v>6.32258064516129</v>
          </cell>
          <cell r="P573">
            <v>6.8333333333333339</v>
          </cell>
          <cell r="Q573">
            <v>5.645161290322581</v>
          </cell>
          <cell r="R573">
            <v>5.903225806451613</v>
          </cell>
          <cell r="S573">
            <v>5.5333333333333332</v>
          </cell>
          <cell r="T573">
            <v>6</v>
          </cell>
          <cell r="U573">
            <v>5.9333333333333336</v>
          </cell>
          <cell r="V573">
            <v>5.6451612903225801</v>
          </cell>
          <cell r="W573">
            <v>4.32258064516129</v>
          </cell>
          <cell r="X573">
            <v>5.4827586206896548</v>
          </cell>
          <cell r="Y573">
            <v>6</v>
          </cell>
          <cell r="Z573">
            <v>5.0333333333333332</v>
          </cell>
          <cell r="AA573">
            <v>4</v>
          </cell>
          <cell r="AB573">
            <v>4</v>
          </cell>
          <cell r="AC573">
            <v>3.3225806451612905</v>
          </cell>
          <cell r="AD573">
            <v>3.935483870967742</v>
          </cell>
          <cell r="AE573">
            <v>2.7333333333333334</v>
          </cell>
          <cell r="AF573">
            <v>3.8064516129032255</v>
          </cell>
          <cell r="AG573">
            <v>5.8</v>
          </cell>
          <cell r="AH573">
            <v>6.032258064516129</v>
          </cell>
          <cell r="AI573">
            <v>5.354838709677419</v>
          </cell>
          <cell r="AJ573">
            <v>7.1428571428571432</v>
          </cell>
          <cell r="AK573">
            <v>6.129032258064516</v>
          </cell>
          <cell r="AL573">
            <v>5</v>
          </cell>
          <cell r="AM573">
            <v>5.387096774193548</v>
          </cell>
          <cell r="AN573">
            <v>6.9333333333333336</v>
          </cell>
          <cell r="AO573">
            <v>7.6129032258064511</v>
          </cell>
          <cell r="AP573">
            <v>7.4838709677419359</v>
          </cell>
          <cell r="AQ573">
            <v>5.1333333333333337</v>
          </cell>
          <cell r="AR573">
            <v>3.5161290322580645</v>
          </cell>
          <cell r="AS573">
            <v>5.0999999999999996</v>
          </cell>
          <cell r="AT573">
            <v>5.5161290322580641</v>
          </cell>
          <cell r="AU573">
            <v>5.290322580645161</v>
          </cell>
          <cell r="AV573">
            <v>2.6071428571428572</v>
          </cell>
          <cell r="AW573">
            <v>5.0322580645161281</v>
          </cell>
          <cell r="AX573">
            <v>3.7666666666666666</v>
          </cell>
          <cell r="AY573">
            <v>4.5161290322580641</v>
          </cell>
          <cell r="AZ573">
            <v>5.9333333333333336</v>
          </cell>
        </row>
        <row r="574">
          <cell r="C574" t="str">
            <v>St Vincent's/FallRiver/2425Highland 5</v>
          </cell>
          <cell r="D574" t="str">
            <v>New Bedford Area Office</v>
          </cell>
          <cell r="AG574">
            <v>0.16666666666666666</v>
          </cell>
          <cell r="AH574">
            <v>1</v>
          </cell>
          <cell r="AI574">
            <v>0.87096774193548387</v>
          </cell>
          <cell r="AJ574">
            <v>0.5714285714285714</v>
          </cell>
          <cell r="AK574">
            <v>1.3870967741935485</v>
          </cell>
          <cell r="AL574">
            <v>2</v>
          </cell>
          <cell r="AM574">
            <v>0.83870967741935487</v>
          </cell>
          <cell r="AN574">
            <v>0.73333333333333328</v>
          </cell>
          <cell r="AS574">
            <v>0.33333333333333331</v>
          </cell>
          <cell r="AT574">
            <v>0.35483870967741937</v>
          </cell>
          <cell r="AU574">
            <v>1.096774193548387</v>
          </cell>
          <cell r="AV574">
            <v>0.64285714285714279</v>
          </cell>
          <cell r="AW574">
            <v>0.12903225806451613</v>
          </cell>
          <cell r="AX574">
            <v>1.4333333333333333</v>
          </cell>
          <cell r="AY574">
            <v>1.870967741935484</v>
          </cell>
          <cell r="AZ574">
            <v>0.1</v>
          </cell>
        </row>
        <row r="575">
          <cell r="C575" t="str">
            <v>St Vincent's/FallRiver/2425Highland 6</v>
          </cell>
          <cell r="D575" t="str">
            <v>New Bedford Child and Family (Adop)</v>
          </cell>
          <cell r="AC575">
            <v>1.5161290322580645</v>
          </cell>
          <cell r="AD575">
            <v>0.22580645161290322</v>
          </cell>
        </row>
        <row r="576">
          <cell r="C576" t="str">
            <v>St Vincent's/FallRiver/2425Highland 7</v>
          </cell>
          <cell r="D576" t="str">
            <v>Plymouth Area Office</v>
          </cell>
          <cell r="R576">
            <v>9.6774193548387094E-2</v>
          </cell>
          <cell r="S576">
            <v>1.3666666666666667</v>
          </cell>
          <cell r="T576">
            <v>2</v>
          </cell>
          <cell r="U576">
            <v>2</v>
          </cell>
          <cell r="V576">
            <v>0.77419354838709675</v>
          </cell>
          <cell r="AF576">
            <v>0.58064516129032262</v>
          </cell>
          <cell r="AG576">
            <v>0.6</v>
          </cell>
          <cell r="AH576">
            <v>0.41935483870967744</v>
          </cell>
          <cell r="AI576">
            <v>1</v>
          </cell>
          <cell r="AJ576">
            <v>0.10714285714285714</v>
          </cell>
          <cell r="AU576">
            <v>0.64516129032258063</v>
          </cell>
          <cell r="AV576">
            <v>0.75</v>
          </cell>
          <cell r="AW576">
            <v>3.2258064516129031E-2</v>
          </cell>
        </row>
        <row r="577">
          <cell r="C577" t="str">
            <v>St Vincent's/FallRiver/2425Highland 8</v>
          </cell>
          <cell r="D577" t="str">
            <v>Taunton/Attleboro Area Office</v>
          </cell>
          <cell r="O577">
            <v>0.87096774193548387</v>
          </cell>
          <cell r="Q577">
            <v>0.61290322580645162</v>
          </cell>
          <cell r="R577">
            <v>0.967741935483871</v>
          </cell>
          <cell r="AC577">
            <v>0.64516129032258063</v>
          </cell>
          <cell r="AD577">
            <v>1</v>
          </cell>
          <cell r="AE577">
            <v>1</v>
          </cell>
          <cell r="AF577">
            <v>0.83870967741935487</v>
          </cell>
          <cell r="AG577">
            <v>0.7</v>
          </cell>
          <cell r="AH577">
            <v>0.61290322580645162</v>
          </cell>
          <cell r="AR577">
            <v>0.12903225806451613</v>
          </cell>
          <cell r="AS577">
            <v>1.2666666666666666</v>
          </cell>
          <cell r="AT577">
            <v>1.4838709677419355</v>
          </cell>
          <cell r="AX577">
            <v>1.3</v>
          </cell>
          <cell r="AY577">
            <v>2</v>
          </cell>
          <cell r="AZ577">
            <v>2</v>
          </cell>
        </row>
        <row r="578">
          <cell r="C578" t="str">
            <v>St Vincent's/FallRiver/2425Highland 9</v>
          </cell>
          <cell r="D578" t="str">
            <v>(blank)</v>
          </cell>
          <cell r="Q578">
            <v>1</v>
          </cell>
          <cell r="R578">
            <v>0.967741935483871</v>
          </cell>
        </row>
        <row r="579">
          <cell r="C579" t="str">
            <v>TeamCoord / Bradford / 4 S. Kimball 1</v>
          </cell>
          <cell r="D579" t="str">
            <v>Cambridge Area Office</v>
          </cell>
          <cell r="T579">
            <v>3.2258064516129031E-2</v>
          </cell>
          <cell r="AY579">
            <v>6.4516129032258063E-2</v>
          </cell>
        </row>
        <row r="580">
          <cell r="C580" t="str">
            <v>TeamCoord / Bradford / 4 S. Kimball 2</v>
          </cell>
          <cell r="D580" t="str">
            <v>Cape Ann Area Office</v>
          </cell>
          <cell r="O580">
            <v>0.12903225806451613</v>
          </cell>
          <cell r="S580">
            <v>0.16666666666666666</v>
          </cell>
          <cell r="T580">
            <v>0.45161290322580644</v>
          </cell>
          <cell r="AE580">
            <v>0.43333333333333335</v>
          </cell>
          <cell r="AF580">
            <v>3.2258064516129031E-2</v>
          </cell>
        </row>
        <row r="581">
          <cell r="C581" t="str">
            <v>TeamCoord / Bradford / 4 S. Kimball 3</v>
          </cell>
          <cell r="D581" t="str">
            <v>Haverhill Area Office</v>
          </cell>
          <cell r="G581">
            <v>1.9333333333333331</v>
          </cell>
          <cell r="H581">
            <v>5.6129032258064511</v>
          </cell>
          <cell r="I581">
            <v>8.8666666666666671</v>
          </cell>
          <cell r="J581">
            <v>8.3548387096774199</v>
          </cell>
          <cell r="K581">
            <v>7.5161290322580658</v>
          </cell>
          <cell r="L581">
            <v>8.8928571428571441</v>
          </cell>
          <cell r="M581">
            <v>9.3548387096774182</v>
          </cell>
          <cell r="N581">
            <v>7.8333333333333339</v>
          </cell>
          <cell r="O581">
            <v>9.129032258064516</v>
          </cell>
          <cell r="P581">
            <v>7.9666666666666668</v>
          </cell>
          <cell r="Q581">
            <v>5.645161290322581</v>
          </cell>
          <cell r="R581">
            <v>5.064516129032258</v>
          </cell>
          <cell r="S581">
            <v>3.2666666666666666</v>
          </cell>
          <cell r="T581">
            <v>4.935483870967742</v>
          </cell>
          <cell r="U581">
            <v>5.5</v>
          </cell>
          <cell r="V581">
            <v>4.7096774193548381</v>
          </cell>
          <cell r="W581">
            <v>5.354838709677419</v>
          </cell>
          <cell r="X581">
            <v>5.4482758620689653</v>
          </cell>
          <cell r="Y581">
            <v>3.67741935483871</v>
          </cell>
          <cell r="Z581">
            <v>3.9333333333333327</v>
          </cell>
          <cell r="AA581">
            <v>4.064516129032258</v>
          </cell>
          <cell r="AB581">
            <v>2.6666666666666665</v>
          </cell>
          <cell r="AC581">
            <v>4.838709677419355</v>
          </cell>
          <cell r="AD581">
            <v>4.096774193548387</v>
          </cell>
          <cell r="AE581">
            <v>2.1666666666666665</v>
          </cell>
          <cell r="AF581">
            <v>4.4838709677419351</v>
          </cell>
          <cell r="AG581">
            <v>4.9666666666666668</v>
          </cell>
          <cell r="AH581">
            <v>4.064516129032258</v>
          </cell>
          <cell r="AI581">
            <v>5.5161290322580641</v>
          </cell>
          <cell r="AJ581">
            <v>4.1785714285714288</v>
          </cell>
          <cell r="AK581">
            <v>1.2580645161290323</v>
          </cell>
          <cell r="AL581">
            <v>2.4333333333333331</v>
          </cell>
          <cell r="AM581">
            <v>5.225806451612903</v>
          </cell>
          <cell r="AN581">
            <v>5.0333333333333332</v>
          </cell>
          <cell r="AO581">
            <v>2.225806451612903</v>
          </cell>
          <cell r="AP581">
            <v>1.5483870967741933</v>
          </cell>
          <cell r="AQ581">
            <v>2.8</v>
          </cell>
          <cell r="AR581">
            <v>3.741935483870968</v>
          </cell>
          <cell r="AS581">
            <v>2.2333333333333334</v>
          </cell>
          <cell r="AT581">
            <v>2.290322580645161</v>
          </cell>
          <cell r="AU581">
            <v>2.7419354838709675</v>
          </cell>
          <cell r="AV581">
            <v>2.6428571428571428</v>
          </cell>
          <cell r="AW581">
            <v>2.4838709677419355</v>
          </cell>
          <cell r="AX581">
            <v>4.0999999999999996</v>
          </cell>
          <cell r="AY581">
            <v>3.806451612903226</v>
          </cell>
          <cell r="AZ581">
            <v>2.666666666666667</v>
          </cell>
        </row>
        <row r="582">
          <cell r="C582" t="str">
            <v>TeamCoord / Bradford / 4 S. Kimball 4</v>
          </cell>
          <cell r="D582" t="str">
            <v>Lawrence Area Office</v>
          </cell>
          <cell r="I582">
            <v>3.3333333333333333E-2</v>
          </cell>
          <cell r="J582">
            <v>3.2258064516129031E-2</v>
          </cell>
          <cell r="M582">
            <v>6.4516129032258063E-2</v>
          </cell>
          <cell r="N582">
            <v>0.16666666666666669</v>
          </cell>
          <cell r="S582">
            <v>0.7</v>
          </cell>
          <cell r="AL582">
            <v>0.8</v>
          </cell>
          <cell r="AP582">
            <v>9.6774193548387094E-2</v>
          </cell>
          <cell r="AQ582">
            <v>0.96666666666666667</v>
          </cell>
          <cell r="AR582">
            <v>0.5161290322580645</v>
          </cell>
          <cell r="AT582">
            <v>0.70967741935483875</v>
          </cell>
          <cell r="AU582">
            <v>0.67741935483870963</v>
          </cell>
        </row>
        <row r="583">
          <cell r="C583" t="str">
            <v>TeamCoord / Bradford / 4 S. Kimball 5</v>
          </cell>
          <cell r="D583" t="str">
            <v>Lowell Area Office</v>
          </cell>
          <cell r="N583">
            <v>0.43333333333333335</v>
          </cell>
          <cell r="O583">
            <v>3.2258064516129031E-2</v>
          </cell>
          <cell r="AD583">
            <v>0.16129032258064516</v>
          </cell>
          <cell r="AE583">
            <v>0.2</v>
          </cell>
          <cell r="AF583">
            <v>0.58064516129032251</v>
          </cell>
          <cell r="AG583">
            <v>6.6666666666666666E-2</v>
          </cell>
          <cell r="AJ583">
            <v>0.4285714285714286</v>
          </cell>
          <cell r="AK583">
            <v>0.93548387096774188</v>
          </cell>
          <cell r="AL583">
            <v>0.46666666666666667</v>
          </cell>
          <cell r="AM583">
            <v>0.5161290322580645</v>
          </cell>
          <cell r="AN583">
            <v>0.26666666666666666</v>
          </cell>
          <cell r="AO583">
            <v>1.4516129032258065</v>
          </cell>
          <cell r="AP583">
            <v>0.80645161290322587</v>
          </cell>
          <cell r="AR583">
            <v>6.4516129032258063E-2</v>
          </cell>
          <cell r="AS583">
            <v>6.6666666666666666E-2</v>
          </cell>
          <cell r="AU583">
            <v>0.58064516129032262</v>
          </cell>
          <cell r="AV583">
            <v>0.64285714285714279</v>
          </cell>
          <cell r="AW583">
            <v>1</v>
          </cell>
          <cell r="AX583">
            <v>0.93333333333333335</v>
          </cell>
          <cell r="AY583">
            <v>1.870967741935484</v>
          </cell>
          <cell r="AZ583">
            <v>1.9</v>
          </cell>
        </row>
        <row r="584">
          <cell r="C584" t="str">
            <v>TeamCoord / Bradford / 4 S. Kimball 6</v>
          </cell>
          <cell r="D584" t="str">
            <v>Lynn Area Office</v>
          </cell>
          <cell r="K584">
            <v>0.93548387096774188</v>
          </cell>
          <cell r="N584">
            <v>0.73333333333333328</v>
          </cell>
          <cell r="O584">
            <v>0.19354838709677419</v>
          </cell>
          <cell r="P584">
            <v>1</v>
          </cell>
          <cell r="Q584">
            <v>0.16129032258064516</v>
          </cell>
          <cell r="AB584">
            <v>0.73333333333333328</v>
          </cell>
          <cell r="AC584">
            <v>0.4838709677419355</v>
          </cell>
          <cell r="AE584">
            <v>0.3</v>
          </cell>
          <cell r="AO584">
            <v>0.12903225806451613</v>
          </cell>
          <cell r="AP584">
            <v>0.74193548387096775</v>
          </cell>
          <cell r="AS584">
            <v>0.36666666666666664</v>
          </cell>
          <cell r="AT584">
            <v>0.35483870967741937</v>
          </cell>
          <cell r="AV584">
            <v>0.4642857142857143</v>
          </cell>
        </row>
        <row r="585">
          <cell r="C585" t="str">
            <v>TeamCoord / Bradford / 4 S. Kimball 7</v>
          </cell>
          <cell r="D585" t="str">
            <v>Solutions for Living (PAS NE)</v>
          </cell>
          <cell r="AV585">
            <v>0.25</v>
          </cell>
          <cell r="AW585">
            <v>1</v>
          </cell>
          <cell r="AX585">
            <v>0.2</v>
          </cell>
        </row>
        <row r="586">
          <cell r="C586" t="str">
            <v>TeamCoord / Haverhill / 20NewcombSt 1</v>
          </cell>
          <cell r="D586" t="str">
            <v>Cape Ann Area Office</v>
          </cell>
          <cell r="P586">
            <v>3.3333333333333333E-2</v>
          </cell>
          <cell r="AZ586">
            <v>3.3333333333333333E-2</v>
          </cell>
        </row>
        <row r="587">
          <cell r="C587" t="str">
            <v>TeamCoord / Haverhill / 20NewcombSt 2</v>
          </cell>
          <cell r="D587" t="str">
            <v>Haverhill Area Office</v>
          </cell>
          <cell r="G587">
            <v>3.3333333333333335</v>
          </cell>
          <cell r="H587">
            <v>4.258064516129032</v>
          </cell>
          <cell r="I587">
            <v>1.3</v>
          </cell>
          <cell r="O587">
            <v>1.161290322580645</v>
          </cell>
          <cell r="P587">
            <v>1.9333333333333331</v>
          </cell>
          <cell r="Q587">
            <v>5.4838709677419359</v>
          </cell>
          <cell r="R587">
            <v>1.2258064516129032</v>
          </cell>
          <cell r="S587">
            <v>2.8666666666666667</v>
          </cell>
          <cell r="T587">
            <v>3.290322580645161</v>
          </cell>
          <cell r="U587">
            <v>5.0666666666666673</v>
          </cell>
          <cell r="V587">
            <v>5.064516129032258</v>
          </cell>
          <cell r="W587">
            <v>5.0322580645161281</v>
          </cell>
          <cell r="X587">
            <v>5.931034482758621</v>
          </cell>
          <cell r="Y587">
            <v>4.419354838709677</v>
          </cell>
          <cell r="Z587">
            <v>5.5</v>
          </cell>
          <cell r="AA587">
            <v>5.1935483870967749</v>
          </cell>
          <cell r="AB587">
            <v>3.4666666666666663</v>
          </cell>
          <cell r="AC587">
            <v>2.32258064516129</v>
          </cell>
          <cell r="AD587">
            <v>2.903225806451613</v>
          </cell>
          <cell r="AE587">
            <v>5.8666666666666663</v>
          </cell>
          <cell r="AF587">
            <v>5.774193548387097</v>
          </cell>
          <cell r="AG587">
            <v>4.2</v>
          </cell>
          <cell r="AH587">
            <v>5.0645161290322571</v>
          </cell>
          <cell r="AI587">
            <v>5.161290322580645</v>
          </cell>
          <cell r="AJ587">
            <v>1.9285714285714286</v>
          </cell>
          <cell r="AK587">
            <v>1.2580645161290323</v>
          </cell>
          <cell r="AL587">
            <v>2.3333333333333335</v>
          </cell>
          <cell r="AM587">
            <v>2.096774193548387</v>
          </cell>
          <cell r="AN587">
            <v>1.3</v>
          </cell>
          <cell r="AO587">
            <v>2.096774193548387</v>
          </cell>
          <cell r="AP587">
            <v>2.6129032258064515</v>
          </cell>
          <cell r="AQ587">
            <v>3.1</v>
          </cell>
          <cell r="AR587">
            <v>4.129032258064516</v>
          </cell>
          <cell r="AS587">
            <v>3.7</v>
          </cell>
          <cell r="AT587">
            <v>2.774193548387097</v>
          </cell>
          <cell r="AU587">
            <v>3.4838709677419355</v>
          </cell>
          <cell r="AV587">
            <v>3.3928571428571428</v>
          </cell>
          <cell r="AW587">
            <v>1.2903225806451613</v>
          </cell>
          <cell r="AX587">
            <v>0.46666666666666667</v>
          </cell>
          <cell r="AY587">
            <v>2.6451612903225801</v>
          </cell>
          <cell r="AZ587">
            <v>0.93333333333333335</v>
          </cell>
        </row>
        <row r="588">
          <cell r="C588" t="str">
            <v>TeamCoord / Haverhill / 20NewcombSt 3</v>
          </cell>
          <cell r="D588" t="str">
            <v>Lawrence Area Office</v>
          </cell>
          <cell r="S588">
            <v>0.46666666666666667</v>
          </cell>
          <cell r="T588">
            <v>0.45161290322580644</v>
          </cell>
          <cell r="AA588">
            <v>9.6774193548387094E-2</v>
          </cell>
          <cell r="AB588">
            <v>1</v>
          </cell>
          <cell r="AC588">
            <v>0.41935483870967744</v>
          </cell>
          <cell r="AH588">
            <v>9.6774193548387094E-2</v>
          </cell>
          <cell r="AK588">
            <v>0.74193548387096775</v>
          </cell>
          <cell r="AQ588">
            <v>0.46666666666666662</v>
          </cell>
          <cell r="AR588">
            <v>1</v>
          </cell>
          <cell r="AS588">
            <v>0.83333333333333337</v>
          </cell>
          <cell r="AT588">
            <v>0.67741935483870974</v>
          </cell>
          <cell r="AU588">
            <v>0.83870967741935487</v>
          </cell>
          <cell r="AX588">
            <v>0.1</v>
          </cell>
        </row>
        <row r="589">
          <cell r="C589" t="str">
            <v>TeamCoord / Haverhill / 20NewcombSt 4</v>
          </cell>
          <cell r="D589" t="str">
            <v>Lowell Area Office</v>
          </cell>
          <cell r="Y589">
            <v>0.25806451612903225</v>
          </cell>
          <cell r="AB589">
            <v>0.23333333333333334</v>
          </cell>
          <cell r="AC589">
            <v>1.096774193548387</v>
          </cell>
          <cell r="AD589">
            <v>0.90322580645161288</v>
          </cell>
          <cell r="AE589">
            <v>3.3333333333333333E-2</v>
          </cell>
          <cell r="AF589">
            <v>6.4516129032258063E-2</v>
          </cell>
          <cell r="AG589">
            <v>3.3333333333333333E-2</v>
          </cell>
          <cell r="AH589">
            <v>0.12903225806451613</v>
          </cell>
          <cell r="AI589">
            <v>0.32258064516129031</v>
          </cell>
          <cell r="AJ589">
            <v>0.4642857142857143</v>
          </cell>
          <cell r="AK589">
            <v>0.64516129032258063</v>
          </cell>
          <cell r="AL589">
            <v>1.6333333333333335</v>
          </cell>
          <cell r="AM589">
            <v>1.225806451612903</v>
          </cell>
          <cell r="AO589">
            <v>0.58064516129032262</v>
          </cell>
          <cell r="AP589">
            <v>1.7096774193548387</v>
          </cell>
          <cell r="AT589">
            <v>0.58064516129032251</v>
          </cell>
          <cell r="AU589">
            <v>1</v>
          </cell>
          <cell r="AV589">
            <v>1.7857142857142856</v>
          </cell>
          <cell r="AW589">
            <v>2</v>
          </cell>
          <cell r="AX589">
            <v>1.7333333333333334</v>
          </cell>
          <cell r="AY589">
            <v>1.7419354838709677</v>
          </cell>
          <cell r="AZ589">
            <v>1.4333333333333333</v>
          </cell>
        </row>
        <row r="590">
          <cell r="C590" t="str">
            <v>TeamCoord / Haverhill / 20NewcombSt 5</v>
          </cell>
          <cell r="D590" t="str">
            <v>Lynn Area Office</v>
          </cell>
          <cell r="N590">
            <v>6.6666666666666666E-2</v>
          </cell>
          <cell r="R590">
            <v>3.2258064516129031E-2</v>
          </cell>
          <cell r="T590">
            <v>0.16129032258064516</v>
          </cell>
          <cell r="U590">
            <v>0.13333333333333333</v>
          </cell>
          <cell r="W590">
            <v>3.2258064516129031E-2</v>
          </cell>
          <cell r="AA590">
            <v>9.6774193548387094E-2</v>
          </cell>
          <cell r="AM590">
            <v>0.16129032258064516</v>
          </cell>
          <cell r="AN590">
            <v>6.6666666666666666E-2</v>
          </cell>
          <cell r="AO590">
            <v>6.4516129032258063E-2</v>
          </cell>
          <cell r="AP590">
            <v>0.54838709677419351</v>
          </cell>
          <cell r="AQ590">
            <v>6.6666666666666666E-2</v>
          </cell>
          <cell r="AV590">
            <v>3.5714285714285712E-2</v>
          </cell>
          <cell r="AW590">
            <v>0.67741935483870963</v>
          </cell>
          <cell r="AY590">
            <v>3.2258064516129031E-2</v>
          </cell>
        </row>
        <row r="591">
          <cell r="C591" t="str">
            <v>TeamCoord / Haverhill / 20NewcombSt 6</v>
          </cell>
          <cell r="D591" t="str">
            <v>New Bedford Child and Family (Adop)</v>
          </cell>
          <cell r="AY591">
            <v>0.61290322580645162</v>
          </cell>
          <cell r="AZ591">
            <v>1</v>
          </cell>
        </row>
        <row r="592">
          <cell r="C592" t="str">
            <v>TeamCoord/Wilmington/82HighSt 1</v>
          </cell>
          <cell r="D592" t="str">
            <v>Cambridge Area Office</v>
          </cell>
          <cell r="G592">
            <v>0.2</v>
          </cell>
          <cell r="H592">
            <v>1</v>
          </cell>
          <cell r="I592">
            <v>1</v>
          </cell>
          <cell r="J592">
            <v>0.19354838709677419</v>
          </cell>
          <cell r="L592">
            <v>0.4642857142857143</v>
          </cell>
          <cell r="M592">
            <v>1</v>
          </cell>
          <cell r="N592">
            <v>1</v>
          </cell>
          <cell r="O592">
            <v>1</v>
          </cell>
          <cell r="P592">
            <v>0.93333333333333335</v>
          </cell>
          <cell r="Q592">
            <v>1</v>
          </cell>
          <cell r="R592">
            <v>0.93548387096774188</v>
          </cell>
          <cell r="T592">
            <v>0.4838709677419355</v>
          </cell>
          <cell r="U592">
            <v>1</v>
          </cell>
          <cell r="V592">
            <v>1</v>
          </cell>
          <cell r="W592">
            <v>1</v>
          </cell>
          <cell r="X592">
            <v>1</v>
          </cell>
          <cell r="Y592">
            <v>1.129032258064516</v>
          </cell>
          <cell r="Z592">
            <v>0.73333333333333328</v>
          </cell>
          <cell r="AA592">
            <v>0.70967741935483875</v>
          </cell>
          <cell r="AB592">
            <v>1</v>
          </cell>
          <cell r="AC592">
            <v>0.5161290322580645</v>
          </cell>
          <cell r="AD592">
            <v>0.74193548387096775</v>
          </cell>
          <cell r="AE592">
            <v>0.26666666666666666</v>
          </cell>
          <cell r="AF592">
            <v>0.38709677419354838</v>
          </cell>
          <cell r="AG592">
            <v>1</v>
          </cell>
          <cell r="AH592">
            <v>0.93548387096774188</v>
          </cell>
          <cell r="AI592">
            <v>0.64516129032258063</v>
          </cell>
          <cell r="AK592">
            <v>0.93548387096774188</v>
          </cell>
          <cell r="AM592">
            <v>1</v>
          </cell>
          <cell r="AN592">
            <v>1</v>
          </cell>
          <cell r="AO592">
            <v>1</v>
          </cell>
          <cell r="AP592">
            <v>0.19354838709677419</v>
          </cell>
          <cell r="AQ592">
            <v>1</v>
          </cell>
          <cell r="AR592">
            <v>1</v>
          </cell>
          <cell r="AS592">
            <v>0.53333333333333333</v>
          </cell>
          <cell r="AT592">
            <v>1</v>
          </cell>
          <cell r="AU592">
            <v>1</v>
          </cell>
          <cell r="AV592">
            <v>1</v>
          </cell>
          <cell r="AW592">
            <v>1</v>
          </cell>
          <cell r="AX592">
            <v>1</v>
          </cell>
          <cell r="AY592">
            <v>1</v>
          </cell>
          <cell r="AZ592">
            <v>0.4</v>
          </cell>
        </row>
        <row r="593">
          <cell r="C593" t="str">
            <v>TeamCoord/Wilmington/82HighSt 2</v>
          </cell>
          <cell r="D593" t="str">
            <v>Cape Ann Area Office</v>
          </cell>
          <cell r="AE593">
            <v>0.2</v>
          </cell>
          <cell r="AF593">
            <v>0.19354838709677419</v>
          </cell>
        </row>
        <row r="594">
          <cell r="C594" t="str">
            <v>TeamCoord/Wilmington/82HighSt 3</v>
          </cell>
          <cell r="D594" t="str">
            <v>Lynn Area Office</v>
          </cell>
          <cell r="AK594">
            <v>0.45161290322580644</v>
          </cell>
          <cell r="AP594">
            <v>0.12903225806451613</v>
          </cell>
        </row>
        <row r="595">
          <cell r="C595" t="str">
            <v>TeamCoord/Wilmington/82HighSt 4</v>
          </cell>
          <cell r="D595" t="str">
            <v>Malden Area Office</v>
          </cell>
          <cell r="G595">
            <v>1.6333333333333333</v>
          </cell>
          <cell r="H595">
            <v>3.741935483870968</v>
          </cell>
          <cell r="I595">
            <v>1.9333333333333336</v>
          </cell>
          <cell r="J595">
            <v>3.870967741935484</v>
          </cell>
          <cell r="K595">
            <v>3.5483870967741931</v>
          </cell>
          <cell r="L595">
            <v>3.1785714285714284</v>
          </cell>
          <cell r="M595">
            <v>2.4516129032258061</v>
          </cell>
          <cell r="N595">
            <v>3.8666666666666667</v>
          </cell>
          <cell r="O595">
            <v>3.6129032258064515</v>
          </cell>
          <cell r="P595">
            <v>4.0999999999999996</v>
          </cell>
          <cell r="Q595">
            <v>3.838709677419355</v>
          </cell>
          <cell r="R595">
            <v>3.870967741935484</v>
          </cell>
          <cell r="S595">
            <v>3.7</v>
          </cell>
          <cell r="T595">
            <v>3.3225806451612909</v>
          </cell>
          <cell r="U595">
            <v>2.1333333333333333</v>
          </cell>
          <cell r="V595">
            <v>3.096774193548387</v>
          </cell>
          <cell r="W595">
            <v>3.935483870967742</v>
          </cell>
          <cell r="X595">
            <v>3.7931034482758621</v>
          </cell>
          <cell r="Y595">
            <v>3.354838709677419</v>
          </cell>
          <cell r="Z595">
            <v>2.6</v>
          </cell>
          <cell r="AA595">
            <v>2.612903225806452</v>
          </cell>
          <cell r="AB595">
            <v>3.666666666666667</v>
          </cell>
          <cell r="AC595">
            <v>3.935483870967742</v>
          </cell>
          <cell r="AD595">
            <v>3.67741935483871</v>
          </cell>
          <cell r="AE595">
            <v>2.3666666666666663</v>
          </cell>
          <cell r="AF595">
            <v>3.5161290322580645</v>
          </cell>
          <cell r="AG595">
            <v>3.8666666666666663</v>
          </cell>
          <cell r="AH595">
            <v>3.419354838709677</v>
          </cell>
          <cell r="AI595">
            <v>2.3225806451612905</v>
          </cell>
          <cell r="AJ595">
            <v>3.9285714285714284</v>
          </cell>
          <cell r="AK595">
            <v>2.5483870967741935</v>
          </cell>
          <cell r="AL595">
            <v>3.9666666666666672</v>
          </cell>
          <cell r="AM595">
            <v>3.612903225806452</v>
          </cell>
          <cell r="AN595">
            <v>3.7333333333333334</v>
          </cell>
          <cell r="AO595">
            <v>3.387096774193548</v>
          </cell>
          <cell r="AP595">
            <v>3.967741935483871</v>
          </cell>
          <cell r="AQ595">
            <v>3.833333333333333</v>
          </cell>
          <cell r="AR595">
            <v>3.870967741935484</v>
          </cell>
          <cell r="AS595">
            <v>4.0333333333333332</v>
          </cell>
          <cell r="AT595">
            <v>3.838709677419355</v>
          </cell>
          <cell r="AU595">
            <v>3.4838709677419355</v>
          </cell>
          <cell r="AV595">
            <v>3.9642857142857144</v>
          </cell>
          <cell r="AW595">
            <v>3.709677419354839</v>
          </cell>
          <cell r="AX595">
            <v>3.833333333333333</v>
          </cell>
          <cell r="AY595">
            <v>3.8064516129032255</v>
          </cell>
          <cell r="AZ595">
            <v>3.9</v>
          </cell>
        </row>
        <row r="596">
          <cell r="C596" t="str">
            <v>TeamCoord/Wilmington/82HighSt 5</v>
          </cell>
          <cell r="D596" t="str">
            <v>Park St. Area Office</v>
          </cell>
          <cell r="AJ596">
            <v>0.6428571428571429</v>
          </cell>
          <cell r="AK596">
            <v>3.2258064516129031E-2</v>
          </cell>
        </row>
        <row r="597">
          <cell r="C597" t="str">
            <v>TheHome for LW/Walpole/399Lincoln 1</v>
          </cell>
          <cell r="D597" t="str">
            <v>Arlington Area Office</v>
          </cell>
          <cell r="F597">
            <v>1</v>
          </cell>
          <cell r="G597">
            <v>2.1666666666666665</v>
          </cell>
          <cell r="H597">
            <v>3.5806451612903225</v>
          </cell>
          <cell r="I597">
            <v>2.1</v>
          </cell>
          <cell r="J597">
            <v>2.064516129032258</v>
          </cell>
          <cell r="K597">
            <v>2.8064516129032255</v>
          </cell>
          <cell r="L597">
            <v>3.8214285714285712</v>
          </cell>
          <cell r="M597">
            <v>1</v>
          </cell>
          <cell r="N597">
            <v>3.7333333333333334</v>
          </cell>
          <cell r="O597">
            <v>3.903225806451613</v>
          </cell>
          <cell r="P597">
            <v>3.7666666666666666</v>
          </cell>
          <cell r="Q597">
            <v>1.9354838709677418</v>
          </cell>
          <cell r="R597">
            <v>3.161290322580645</v>
          </cell>
          <cell r="S597">
            <v>2.4666666666666668</v>
          </cell>
          <cell r="T597">
            <v>3.096774193548387</v>
          </cell>
          <cell r="U597">
            <v>3.4666666666666668</v>
          </cell>
          <cell r="V597">
            <v>2.838709677419355</v>
          </cell>
          <cell r="W597">
            <v>2.967741935483871</v>
          </cell>
          <cell r="X597">
            <v>3.9310344827586206</v>
          </cell>
          <cell r="Y597">
            <v>4.4516129032258061</v>
          </cell>
          <cell r="Z597">
            <v>3.8</v>
          </cell>
          <cell r="AA597">
            <v>3.5483870967741935</v>
          </cell>
          <cell r="AB597">
            <v>3.4</v>
          </cell>
          <cell r="AC597">
            <v>2.7419354838709675</v>
          </cell>
          <cell r="AD597">
            <v>3.3548387096774195</v>
          </cell>
          <cell r="AE597">
            <v>2.7333333333333334</v>
          </cell>
          <cell r="AF597">
            <v>3.387096774193548</v>
          </cell>
          <cell r="AG597">
            <v>3.4</v>
          </cell>
          <cell r="AH597">
            <v>1.903225806451613</v>
          </cell>
          <cell r="AI597">
            <v>1.8709677419354835</v>
          </cell>
          <cell r="AJ597">
            <v>2.5714285714285712</v>
          </cell>
          <cell r="AK597">
            <v>3.290322580645161</v>
          </cell>
          <cell r="AL597">
            <v>2.6</v>
          </cell>
          <cell r="AM597">
            <v>3.193548387096774</v>
          </cell>
          <cell r="AN597">
            <v>3</v>
          </cell>
          <cell r="AO597">
            <v>1.838709677419355</v>
          </cell>
          <cell r="AP597">
            <v>2.7096774193548385</v>
          </cell>
          <cell r="AQ597">
            <v>0.53333333333333333</v>
          </cell>
          <cell r="AR597">
            <v>1.3225806451612905</v>
          </cell>
          <cell r="AS597">
            <v>2.6666666666666665</v>
          </cell>
          <cell r="AT597">
            <v>3.5483870967741939</v>
          </cell>
          <cell r="AU597">
            <v>1.9354838709677418</v>
          </cell>
          <cell r="AV597">
            <v>3.6071428571428572</v>
          </cell>
          <cell r="AW597">
            <v>3.3225806451612905</v>
          </cell>
          <cell r="AX597">
            <v>3</v>
          </cell>
          <cell r="AY597">
            <v>1.3548387096774195</v>
          </cell>
          <cell r="AZ597">
            <v>2.6666666666666661</v>
          </cell>
        </row>
        <row r="598">
          <cell r="C598" t="str">
            <v>TheHome for LW/Walpole/399Lincoln 2</v>
          </cell>
          <cell r="D598" t="str">
            <v>Cambridge Area Office</v>
          </cell>
          <cell r="AU598">
            <v>1</v>
          </cell>
          <cell r="AV598">
            <v>0.14285714285714285</v>
          </cell>
        </row>
        <row r="599">
          <cell r="C599" t="str">
            <v>TheHome for LW/Walpole/399Lincoln 3</v>
          </cell>
          <cell r="D599" t="str">
            <v>Coastal Area Office</v>
          </cell>
          <cell r="H599">
            <v>0.80645161290322576</v>
          </cell>
          <cell r="I599">
            <v>1</v>
          </cell>
          <cell r="J599">
            <v>0.61290322580645162</v>
          </cell>
          <cell r="K599">
            <v>0.58064516129032262</v>
          </cell>
          <cell r="L599">
            <v>0.9642857142857143</v>
          </cell>
          <cell r="M599">
            <v>0.83870967741935487</v>
          </cell>
          <cell r="N599">
            <v>0.9</v>
          </cell>
          <cell r="O599">
            <v>1</v>
          </cell>
          <cell r="P599">
            <v>0.8666666666666667</v>
          </cell>
          <cell r="Q599">
            <v>0.25806451612903225</v>
          </cell>
          <cell r="R599">
            <v>0.77419354838709675</v>
          </cell>
          <cell r="S599">
            <v>0.8666666666666667</v>
          </cell>
          <cell r="T599">
            <v>0.54838709677419351</v>
          </cell>
          <cell r="U599">
            <v>1</v>
          </cell>
          <cell r="V599">
            <v>0.38709677419354838</v>
          </cell>
          <cell r="W599">
            <v>0.5161290322580645</v>
          </cell>
          <cell r="X599">
            <v>1</v>
          </cell>
          <cell r="Y599">
            <v>1</v>
          </cell>
          <cell r="Z599">
            <v>0.96666666666666667</v>
          </cell>
          <cell r="AA599">
            <v>1</v>
          </cell>
          <cell r="AB599">
            <v>0.46666666666666667</v>
          </cell>
          <cell r="AC599">
            <v>1</v>
          </cell>
          <cell r="AD599">
            <v>1</v>
          </cell>
          <cell r="AE599">
            <v>0.56666666666666665</v>
          </cell>
          <cell r="AF599">
            <v>0.19354838709677419</v>
          </cell>
          <cell r="AG599">
            <v>0.46666666666666667</v>
          </cell>
          <cell r="AH599">
            <v>0.967741935483871</v>
          </cell>
          <cell r="AI599">
            <v>1</v>
          </cell>
          <cell r="AJ599">
            <v>1</v>
          </cell>
          <cell r="AK599">
            <v>0.83870967741935476</v>
          </cell>
          <cell r="AL599">
            <v>1</v>
          </cell>
          <cell r="AM599">
            <v>0.83870967741935476</v>
          </cell>
          <cell r="AN599">
            <v>1.0666666666666667</v>
          </cell>
          <cell r="AO599">
            <v>0.25806451612903225</v>
          </cell>
          <cell r="AP599">
            <v>0.41935483870967744</v>
          </cell>
          <cell r="AQ599">
            <v>0.26666666666666666</v>
          </cell>
          <cell r="AR599">
            <v>0.83870967741935476</v>
          </cell>
          <cell r="AS599">
            <v>0.76666666666666672</v>
          </cell>
          <cell r="AT599">
            <v>0.32258064516129031</v>
          </cell>
          <cell r="AV599">
            <v>0.17857142857142858</v>
          </cell>
          <cell r="AW599">
            <v>0.80645161290322576</v>
          </cell>
          <cell r="AY599">
            <v>6.4516129032258063E-2</v>
          </cell>
          <cell r="AZ599">
            <v>0.5</v>
          </cell>
        </row>
        <row r="600">
          <cell r="C600" t="str">
            <v>TheHome for LW/Walpole/399Lincoln 4</v>
          </cell>
          <cell r="D600" t="str">
            <v>Dimock St. Area Office</v>
          </cell>
          <cell r="P600">
            <v>0.4</v>
          </cell>
          <cell r="Q600">
            <v>3.2258064516129031E-2</v>
          </cell>
          <cell r="R600">
            <v>0.93548387096774188</v>
          </cell>
          <cell r="S600">
            <v>0.53333333333333333</v>
          </cell>
          <cell r="T600">
            <v>0.12903225806451613</v>
          </cell>
          <cell r="W600">
            <v>0.54838709677419351</v>
          </cell>
          <cell r="X600">
            <v>1</v>
          </cell>
          <cell r="Y600">
            <v>1</v>
          </cell>
          <cell r="Z600">
            <v>0.66666666666666674</v>
          </cell>
          <cell r="AA600">
            <v>1</v>
          </cell>
          <cell r="AB600">
            <v>0.36666666666666664</v>
          </cell>
          <cell r="AC600">
            <v>6.4516129032258063E-2</v>
          </cell>
          <cell r="AE600">
            <v>3.3333333333333333E-2</v>
          </cell>
          <cell r="AG600">
            <v>0.33333333333333331</v>
          </cell>
          <cell r="AH600">
            <v>0.967741935483871</v>
          </cell>
          <cell r="AI600">
            <v>0.67741935483870963</v>
          </cell>
          <cell r="AN600">
            <v>0.3</v>
          </cell>
          <cell r="AO600">
            <v>1</v>
          </cell>
          <cell r="AP600">
            <v>0.16129032258064516</v>
          </cell>
          <cell r="AQ600">
            <v>0.1</v>
          </cell>
          <cell r="AR600">
            <v>1</v>
          </cell>
          <cell r="AS600">
            <v>0.46666666666666667</v>
          </cell>
          <cell r="AV600">
            <v>0.42857142857142855</v>
          </cell>
          <cell r="AW600">
            <v>1.903225806451613</v>
          </cell>
          <cell r="AX600">
            <v>0.3</v>
          </cell>
          <cell r="AZ600">
            <v>0.4</v>
          </cell>
        </row>
        <row r="601">
          <cell r="C601" t="str">
            <v>TheHome for LW/Walpole/399Lincoln 5</v>
          </cell>
          <cell r="D601" t="str">
            <v>Framingham Area Office</v>
          </cell>
          <cell r="F601">
            <v>0.67741935483870963</v>
          </cell>
          <cell r="G601">
            <v>0.56666666666666665</v>
          </cell>
          <cell r="H601">
            <v>0.74193548387096775</v>
          </cell>
          <cell r="I601">
            <v>1</v>
          </cell>
          <cell r="J601">
            <v>1</v>
          </cell>
          <cell r="K601">
            <v>0.54838709677419351</v>
          </cell>
          <cell r="M601">
            <v>0.77419354838709675</v>
          </cell>
          <cell r="N601">
            <v>1</v>
          </cell>
          <cell r="O601">
            <v>0.67741935483870963</v>
          </cell>
          <cell r="P601">
            <v>1</v>
          </cell>
          <cell r="Q601">
            <v>0.4838709677419355</v>
          </cell>
          <cell r="R601">
            <v>0.32258064516129031</v>
          </cell>
          <cell r="S601">
            <v>1</v>
          </cell>
          <cell r="T601">
            <v>0.77419354838709675</v>
          </cell>
          <cell r="U601">
            <v>0.5</v>
          </cell>
          <cell r="V601">
            <v>0.58064516129032262</v>
          </cell>
          <cell r="W601">
            <v>1</v>
          </cell>
          <cell r="X601">
            <v>1</v>
          </cell>
          <cell r="Y601">
            <v>0.19354838709677419</v>
          </cell>
          <cell r="Z601">
            <v>0.66666666666666663</v>
          </cell>
          <cell r="AA601">
            <v>0.12903225806451613</v>
          </cell>
          <cell r="AB601">
            <v>0.8666666666666667</v>
          </cell>
          <cell r="AC601">
            <v>1</v>
          </cell>
          <cell r="AD601">
            <v>0.96774193548387089</v>
          </cell>
          <cell r="AE601">
            <v>1.5333333333333332</v>
          </cell>
          <cell r="AF601">
            <v>0.29032258064516125</v>
          </cell>
          <cell r="AG601">
            <v>1.0333333333333332</v>
          </cell>
          <cell r="AH601">
            <v>1.4516129032258065</v>
          </cell>
          <cell r="AI601">
            <v>1.1935483870967742</v>
          </cell>
          <cell r="AJ601">
            <v>1.8214285714285714</v>
          </cell>
          <cell r="AK601">
            <v>1.6774193548387095</v>
          </cell>
          <cell r="AL601">
            <v>1.1000000000000001</v>
          </cell>
          <cell r="AM601">
            <v>1.3870967741935485</v>
          </cell>
          <cell r="AN601">
            <v>1</v>
          </cell>
          <cell r="AO601">
            <v>1.7741935483870968</v>
          </cell>
          <cell r="AP601">
            <v>1</v>
          </cell>
          <cell r="AQ601">
            <v>1</v>
          </cell>
          <cell r="AR601">
            <v>2.3870967741935485</v>
          </cell>
          <cell r="AS601">
            <v>1.6</v>
          </cell>
          <cell r="AT601">
            <v>0.67741935483870963</v>
          </cell>
          <cell r="AU601">
            <v>1.3225806451612903</v>
          </cell>
          <cell r="AV601">
            <v>0.96428571428571419</v>
          </cell>
          <cell r="AW601">
            <v>1</v>
          </cell>
          <cell r="AX601">
            <v>1.3</v>
          </cell>
          <cell r="AY601">
            <v>1.129032258064516</v>
          </cell>
          <cell r="AZ601">
            <v>0.66666666666666663</v>
          </cell>
        </row>
        <row r="602">
          <cell r="C602" t="str">
            <v>TheHome for LW/Walpole/399Lincoln 6</v>
          </cell>
          <cell r="D602" t="str">
            <v>Harbor Area Office</v>
          </cell>
          <cell r="X602">
            <v>3.4482758620689655E-2</v>
          </cell>
          <cell r="AA602">
            <v>0.38709677419354838</v>
          </cell>
          <cell r="AB602">
            <v>1</v>
          </cell>
          <cell r="AC602">
            <v>0.38709677419354838</v>
          </cell>
          <cell r="AD602">
            <v>1</v>
          </cell>
          <cell r="AE602">
            <v>1</v>
          </cell>
          <cell r="AF602">
            <v>1</v>
          </cell>
          <cell r="AG602">
            <v>1</v>
          </cell>
          <cell r="AH602">
            <v>1</v>
          </cell>
          <cell r="AI602">
            <v>1</v>
          </cell>
          <cell r="AJ602">
            <v>0.2857142857142857</v>
          </cell>
          <cell r="AM602">
            <v>0.32258064516129031</v>
          </cell>
          <cell r="AN602">
            <v>1</v>
          </cell>
          <cell r="AO602">
            <v>0.16129032258064516</v>
          </cell>
          <cell r="AP602">
            <v>0.45161290322580644</v>
          </cell>
          <cell r="AQ602">
            <v>1</v>
          </cell>
        </row>
        <row r="603">
          <cell r="C603" t="str">
            <v>TheHome for LW/Walpole/399Lincoln 7</v>
          </cell>
          <cell r="D603" t="str">
            <v>Hyde Park Area Office</v>
          </cell>
          <cell r="V603">
            <v>0.77419354838709675</v>
          </cell>
          <cell r="W603">
            <v>0.967741935483871</v>
          </cell>
          <cell r="Z603">
            <v>6.6666666666666666E-2</v>
          </cell>
          <cell r="AD603">
            <v>0.22580645161290322</v>
          </cell>
          <cell r="AE603">
            <v>1</v>
          </cell>
          <cell r="AF603">
            <v>0.19354838709677419</v>
          </cell>
          <cell r="AI603">
            <v>0.5161290322580645</v>
          </cell>
          <cell r="AJ603">
            <v>1.75</v>
          </cell>
          <cell r="AK603">
            <v>1.3548387096774195</v>
          </cell>
          <cell r="AL603">
            <v>1.1333333333333333</v>
          </cell>
          <cell r="AM603">
            <v>1.838709677419355</v>
          </cell>
          <cell r="AN603">
            <v>0.5</v>
          </cell>
          <cell r="AQ603">
            <v>0.3</v>
          </cell>
          <cell r="AR603">
            <v>1</v>
          </cell>
          <cell r="AS603">
            <v>0.96666666666666656</v>
          </cell>
          <cell r="AT603">
            <v>1.5161290322580645</v>
          </cell>
          <cell r="AU603">
            <v>1.870967741935484</v>
          </cell>
          <cell r="AV603">
            <v>0.96428571428571419</v>
          </cell>
          <cell r="AY603">
            <v>0.25806451612903225</v>
          </cell>
          <cell r="AZ603">
            <v>1</v>
          </cell>
        </row>
        <row r="604">
          <cell r="C604" t="str">
            <v>TheHome for LW/Walpole/399Lincoln 8</v>
          </cell>
          <cell r="D604" t="str">
            <v>Lynn Area Office</v>
          </cell>
          <cell r="AP604">
            <v>3.2258064516129031E-2</v>
          </cell>
          <cell r="AQ604">
            <v>0.26666666666666666</v>
          </cell>
        </row>
        <row r="605">
          <cell r="C605" t="str">
            <v>TheHome for LW/Walpole/399Lincoln 9</v>
          </cell>
          <cell r="D605" t="str">
            <v>Malden Area Office</v>
          </cell>
          <cell r="Q605">
            <v>9.6774193548387094E-2</v>
          </cell>
        </row>
        <row r="606">
          <cell r="C606" t="str">
            <v>TheHome for LW/Walpole/399Lincoln 10</v>
          </cell>
          <cell r="D606" t="str">
            <v>Park St. Area Office</v>
          </cell>
          <cell r="S606">
            <v>0.43333333333333335</v>
          </cell>
          <cell r="T606">
            <v>0.5161290322580645</v>
          </cell>
          <cell r="U606">
            <v>2</v>
          </cell>
          <cell r="V606">
            <v>0.93548387096774188</v>
          </cell>
          <cell r="X606">
            <v>0.55172413793103448</v>
          </cell>
          <cell r="Z606">
            <v>1.1000000000000001</v>
          </cell>
          <cell r="AA606">
            <v>0.64516129032258063</v>
          </cell>
          <cell r="AB606">
            <v>1.0333333333333334</v>
          </cell>
          <cell r="AC606">
            <v>1.129032258064516</v>
          </cell>
          <cell r="AD606">
            <v>0.77419354838709675</v>
          </cell>
          <cell r="AF606">
            <v>0.77419354838709675</v>
          </cell>
          <cell r="AG606">
            <v>0.76666666666666672</v>
          </cell>
          <cell r="AK606">
            <v>0.64516129032258063</v>
          </cell>
          <cell r="AL606">
            <v>0.8666666666666667</v>
          </cell>
          <cell r="AN606">
            <v>3.3333333333333333E-2</v>
          </cell>
          <cell r="AO606">
            <v>1.5483870967741935</v>
          </cell>
          <cell r="AP606">
            <v>1.032258064516129</v>
          </cell>
          <cell r="AQ606">
            <v>0.8</v>
          </cell>
          <cell r="AX606">
            <v>1.3</v>
          </cell>
          <cell r="AY606">
            <v>1.967741935483871</v>
          </cell>
          <cell r="AZ606">
            <v>1</v>
          </cell>
        </row>
        <row r="607">
          <cell r="C607" t="str">
            <v>TheHome for LW/Walpole/399Lincoln 11</v>
          </cell>
          <cell r="D607" t="str">
            <v>Worcester East Area Office</v>
          </cell>
          <cell r="AF607">
            <v>0.54838709677419351</v>
          </cell>
          <cell r="AL607">
            <v>0.5</v>
          </cell>
          <cell r="AP607">
            <v>0.35483870967741937</v>
          </cell>
          <cell r="AQ607">
            <v>6.6666666666666666E-2</v>
          </cell>
          <cell r="AV607">
            <v>0.5</v>
          </cell>
          <cell r="AX607">
            <v>1</v>
          </cell>
          <cell r="AY607">
            <v>0.58064516129032262</v>
          </cell>
        </row>
        <row r="608">
          <cell r="C608" t="str">
            <v>Wayside/Framingham/1FredrickAbbotWy 1</v>
          </cell>
          <cell r="D608" t="str">
            <v>Arlington Area Office</v>
          </cell>
          <cell r="AL608">
            <v>0.2</v>
          </cell>
          <cell r="AM608">
            <v>1.903225806451613</v>
          </cell>
          <cell r="AN608">
            <v>2.3666666666666667</v>
          </cell>
          <cell r="AO608">
            <v>2.129032258064516</v>
          </cell>
          <cell r="AP608">
            <v>1.5483870967741935</v>
          </cell>
          <cell r="AQ608">
            <v>0.7</v>
          </cell>
          <cell r="AR608">
            <v>1.935483870967742</v>
          </cell>
          <cell r="AS608">
            <v>2.4666666666666668</v>
          </cell>
          <cell r="AT608">
            <v>1.7096774193548387</v>
          </cell>
          <cell r="AU608">
            <v>1.2258064516129035</v>
          </cell>
          <cell r="AV608">
            <v>1.8571428571428572</v>
          </cell>
          <cell r="AW608">
            <v>1.8387096774193548</v>
          </cell>
          <cell r="AX608">
            <v>2.5333333333333332</v>
          </cell>
          <cell r="AY608">
            <v>2.580645161290323</v>
          </cell>
          <cell r="AZ608">
            <v>1.9333333333333331</v>
          </cell>
        </row>
        <row r="609">
          <cell r="C609" t="str">
            <v>Wayside/Framingham/1FredrickAbbotWy 2</v>
          </cell>
          <cell r="D609" t="str">
            <v>Cambridge Area Office</v>
          </cell>
          <cell r="AM609">
            <v>0.96774193548387089</v>
          </cell>
          <cell r="AN609">
            <v>2.4666666666666668</v>
          </cell>
          <cell r="AO609">
            <v>2.774193548387097</v>
          </cell>
          <cell r="AP609">
            <v>2.5483870967741935</v>
          </cell>
          <cell r="AQ609">
            <v>2.4666666666666668</v>
          </cell>
          <cell r="AR609">
            <v>1.7419354838709675</v>
          </cell>
          <cell r="AS609">
            <v>2.6333333333333333</v>
          </cell>
          <cell r="AT609">
            <v>2.5806451612903225</v>
          </cell>
          <cell r="AU609">
            <v>2.6774193548387095</v>
          </cell>
          <cell r="AV609">
            <v>2.75</v>
          </cell>
          <cell r="AW609">
            <v>2.3870967741935485</v>
          </cell>
          <cell r="AX609">
            <v>3.1333333333333333</v>
          </cell>
          <cell r="AY609">
            <v>2.5483870967741935</v>
          </cell>
          <cell r="AZ609">
            <v>2.5666666666666664</v>
          </cell>
        </row>
        <row r="610">
          <cell r="C610" t="str">
            <v>Wayside/Framingham/1FredrickAbbotWy 3</v>
          </cell>
          <cell r="D610" t="str">
            <v>Coastal Area Office</v>
          </cell>
          <cell r="AM610">
            <v>9.6774193548387094E-2</v>
          </cell>
          <cell r="AO610">
            <v>0.83870967741935487</v>
          </cell>
        </row>
        <row r="611">
          <cell r="C611" t="str">
            <v>Wayside/Framingham/1FredrickAbbotWy 4</v>
          </cell>
          <cell r="D611" t="str">
            <v>Dimock St. Area Office</v>
          </cell>
          <cell r="AN611">
            <v>0.3</v>
          </cell>
          <cell r="AQ611">
            <v>3.3333333333333333E-2</v>
          </cell>
          <cell r="AR611">
            <v>1</v>
          </cell>
          <cell r="AS611">
            <v>0.43333333333333335</v>
          </cell>
          <cell r="AT611">
            <v>0.29032258064516131</v>
          </cell>
          <cell r="AU611">
            <v>1</v>
          </cell>
          <cell r="AV611">
            <v>0.46428571428571425</v>
          </cell>
          <cell r="AW611">
            <v>1.3870967741935485</v>
          </cell>
          <cell r="AX611">
            <v>0.6333333333333333</v>
          </cell>
          <cell r="AY611">
            <v>1.129032258064516</v>
          </cell>
          <cell r="AZ611">
            <v>0.1</v>
          </cell>
        </row>
        <row r="612">
          <cell r="C612" t="str">
            <v>Wayside/Framingham/1FredrickAbbotWy 5</v>
          </cell>
          <cell r="D612" t="str">
            <v>Framingham Area Office</v>
          </cell>
          <cell r="AL612">
            <v>0.66666666666666663</v>
          </cell>
          <cell r="AM612">
            <v>8.258064516129032</v>
          </cell>
          <cell r="AN612">
            <v>6.7</v>
          </cell>
          <cell r="AO612">
            <v>6.741935483870968</v>
          </cell>
          <cell r="AP612">
            <v>7.032258064516129</v>
          </cell>
          <cell r="AQ612">
            <v>8.1333333333333329</v>
          </cell>
          <cell r="AR612">
            <v>7.3548387096774199</v>
          </cell>
          <cell r="AS612">
            <v>6.6</v>
          </cell>
          <cell r="AT612">
            <v>6.967741935483871</v>
          </cell>
          <cell r="AU612">
            <v>6.419354838709677</v>
          </cell>
          <cell r="AV612">
            <v>6.7857142857142865</v>
          </cell>
          <cell r="AW612">
            <v>7.225806451612903</v>
          </cell>
          <cell r="AX612">
            <v>6.4666666666666677</v>
          </cell>
          <cell r="AY612">
            <v>7.4838709677419351</v>
          </cell>
          <cell r="AZ612">
            <v>7.6333333333333346</v>
          </cell>
        </row>
        <row r="613">
          <cell r="C613" t="str">
            <v>Wayside/Framingham/1FredrickAbbotWy 6</v>
          </cell>
          <cell r="D613" t="str">
            <v>Harbor Area Office</v>
          </cell>
          <cell r="AO613">
            <v>0.5161290322580645</v>
          </cell>
          <cell r="AP613">
            <v>2.67741935483871</v>
          </cell>
          <cell r="AQ613">
            <v>2.3333333333333335</v>
          </cell>
          <cell r="AR613">
            <v>2</v>
          </cell>
          <cell r="AS613">
            <v>1.4</v>
          </cell>
          <cell r="AT613">
            <v>0.4838709677419355</v>
          </cell>
          <cell r="AV613">
            <v>0.75</v>
          </cell>
          <cell r="AW613">
            <v>1.5161290322580645</v>
          </cell>
          <cell r="AX613">
            <v>1.2333333333333334</v>
          </cell>
          <cell r="AY613">
            <v>1</v>
          </cell>
          <cell r="AZ613">
            <v>0.26666666666666666</v>
          </cell>
        </row>
        <row r="614">
          <cell r="C614" t="str">
            <v>Wayside/Framingham/1FredrickAbbotWy 7</v>
          </cell>
          <cell r="D614" t="str">
            <v>Hyde Park Area Office</v>
          </cell>
          <cell r="AL614">
            <v>0.2</v>
          </cell>
          <cell r="AM614">
            <v>1.9032258064516128</v>
          </cell>
          <cell r="AN614">
            <v>1.3333333333333335</v>
          </cell>
          <cell r="AO614">
            <v>0.83870967741935487</v>
          </cell>
          <cell r="AR614">
            <v>0.58064516129032262</v>
          </cell>
          <cell r="AS614">
            <v>1</v>
          </cell>
          <cell r="AT614">
            <v>1.129032258064516</v>
          </cell>
          <cell r="AU614">
            <v>1</v>
          </cell>
          <cell r="AV614">
            <v>0.2857142857142857</v>
          </cell>
          <cell r="AZ614">
            <v>0.26666666666666666</v>
          </cell>
        </row>
        <row r="615">
          <cell r="C615" t="str">
            <v>Wayside/Framingham/1FredrickAbbotWy 8</v>
          </cell>
          <cell r="D615" t="str">
            <v>Lynn Area Office</v>
          </cell>
          <cell r="AN615">
            <v>3.3333333333333333E-2</v>
          </cell>
        </row>
        <row r="616">
          <cell r="C616" t="str">
            <v>Wayside/Framingham/1FredrickAbbotWy 9</v>
          </cell>
          <cell r="D616" t="str">
            <v>Malden Area Office</v>
          </cell>
          <cell r="AL616">
            <v>0.16666666666666669</v>
          </cell>
          <cell r="AM616">
            <v>5.290322580645161</v>
          </cell>
          <cell r="AN616">
            <v>4.8</v>
          </cell>
          <cell r="AO616">
            <v>5.774193548387097</v>
          </cell>
          <cell r="AP616">
            <v>5.290322580645161</v>
          </cell>
          <cell r="AQ616">
            <v>4.4000000000000004</v>
          </cell>
          <cell r="AR616">
            <v>3.9677419354838714</v>
          </cell>
          <cell r="AS616">
            <v>4.5999999999999996</v>
          </cell>
          <cell r="AT616">
            <v>4.290322580645161</v>
          </cell>
          <cell r="AU616">
            <v>3.3870967741935485</v>
          </cell>
          <cell r="AV616">
            <v>4.5</v>
          </cell>
          <cell r="AW616">
            <v>5.290322580645161</v>
          </cell>
          <cell r="AX616">
            <v>5.8666666666666645</v>
          </cell>
          <cell r="AY616">
            <v>5.129032258064516</v>
          </cell>
          <cell r="AZ616">
            <v>7.2</v>
          </cell>
        </row>
        <row r="617">
          <cell r="C617" t="str">
            <v>Wayside/Framingham/1FredrickAbbotWy 10</v>
          </cell>
          <cell r="D617" t="str">
            <v>North Central Area Office</v>
          </cell>
          <cell r="AP617">
            <v>3.2258064516129031E-2</v>
          </cell>
        </row>
        <row r="618">
          <cell r="C618" t="str">
            <v>Wayside/Framingham/1FredrickAbbotWy 11</v>
          </cell>
          <cell r="D618" t="str">
            <v>Park St. Area Office</v>
          </cell>
          <cell r="AL618">
            <v>0.26666666666666666</v>
          </cell>
          <cell r="AM618">
            <v>1.6451612903225805</v>
          </cell>
          <cell r="AN618">
            <v>6.6666666666666666E-2</v>
          </cell>
          <cell r="AO618">
            <v>0.83870967741935476</v>
          </cell>
          <cell r="AP618">
            <v>1.032258064516129</v>
          </cell>
          <cell r="AQ618">
            <v>1.5666666666666667</v>
          </cell>
          <cell r="AR618">
            <v>0.22580645161290322</v>
          </cell>
          <cell r="AS618">
            <v>0.4</v>
          </cell>
          <cell r="AT618">
            <v>1.967741935483871</v>
          </cell>
          <cell r="AU618">
            <v>1.7096774193548387</v>
          </cell>
          <cell r="AV618">
            <v>1.7857142857142856</v>
          </cell>
          <cell r="AW618">
            <v>0.35483870967741937</v>
          </cell>
          <cell r="AZ618">
            <v>0.53333333333333333</v>
          </cell>
        </row>
        <row r="619">
          <cell r="C619" t="str">
            <v>Wayside/Framingham/85Edgell Rd 1</v>
          </cell>
          <cell r="D619" t="str">
            <v>Cambridge Area Office</v>
          </cell>
          <cell r="O619">
            <v>9.6774193548387094E-2</v>
          </cell>
          <cell r="P619">
            <v>0.13333333333333333</v>
          </cell>
          <cell r="Q619">
            <v>6.4516129032258063E-2</v>
          </cell>
          <cell r="AC619">
            <v>3.2258064516129031E-2</v>
          </cell>
          <cell r="AF619">
            <v>0.22580645161290322</v>
          </cell>
        </row>
        <row r="620">
          <cell r="C620" t="str">
            <v>Wayside/Framingham/85Edgell Rd 2</v>
          </cell>
          <cell r="D620" t="str">
            <v>Coastal Area Office</v>
          </cell>
          <cell r="U620">
            <v>0.1</v>
          </cell>
          <cell r="AF620">
            <v>6.4516129032258063E-2</v>
          </cell>
        </row>
        <row r="621">
          <cell r="C621" t="str">
            <v>Wayside/Framingham/85Edgell Rd 3</v>
          </cell>
          <cell r="D621" t="str">
            <v>Framingham Area Office</v>
          </cell>
          <cell r="H621">
            <v>2.258064516129032</v>
          </cell>
          <cell r="I621">
            <v>3.3333333333333335</v>
          </cell>
          <cell r="J621">
            <v>3.6774193548387095</v>
          </cell>
          <cell r="K621">
            <v>3.7741935483870965</v>
          </cell>
          <cell r="L621">
            <v>2.25</v>
          </cell>
          <cell r="M621">
            <v>3.774193548387097</v>
          </cell>
          <cell r="N621">
            <v>3.8333333333333335</v>
          </cell>
          <cell r="O621">
            <v>3.4193548387096775</v>
          </cell>
          <cell r="P621">
            <v>3.4</v>
          </cell>
          <cell r="Q621">
            <v>3.774193548387097</v>
          </cell>
          <cell r="R621">
            <v>4.0322580645161299</v>
          </cell>
          <cell r="S621">
            <v>3.9666666666666668</v>
          </cell>
          <cell r="T621">
            <v>3.838709677419355</v>
          </cell>
          <cell r="U621">
            <v>3.6</v>
          </cell>
          <cell r="V621">
            <v>3</v>
          </cell>
          <cell r="W621">
            <v>3.4516129032258065</v>
          </cell>
          <cell r="X621">
            <v>3.9655172413793105</v>
          </cell>
          <cell r="Y621">
            <v>4</v>
          </cell>
          <cell r="Z621">
            <v>4</v>
          </cell>
          <cell r="AA621">
            <v>3.5161290322580645</v>
          </cell>
          <cell r="AB621">
            <v>3.7333333333333334</v>
          </cell>
          <cell r="AC621">
            <v>4</v>
          </cell>
          <cell r="AD621">
            <v>3.8387096774193541</v>
          </cell>
          <cell r="AE621">
            <v>4</v>
          </cell>
          <cell r="AF621">
            <v>2.419354838709677</v>
          </cell>
          <cell r="AG621">
            <v>3.5666666666666664</v>
          </cell>
          <cell r="AH621">
            <v>3.4516129032258065</v>
          </cell>
          <cell r="AI621">
            <v>2.967741935483871</v>
          </cell>
          <cell r="AJ621">
            <v>3.8928571428571428</v>
          </cell>
          <cell r="AK621">
            <v>3.935483870967742</v>
          </cell>
          <cell r="AL621">
            <v>3.6</v>
          </cell>
        </row>
        <row r="622">
          <cell r="C622" t="str">
            <v>Wayside/Framingham/85Edgell Rd 4</v>
          </cell>
          <cell r="D622" t="str">
            <v>Lynn Area Office</v>
          </cell>
          <cell r="V622">
            <v>0.83870967741935487</v>
          </cell>
          <cell r="W622">
            <v>0.5161290322580645</v>
          </cell>
        </row>
        <row r="623">
          <cell r="C623" t="str">
            <v>Wayside/Framingham/85Edgell Rd 5</v>
          </cell>
          <cell r="D623" t="str">
            <v>Malden Area Office</v>
          </cell>
          <cell r="AB623">
            <v>0.93333333333333335</v>
          </cell>
          <cell r="AC623">
            <v>0.25806451612903225</v>
          </cell>
        </row>
        <row r="624">
          <cell r="C624" t="str">
            <v>Wayside/Framingham/85Edgell Rd 6</v>
          </cell>
          <cell r="D624" t="str">
            <v>Park St. Area Office</v>
          </cell>
          <cell r="T624">
            <v>9.6774193548387094E-2</v>
          </cell>
        </row>
        <row r="625">
          <cell r="C625" t="str">
            <v>Wayside/Framingham/98DennisonAve 1</v>
          </cell>
          <cell r="D625" t="str">
            <v>Arlington Area Office</v>
          </cell>
          <cell r="L625">
            <v>0.17857142857142858</v>
          </cell>
          <cell r="P625">
            <v>6.6666666666666666E-2</v>
          </cell>
          <cell r="Q625">
            <v>0.19354838709677419</v>
          </cell>
          <cell r="X625">
            <v>3.4482758620689655E-2</v>
          </cell>
          <cell r="Y625">
            <v>9.6774193548387094E-2</v>
          </cell>
          <cell r="AE625">
            <v>0.26666666666666666</v>
          </cell>
          <cell r="AJ625">
            <v>0.6428571428571429</v>
          </cell>
          <cell r="AK625">
            <v>0.25806451612903225</v>
          </cell>
        </row>
        <row r="626">
          <cell r="C626" t="str">
            <v>Wayside/Framingham/98DennisonAve 2</v>
          </cell>
          <cell r="D626" t="str">
            <v>Cambridge Area Office</v>
          </cell>
          <cell r="H626">
            <v>1.967741935483871</v>
          </cell>
          <cell r="I626">
            <v>1.7666666666666666</v>
          </cell>
          <cell r="J626">
            <v>1</v>
          </cell>
          <cell r="K626">
            <v>0.90322580645161288</v>
          </cell>
          <cell r="L626">
            <v>2.1785714285714284</v>
          </cell>
          <cell r="M626">
            <v>3.419354838709677</v>
          </cell>
          <cell r="N626">
            <v>2.9666666666666668</v>
          </cell>
          <cell r="O626">
            <v>2.838709677419355</v>
          </cell>
          <cell r="P626">
            <v>2.9</v>
          </cell>
          <cell r="Q626">
            <v>3</v>
          </cell>
          <cell r="R626">
            <v>2</v>
          </cell>
          <cell r="S626">
            <v>0.33333333333333331</v>
          </cell>
          <cell r="T626">
            <v>0.58064516129032262</v>
          </cell>
          <cell r="U626">
            <v>2.5666666666666669</v>
          </cell>
          <cell r="V626">
            <v>2.096774193548387</v>
          </cell>
          <cell r="W626">
            <v>2.5161290322580645</v>
          </cell>
          <cell r="X626">
            <v>2.6551724137931032</v>
          </cell>
          <cell r="Y626">
            <v>2.645161290322581</v>
          </cell>
          <cell r="Z626">
            <v>2.8</v>
          </cell>
          <cell r="AA626">
            <v>1.3548387096774195</v>
          </cell>
          <cell r="AB626">
            <v>2.0666666666666664</v>
          </cell>
          <cell r="AC626">
            <v>2.903225806451613</v>
          </cell>
          <cell r="AD626">
            <v>2.5483870967741935</v>
          </cell>
          <cell r="AE626">
            <v>1.8</v>
          </cell>
          <cell r="AF626">
            <v>0.74193548387096775</v>
          </cell>
          <cell r="AG626">
            <v>1.3666666666666667</v>
          </cell>
          <cell r="AH626">
            <v>2</v>
          </cell>
          <cell r="AI626">
            <v>1.935483870967742</v>
          </cell>
          <cell r="AJ626">
            <v>2.6428571428571428</v>
          </cell>
          <cell r="AK626">
            <v>2.2903225806451615</v>
          </cell>
          <cell r="AL626">
            <v>1.1000000000000001</v>
          </cell>
        </row>
        <row r="627">
          <cell r="C627" t="str">
            <v>Wayside/Framingham/98DennisonAve 3</v>
          </cell>
          <cell r="D627" t="str">
            <v>Dimock St. Area Office</v>
          </cell>
          <cell r="AG627">
            <v>0.8</v>
          </cell>
          <cell r="AH627">
            <v>0.45161290322580644</v>
          </cell>
        </row>
        <row r="628">
          <cell r="C628" t="str">
            <v>Wayside/Framingham/98DennisonAve 4</v>
          </cell>
          <cell r="D628" t="str">
            <v>Framingham Area Office</v>
          </cell>
          <cell r="H628">
            <v>3.8064516129032255</v>
          </cell>
          <cell r="I628">
            <v>3.5</v>
          </cell>
          <cell r="J628">
            <v>2.9354838709677415</v>
          </cell>
          <cell r="K628">
            <v>2.064516129032258</v>
          </cell>
          <cell r="L628">
            <v>2.6785714285714284</v>
          </cell>
          <cell r="M628">
            <v>2.838709677419355</v>
          </cell>
          <cell r="N628">
            <v>2.9333333333333336</v>
          </cell>
          <cell r="O628">
            <v>2.387096774193548</v>
          </cell>
          <cell r="P628">
            <v>2.4666666666666668</v>
          </cell>
          <cell r="Q628">
            <v>1.6774193548387095</v>
          </cell>
          <cell r="R628">
            <v>2.709677419354839</v>
          </cell>
          <cell r="S628">
            <v>2.2333333333333334</v>
          </cell>
          <cell r="T628">
            <v>3.870967741935484</v>
          </cell>
          <cell r="U628">
            <v>2.7333333333333334</v>
          </cell>
          <cell r="V628">
            <v>2.838709677419355</v>
          </cell>
          <cell r="W628">
            <v>2.806451612903226</v>
          </cell>
          <cell r="X628">
            <v>2.7931034482758621</v>
          </cell>
          <cell r="Y628">
            <v>2.3548387096774195</v>
          </cell>
          <cell r="Z628">
            <v>3</v>
          </cell>
          <cell r="AA628">
            <v>2.32258064516129</v>
          </cell>
          <cell r="AB628">
            <v>2.9666666666666668</v>
          </cell>
          <cell r="AC628">
            <v>3</v>
          </cell>
          <cell r="AD628">
            <v>2.870967741935484</v>
          </cell>
          <cell r="AE628">
            <v>2.7666666666666666</v>
          </cell>
          <cell r="AF628">
            <v>2.387096774193548</v>
          </cell>
          <cell r="AG628">
            <v>3.3666666666666667</v>
          </cell>
          <cell r="AH628">
            <v>3</v>
          </cell>
          <cell r="AI628">
            <v>3.129032258064516</v>
          </cell>
          <cell r="AJ628">
            <v>2.3214285714285716</v>
          </cell>
          <cell r="AK628">
            <v>2.6451612903225805</v>
          </cell>
          <cell r="AL628">
            <v>3.9333333333333336</v>
          </cell>
        </row>
        <row r="629">
          <cell r="C629" t="str">
            <v>Wayside/Framingham/98DennisonAve 5</v>
          </cell>
          <cell r="D629" t="str">
            <v>Harbor Area Office</v>
          </cell>
          <cell r="AE629">
            <v>0.2</v>
          </cell>
        </row>
        <row r="630">
          <cell r="C630" t="str">
            <v>Wayside/Framingham/98DennisonAve 6</v>
          </cell>
          <cell r="D630" t="str">
            <v>Holyoke Area Office</v>
          </cell>
          <cell r="AF630">
            <v>0.93548387096774188</v>
          </cell>
        </row>
        <row r="631">
          <cell r="C631" t="str">
            <v>Wayside/Framingham/98DennisonAve 7</v>
          </cell>
          <cell r="D631" t="str">
            <v>Lynn Area Office</v>
          </cell>
          <cell r="AB631">
            <v>0.4</v>
          </cell>
          <cell r="AC631">
            <v>1</v>
          </cell>
          <cell r="AD631">
            <v>1</v>
          </cell>
          <cell r="AE631">
            <v>0.13333333333333333</v>
          </cell>
        </row>
        <row r="632">
          <cell r="C632" t="str">
            <v>Wayside/Framingham/98DennisonAve 8</v>
          </cell>
          <cell r="D632" t="str">
            <v>Malden Area Office</v>
          </cell>
          <cell r="H632">
            <v>2.838709677419355</v>
          </cell>
          <cell r="I632">
            <v>1.6666666666666665</v>
          </cell>
          <cell r="J632">
            <v>1.6774193548387097</v>
          </cell>
          <cell r="K632">
            <v>2.6774193548387095</v>
          </cell>
          <cell r="L632">
            <v>2.9642857142857144</v>
          </cell>
          <cell r="M632">
            <v>2.3548387096774195</v>
          </cell>
          <cell r="N632">
            <v>1.5333333333333332</v>
          </cell>
          <cell r="O632">
            <v>2.870967741935484</v>
          </cell>
          <cell r="P632">
            <v>2.9</v>
          </cell>
          <cell r="Q632">
            <v>2.5483870967741935</v>
          </cell>
          <cell r="R632">
            <v>2.709677419354839</v>
          </cell>
          <cell r="S632">
            <v>2.2999999999999998</v>
          </cell>
          <cell r="T632">
            <v>2.709677419354839</v>
          </cell>
          <cell r="U632">
            <v>2.3666666666666667</v>
          </cell>
          <cell r="V632">
            <v>2.903225806451613</v>
          </cell>
          <cell r="W632">
            <v>3</v>
          </cell>
          <cell r="X632">
            <v>2.896551724137931</v>
          </cell>
          <cell r="Y632">
            <v>2.258064516129032</v>
          </cell>
          <cell r="Z632">
            <v>2.4333333333333331</v>
          </cell>
          <cell r="AA632">
            <v>2.838709677419355</v>
          </cell>
          <cell r="AB632">
            <v>2.5666666666666664</v>
          </cell>
          <cell r="AC632">
            <v>1.2903225806451613</v>
          </cell>
          <cell r="AD632">
            <v>0.77419354838709675</v>
          </cell>
          <cell r="AE632">
            <v>2.2999999999999998</v>
          </cell>
          <cell r="AF632">
            <v>2.967741935483871</v>
          </cell>
          <cell r="AG632">
            <v>2.8666666666666667</v>
          </cell>
          <cell r="AH632">
            <v>1.6774193548387097</v>
          </cell>
          <cell r="AI632">
            <v>1.5483870967741935</v>
          </cell>
          <cell r="AJ632">
            <v>2.6428571428571428</v>
          </cell>
          <cell r="AK632">
            <v>2.967741935483871</v>
          </cell>
          <cell r="AL632">
            <v>2.4333333333333331</v>
          </cell>
        </row>
        <row r="633">
          <cell r="C633" t="str">
            <v>Wayside/Framingham/98DennisonAve 9</v>
          </cell>
          <cell r="D633" t="str">
            <v>New Bedford Area Office</v>
          </cell>
          <cell r="R633">
            <v>0.5161290322580645</v>
          </cell>
          <cell r="S633">
            <v>1</v>
          </cell>
        </row>
        <row r="634">
          <cell r="C634" t="str">
            <v>Wayside/Framingham/98DennisonAve 10</v>
          </cell>
          <cell r="D634" t="str">
            <v>Park St. Area Office</v>
          </cell>
          <cell r="AE634">
            <v>0.13333333333333333</v>
          </cell>
        </row>
        <row r="635">
          <cell r="C635" t="str">
            <v>Wayside/Framingham/98DennisonAve 11</v>
          </cell>
          <cell r="D635" t="str">
            <v>South Central Area Office</v>
          </cell>
          <cell r="AA635">
            <v>0.45161290322580644</v>
          </cell>
        </row>
        <row r="636">
          <cell r="C636" t="str">
            <v>Wayside/Framingham/98DennisonAve 12</v>
          </cell>
          <cell r="D636" t="str">
            <v>Worcester East Area Office</v>
          </cell>
          <cell r="AL636">
            <v>0.23333333333333334</v>
          </cell>
        </row>
        <row r="637">
          <cell r="C637" t="str">
            <v>Wayside/Waltham/558WaverleyOaksRd 1</v>
          </cell>
          <cell r="D637" t="str">
            <v>Arlington Area Office</v>
          </cell>
          <cell r="H637">
            <v>1.7741935483870968</v>
          </cell>
          <cell r="I637">
            <v>2.2333333333333334</v>
          </cell>
          <cell r="J637">
            <v>1.032258064516129</v>
          </cell>
          <cell r="K637">
            <v>2.096774193548387</v>
          </cell>
          <cell r="L637">
            <v>2</v>
          </cell>
          <cell r="M637">
            <v>1.7741935483870968</v>
          </cell>
          <cell r="N637">
            <v>2.0333333333333332</v>
          </cell>
          <cell r="O637">
            <v>1.935483870967742</v>
          </cell>
          <cell r="P637">
            <v>2</v>
          </cell>
          <cell r="Q637">
            <v>2.032258064516129</v>
          </cell>
          <cell r="R637">
            <v>2</v>
          </cell>
          <cell r="S637">
            <v>0.9</v>
          </cell>
          <cell r="T637">
            <v>1.7419354838709677</v>
          </cell>
          <cell r="U637">
            <v>1.8666666666666667</v>
          </cell>
          <cell r="V637">
            <v>1.2903225806451615</v>
          </cell>
          <cell r="W637">
            <v>1.870967741935484</v>
          </cell>
          <cell r="X637">
            <v>1.4482758620689655</v>
          </cell>
          <cell r="Y637">
            <v>1.8064516129032258</v>
          </cell>
          <cell r="Z637">
            <v>2</v>
          </cell>
          <cell r="AA637">
            <v>2</v>
          </cell>
          <cell r="AB637">
            <v>1.6</v>
          </cell>
          <cell r="AC637">
            <v>1.8064516129032258</v>
          </cell>
          <cell r="AD637">
            <v>2.032258064516129</v>
          </cell>
          <cell r="AE637">
            <v>2</v>
          </cell>
          <cell r="AF637">
            <v>1.903225806451613</v>
          </cell>
          <cell r="AG637">
            <v>0.76666666666666661</v>
          </cell>
          <cell r="AH637">
            <v>2</v>
          </cell>
          <cell r="AI637">
            <v>2.0645161290322585</v>
          </cell>
          <cell r="AJ637">
            <v>2</v>
          </cell>
          <cell r="AK637">
            <v>1.838709677419355</v>
          </cell>
          <cell r="AL637">
            <v>2.2666666666666666</v>
          </cell>
        </row>
        <row r="638">
          <cell r="C638" t="str">
            <v>Wayside/Waltham/558WaverleyOaksRd 2</v>
          </cell>
          <cell r="D638" t="str">
            <v>Cambridge Area Office</v>
          </cell>
          <cell r="O638">
            <v>3.2258064516129031E-2</v>
          </cell>
          <cell r="P638">
            <v>1</v>
          </cell>
          <cell r="Q638">
            <v>0.35483870967741937</v>
          </cell>
        </row>
        <row r="639">
          <cell r="C639" t="str">
            <v>Wayside/Waltham/558WaverleyOaksRd 3</v>
          </cell>
          <cell r="D639" t="str">
            <v>Coastal Area Office</v>
          </cell>
          <cell r="N639">
            <v>3.3333333333333333E-2</v>
          </cell>
          <cell r="O639">
            <v>0.967741935483871</v>
          </cell>
          <cell r="T639">
            <v>6.4516129032258063E-2</v>
          </cell>
          <cell r="U639">
            <v>0.33333333333333331</v>
          </cell>
          <cell r="AK639">
            <v>0.12903225806451613</v>
          </cell>
          <cell r="AL639">
            <v>0.43333333333333335</v>
          </cell>
        </row>
        <row r="640">
          <cell r="C640" t="str">
            <v>Wayside/Waltham/558WaverleyOaksRd 4</v>
          </cell>
          <cell r="D640" t="str">
            <v>Dimock St. Area Office</v>
          </cell>
          <cell r="H640">
            <v>0.25806451612903225</v>
          </cell>
          <cell r="I640">
            <v>1</v>
          </cell>
          <cell r="J640">
            <v>0.19354838709677419</v>
          </cell>
          <cell r="L640">
            <v>0.7142857142857143</v>
          </cell>
          <cell r="M640">
            <v>0.967741935483871</v>
          </cell>
          <cell r="N640">
            <v>0.8666666666666667</v>
          </cell>
          <cell r="X640">
            <v>1.3103448275862069</v>
          </cell>
          <cell r="Y640">
            <v>1.774193548387097</v>
          </cell>
          <cell r="Z640">
            <v>1.3333333333333335</v>
          </cell>
          <cell r="AA640">
            <v>1.6451612903225805</v>
          </cell>
          <cell r="AB640">
            <v>0.56666666666666665</v>
          </cell>
          <cell r="AC640">
            <v>0.70967741935483875</v>
          </cell>
          <cell r="AD640">
            <v>0.67741935483870963</v>
          </cell>
          <cell r="AK640">
            <v>0.74193548387096775</v>
          </cell>
          <cell r="AL640">
            <v>0.16666666666666666</v>
          </cell>
        </row>
        <row r="641">
          <cell r="C641" t="str">
            <v>Wayside/Waltham/558WaverleyOaksRd 5</v>
          </cell>
          <cell r="D641" t="str">
            <v>Framingham Area Office</v>
          </cell>
          <cell r="J641">
            <v>0.45161290322580644</v>
          </cell>
          <cell r="K641">
            <v>0.58064516129032262</v>
          </cell>
          <cell r="L641">
            <v>0.32142857142857145</v>
          </cell>
          <cell r="M641">
            <v>0.16129032258064516</v>
          </cell>
          <cell r="R641">
            <v>9.6774193548387094E-2</v>
          </cell>
          <cell r="S641">
            <v>0.3</v>
          </cell>
          <cell r="T641">
            <v>9.6774193548387094E-2</v>
          </cell>
          <cell r="U641">
            <v>3.3333333333333333E-2</v>
          </cell>
          <cell r="V641">
            <v>0.25806451612903225</v>
          </cell>
          <cell r="W641">
            <v>0.54838709677419351</v>
          </cell>
          <cell r="X641">
            <v>0.20689655172413793</v>
          </cell>
          <cell r="Y641">
            <v>0.25806451612903225</v>
          </cell>
          <cell r="Z641">
            <v>0.8666666666666667</v>
          </cell>
          <cell r="AA641">
            <v>3.2258064516129031E-2</v>
          </cell>
          <cell r="AB641">
            <v>0.13333333333333333</v>
          </cell>
          <cell r="AD641">
            <v>9.6774193548387094E-2</v>
          </cell>
          <cell r="AE641">
            <v>0.16666666666666666</v>
          </cell>
          <cell r="AG641">
            <v>0.1</v>
          </cell>
          <cell r="AI641">
            <v>3.2258064516129031E-2</v>
          </cell>
          <cell r="AJ641">
            <v>0.14285714285714285</v>
          </cell>
          <cell r="AK641">
            <v>0.67741935483870974</v>
          </cell>
          <cell r="AL641">
            <v>0.23333333333333334</v>
          </cell>
        </row>
        <row r="642">
          <cell r="C642" t="str">
            <v>Wayside/Waltham/558WaverleyOaksRd 6</v>
          </cell>
          <cell r="D642" t="str">
            <v>Harbor Area Office</v>
          </cell>
          <cell r="I642">
            <v>0.13333333333333333</v>
          </cell>
          <cell r="J642">
            <v>0.45161290322580644</v>
          </cell>
          <cell r="M642">
            <v>0.25806451612903225</v>
          </cell>
          <cell r="N642">
            <v>0.8666666666666667</v>
          </cell>
          <cell r="O642">
            <v>0.87096774193548376</v>
          </cell>
          <cell r="P642">
            <v>0.6</v>
          </cell>
          <cell r="Q642">
            <v>0.4838709677419355</v>
          </cell>
          <cell r="S642">
            <v>1.3666666666666667</v>
          </cell>
          <cell r="T642">
            <v>1.870967741935484</v>
          </cell>
          <cell r="V642">
            <v>2</v>
          </cell>
          <cell r="W642">
            <v>1.870967741935484</v>
          </cell>
          <cell r="Z642">
            <v>0.3</v>
          </cell>
          <cell r="AA642">
            <v>0.87096774193548387</v>
          </cell>
          <cell r="AD642">
            <v>0.45161290322580649</v>
          </cell>
          <cell r="AE642">
            <v>1</v>
          </cell>
          <cell r="AF642">
            <v>0.74193548387096775</v>
          </cell>
          <cell r="AG642">
            <v>0.13333333333333333</v>
          </cell>
          <cell r="AI642">
            <v>0.54838709677419351</v>
          </cell>
          <cell r="AJ642">
            <v>0.9285714285714286</v>
          </cell>
          <cell r="AK642">
            <v>0.54838709677419351</v>
          </cell>
        </row>
        <row r="643">
          <cell r="C643" t="str">
            <v>Wayside/Waltham/558WaverleyOaksRd 7</v>
          </cell>
          <cell r="D643" t="str">
            <v>Hyde Park Area Office</v>
          </cell>
          <cell r="J643">
            <v>0.967741935483871</v>
          </cell>
          <cell r="K643">
            <v>1.5806451612903225</v>
          </cell>
          <cell r="L643">
            <v>0.39285714285714285</v>
          </cell>
          <cell r="M643">
            <v>1</v>
          </cell>
          <cell r="N643">
            <v>0.8</v>
          </cell>
          <cell r="O643">
            <v>1.032258064516129</v>
          </cell>
          <cell r="P643">
            <v>2.4</v>
          </cell>
          <cell r="Q643">
            <v>1.2580645161290323</v>
          </cell>
          <cell r="R643">
            <v>1.3548387096774195</v>
          </cell>
          <cell r="S643">
            <v>0.9</v>
          </cell>
          <cell r="X643">
            <v>0.82758620689655171</v>
          </cell>
          <cell r="Y643">
            <v>1.2258064516129032</v>
          </cell>
          <cell r="Z643">
            <v>0.26666666666666666</v>
          </cell>
          <cell r="AB643">
            <v>0.66666666666666663</v>
          </cell>
          <cell r="AC643">
            <v>1.6129032258064515</v>
          </cell>
          <cell r="AD643">
            <v>0.16129032258064516</v>
          </cell>
          <cell r="AE643">
            <v>0.4</v>
          </cell>
          <cell r="AF643">
            <v>1</v>
          </cell>
          <cell r="AG643">
            <v>1.5666666666666667</v>
          </cell>
          <cell r="AH643">
            <v>1.032258064516129</v>
          </cell>
          <cell r="AI643">
            <v>0.70967741935483875</v>
          </cell>
          <cell r="AJ643">
            <v>0.5</v>
          </cell>
          <cell r="AK643">
            <v>0.22580645161290322</v>
          </cell>
          <cell r="AL643">
            <v>0.86666666666666659</v>
          </cell>
        </row>
        <row r="644">
          <cell r="C644" t="str">
            <v>Wayside/Waltham/558WaverleyOaksRd 8</v>
          </cell>
          <cell r="D644" t="str">
            <v>Lynn Area Office</v>
          </cell>
          <cell r="AG644">
            <v>0.9</v>
          </cell>
          <cell r="AH644">
            <v>0.12903225806451613</v>
          </cell>
          <cell r="AL644">
            <v>6.6666666666666666E-2</v>
          </cell>
        </row>
        <row r="645">
          <cell r="C645" t="str">
            <v>Wayside/Waltham/558WaverleyOaksRd 9</v>
          </cell>
          <cell r="D645" t="str">
            <v>Malden Area Office</v>
          </cell>
          <cell r="H645">
            <v>2.870967741935484</v>
          </cell>
          <cell r="I645">
            <v>1.5333333333333332</v>
          </cell>
          <cell r="J645">
            <v>1.5483870967741935</v>
          </cell>
          <cell r="K645">
            <v>2.096774193548387</v>
          </cell>
          <cell r="L645">
            <v>2</v>
          </cell>
          <cell r="M645">
            <v>2.5806451612903225</v>
          </cell>
          <cell r="N645">
            <v>2.7</v>
          </cell>
          <cell r="O645">
            <v>2.5483870967741935</v>
          </cell>
          <cell r="P645">
            <v>1.8333333333333335</v>
          </cell>
          <cell r="Q645">
            <v>2.3548387096774195</v>
          </cell>
          <cell r="R645">
            <v>2.709677419354839</v>
          </cell>
          <cell r="S645">
            <v>1.9333333333333336</v>
          </cell>
          <cell r="T645">
            <v>2.67741935483871</v>
          </cell>
          <cell r="U645">
            <v>2.4333333333333331</v>
          </cell>
          <cell r="V645">
            <v>2.3870967741935485</v>
          </cell>
          <cell r="W645">
            <v>1.8709677419354838</v>
          </cell>
          <cell r="X645">
            <v>2.7931034482758621</v>
          </cell>
          <cell r="Y645">
            <v>0.90322580645161299</v>
          </cell>
          <cell r="Z645">
            <v>1.4333333333333333</v>
          </cell>
          <cell r="AA645">
            <v>2.2903225806451615</v>
          </cell>
          <cell r="AB645">
            <v>1.9333333333333331</v>
          </cell>
          <cell r="AC645">
            <v>2.225806451612903</v>
          </cell>
          <cell r="AD645">
            <v>1.903225806451613</v>
          </cell>
          <cell r="AE645">
            <v>2.6333333333333329</v>
          </cell>
          <cell r="AF645">
            <v>2.67741935483871</v>
          </cell>
          <cell r="AG645">
            <v>1.2</v>
          </cell>
          <cell r="AH645">
            <v>1.967741935483871</v>
          </cell>
          <cell r="AI645">
            <v>2.161290322580645</v>
          </cell>
          <cell r="AJ645">
            <v>2.1071428571428572</v>
          </cell>
          <cell r="AK645">
            <v>2.806451612903226</v>
          </cell>
          <cell r="AL645">
            <v>0.26666666666666666</v>
          </cell>
        </row>
        <row r="646">
          <cell r="C646" t="str">
            <v>Wayside/Waltham/558WaverleyOaksRd 10</v>
          </cell>
          <cell r="D646" t="str">
            <v>Park St. Area Office</v>
          </cell>
          <cell r="H646">
            <v>0.45161290322580644</v>
          </cell>
          <cell r="I646">
            <v>0.53333333333333333</v>
          </cell>
          <cell r="J646">
            <v>1.4516129032258065</v>
          </cell>
          <cell r="K646">
            <v>1.2580645161290323</v>
          </cell>
          <cell r="L646">
            <v>1.5</v>
          </cell>
          <cell r="M646">
            <v>1.6129032258064515</v>
          </cell>
          <cell r="N646">
            <v>0.93333333333333324</v>
          </cell>
          <cell r="Q646">
            <v>0.67741935483870974</v>
          </cell>
          <cell r="R646">
            <v>0.4838709677419355</v>
          </cell>
          <cell r="S646">
            <v>0.6333333333333333</v>
          </cell>
          <cell r="T646">
            <v>1.3548387096774193</v>
          </cell>
          <cell r="U646">
            <v>1.8333333333333335</v>
          </cell>
          <cell r="V646">
            <v>0.74193548387096775</v>
          </cell>
          <cell r="W646">
            <v>1.3225806451612903</v>
          </cell>
          <cell r="X646">
            <v>1</v>
          </cell>
          <cell r="Y646">
            <v>0.5161290322580645</v>
          </cell>
          <cell r="Z646">
            <v>1.3333333333333333</v>
          </cell>
          <cell r="AA646">
            <v>0.64516129032258063</v>
          </cell>
          <cell r="AB646">
            <v>1.8666666666666667</v>
          </cell>
          <cell r="AC646">
            <v>1.2580645161290323</v>
          </cell>
          <cell r="AD646">
            <v>2.8064516129032255</v>
          </cell>
          <cell r="AE646">
            <v>2.6333333333333333</v>
          </cell>
          <cell r="AF646">
            <v>1.129032258064516</v>
          </cell>
          <cell r="AG646">
            <v>0.9</v>
          </cell>
          <cell r="AH646">
            <v>1.870967741935484</v>
          </cell>
          <cell r="AI646">
            <v>2.032258064516129</v>
          </cell>
          <cell r="AJ646">
            <v>1.5</v>
          </cell>
          <cell r="AK646">
            <v>1.064516129032258</v>
          </cell>
          <cell r="AL646">
            <v>1.3333333333333335</v>
          </cell>
        </row>
        <row r="647">
          <cell r="C647" t="str">
            <v>Wayside/Waltham/558WaverleyOaksRd 11</v>
          </cell>
          <cell r="D647" t="str">
            <v>Solutions for Living (PAS Metro)</v>
          </cell>
          <cell r="K647">
            <v>6.4516129032258063E-2</v>
          </cell>
        </row>
        <row r="648">
          <cell r="C648" t="str">
            <v>YOU / Boylston / 1 Elmwood Place 1</v>
          </cell>
          <cell r="D648" t="str">
            <v>Framingham Area Office</v>
          </cell>
          <cell r="AC648">
            <v>0.35483870967741937</v>
          </cell>
        </row>
        <row r="649">
          <cell r="C649" t="str">
            <v>YOU / Boylston / 1 Elmwood Place 2</v>
          </cell>
          <cell r="D649" t="str">
            <v>North Central Area Office</v>
          </cell>
          <cell r="E649">
            <v>2</v>
          </cell>
          <cell r="F649">
            <v>1.935483870967742</v>
          </cell>
          <cell r="G649">
            <v>2</v>
          </cell>
          <cell r="H649">
            <v>2</v>
          </cell>
          <cell r="I649">
            <v>1.9</v>
          </cell>
          <cell r="J649">
            <v>2</v>
          </cell>
          <cell r="K649">
            <v>2</v>
          </cell>
          <cell r="L649">
            <v>1.7857142857142856</v>
          </cell>
          <cell r="M649">
            <v>2</v>
          </cell>
          <cell r="N649">
            <v>2.8666666666666667</v>
          </cell>
          <cell r="O649">
            <v>3</v>
          </cell>
          <cell r="P649">
            <v>3</v>
          </cell>
          <cell r="Q649">
            <v>3.354838709677419</v>
          </cell>
          <cell r="R649">
            <v>3</v>
          </cell>
          <cell r="S649">
            <v>2.5666666666666664</v>
          </cell>
          <cell r="T649">
            <v>3</v>
          </cell>
          <cell r="U649">
            <v>2.4666666666666668</v>
          </cell>
          <cell r="V649">
            <v>2.967741935483871</v>
          </cell>
          <cell r="W649">
            <v>3</v>
          </cell>
          <cell r="X649">
            <v>3</v>
          </cell>
          <cell r="Y649">
            <v>2.967741935483871</v>
          </cell>
          <cell r="Z649">
            <v>2.9333333333333336</v>
          </cell>
          <cell r="AA649">
            <v>3</v>
          </cell>
          <cell r="AB649">
            <v>2.6</v>
          </cell>
          <cell r="AC649">
            <v>2.4516129032258065</v>
          </cell>
          <cell r="AD649">
            <v>2.3548387096774195</v>
          </cell>
          <cell r="AE649">
            <v>2.9333333333333336</v>
          </cell>
          <cell r="AF649">
            <v>2.645161290322581</v>
          </cell>
          <cell r="AG649">
            <v>2.9333333333333336</v>
          </cell>
          <cell r="AH649">
            <v>2.967741935483871</v>
          </cell>
          <cell r="AI649">
            <v>2.741935483870968</v>
          </cell>
          <cell r="AJ649">
            <v>3</v>
          </cell>
          <cell r="AK649">
            <v>2.709677419354839</v>
          </cell>
          <cell r="AL649">
            <v>3</v>
          </cell>
          <cell r="AM649">
            <v>2.709677419354839</v>
          </cell>
          <cell r="AN649">
            <v>3</v>
          </cell>
          <cell r="AO649">
            <v>2.096774193548387</v>
          </cell>
          <cell r="AP649">
            <v>2.5483870967741935</v>
          </cell>
          <cell r="AQ649">
            <v>1.9</v>
          </cell>
          <cell r="AR649">
            <v>2.3548387096774195</v>
          </cell>
          <cell r="AS649">
            <v>2.6333333333333333</v>
          </cell>
          <cell r="AT649">
            <v>2.129032258064516</v>
          </cell>
          <cell r="AU649">
            <v>2.806451612903226</v>
          </cell>
          <cell r="AV649">
            <v>2.4642857142857144</v>
          </cell>
          <cell r="AW649">
            <v>2</v>
          </cell>
          <cell r="AX649">
            <v>2.0333333333333332</v>
          </cell>
          <cell r="AY649">
            <v>2.6451612903225805</v>
          </cell>
          <cell r="AZ649">
            <v>1.5333333333333334</v>
          </cell>
        </row>
        <row r="650">
          <cell r="C650" t="str">
            <v>YOU / Boylston / 1 Elmwood Place 3</v>
          </cell>
          <cell r="D650" t="str">
            <v>South Central Area Office</v>
          </cell>
          <cell r="E650">
            <v>2.4838709677419355</v>
          </cell>
          <cell r="F650">
            <v>2.5806451612903225</v>
          </cell>
          <cell r="G650">
            <v>3</v>
          </cell>
          <cell r="H650">
            <v>2.838709677419355</v>
          </cell>
          <cell r="I650">
            <v>2.4333333333333331</v>
          </cell>
          <cell r="J650">
            <v>1.7419354838709677</v>
          </cell>
          <cell r="K650">
            <v>2.903225806451613</v>
          </cell>
          <cell r="L650">
            <v>1.7857142857142856</v>
          </cell>
          <cell r="M650">
            <v>1</v>
          </cell>
          <cell r="N650">
            <v>0.26666666666666666</v>
          </cell>
          <cell r="Q650">
            <v>0.61290322580645162</v>
          </cell>
          <cell r="R650">
            <v>1</v>
          </cell>
          <cell r="S650">
            <v>1</v>
          </cell>
          <cell r="T650">
            <v>1</v>
          </cell>
          <cell r="U650">
            <v>0.6</v>
          </cell>
          <cell r="V650">
            <v>1</v>
          </cell>
          <cell r="W650">
            <v>0.29032258064516125</v>
          </cell>
          <cell r="X650">
            <v>1</v>
          </cell>
          <cell r="Y650">
            <v>1</v>
          </cell>
          <cell r="Z650">
            <v>1</v>
          </cell>
          <cell r="AA650">
            <v>1</v>
          </cell>
          <cell r="AB650">
            <v>0.16666666666666666</v>
          </cell>
          <cell r="AC650">
            <v>0.67741935483870963</v>
          </cell>
          <cell r="AD650">
            <v>1.096774193548387</v>
          </cell>
          <cell r="AE650">
            <v>1</v>
          </cell>
          <cell r="AF650">
            <v>0.70967741935483875</v>
          </cell>
          <cell r="AG650">
            <v>1</v>
          </cell>
          <cell r="AH650">
            <v>1</v>
          </cell>
          <cell r="AI650">
            <v>0.87096774193548387</v>
          </cell>
          <cell r="AJ650">
            <v>1</v>
          </cell>
          <cell r="AK650">
            <v>1</v>
          </cell>
          <cell r="AL650">
            <v>1</v>
          </cell>
          <cell r="AM650">
            <v>1</v>
          </cell>
          <cell r="AN650">
            <v>1</v>
          </cell>
          <cell r="AO650">
            <v>1</v>
          </cell>
          <cell r="AP650">
            <v>0.90322580645161288</v>
          </cell>
          <cell r="AQ650">
            <v>1</v>
          </cell>
          <cell r="AR650">
            <v>1</v>
          </cell>
          <cell r="AS650">
            <v>1</v>
          </cell>
          <cell r="AT650">
            <v>0.32258064516129031</v>
          </cell>
          <cell r="AU650">
            <v>9.6774193548387094E-2</v>
          </cell>
          <cell r="AV650">
            <v>1</v>
          </cell>
          <cell r="AW650">
            <v>1.3870967741935483</v>
          </cell>
          <cell r="AX650">
            <v>1.8333333333333335</v>
          </cell>
          <cell r="AY650">
            <v>2</v>
          </cell>
          <cell r="AZ650">
            <v>2</v>
          </cell>
        </row>
        <row r="651">
          <cell r="C651" t="str">
            <v>YOU / Boylston / 1 Elmwood Place 4</v>
          </cell>
          <cell r="D651" t="str">
            <v>Worcester East Area Office</v>
          </cell>
          <cell r="E651">
            <v>2</v>
          </cell>
          <cell r="F651">
            <v>2</v>
          </cell>
          <cell r="G651">
            <v>2</v>
          </cell>
          <cell r="H651">
            <v>1.5806451612903225</v>
          </cell>
          <cell r="I651">
            <v>1</v>
          </cell>
          <cell r="J651">
            <v>2.096774193548387</v>
          </cell>
          <cell r="K651">
            <v>1.903225806451613</v>
          </cell>
          <cell r="L651">
            <v>2.1785714285714288</v>
          </cell>
          <cell r="M651">
            <v>2</v>
          </cell>
          <cell r="N651">
            <v>2.4333333333333336</v>
          </cell>
          <cell r="O651">
            <v>2.5161290322580645</v>
          </cell>
          <cell r="P651">
            <v>3</v>
          </cell>
          <cell r="Q651">
            <v>2.3548387096774195</v>
          </cell>
          <cell r="R651">
            <v>1.806451612903226</v>
          </cell>
          <cell r="S651">
            <v>2</v>
          </cell>
          <cell r="T651">
            <v>2</v>
          </cell>
          <cell r="U651">
            <v>2.2999999999999998</v>
          </cell>
          <cell r="V651">
            <v>2</v>
          </cell>
          <cell r="W651">
            <v>1.5483870967741935</v>
          </cell>
          <cell r="X651">
            <v>2</v>
          </cell>
          <cell r="Y651">
            <v>1.9677419354838708</v>
          </cell>
          <cell r="Z651">
            <v>2</v>
          </cell>
          <cell r="AA651">
            <v>2</v>
          </cell>
          <cell r="AB651">
            <v>2</v>
          </cell>
          <cell r="AC651">
            <v>2</v>
          </cell>
          <cell r="AD651">
            <v>1.3870967741935485</v>
          </cell>
          <cell r="AE651">
            <v>1</v>
          </cell>
          <cell r="AF651">
            <v>1</v>
          </cell>
          <cell r="AG651">
            <v>1</v>
          </cell>
          <cell r="AH651">
            <v>1</v>
          </cell>
          <cell r="AI651">
            <v>1</v>
          </cell>
          <cell r="AJ651">
            <v>0.9642857142857143</v>
          </cell>
          <cell r="AK651">
            <v>1.032258064516129</v>
          </cell>
          <cell r="AL651">
            <v>1.8</v>
          </cell>
          <cell r="AM651">
            <v>1.903225806451613</v>
          </cell>
          <cell r="AN651">
            <v>1.6666666666666667</v>
          </cell>
          <cell r="AO651">
            <v>2</v>
          </cell>
          <cell r="AP651">
            <v>2</v>
          </cell>
          <cell r="AQ651">
            <v>2</v>
          </cell>
          <cell r="AR651">
            <v>2</v>
          </cell>
          <cell r="AS651">
            <v>1.5333333333333332</v>
          </cell>
          <cell r="AT651">
            <v>1.7741935483870965</v>
          </cell>
          <cell r="AU651">
            <v>1.064516129032258</v>
          </cell>
          <cell r="AV651">
            <v>2.1785714285714284</v>
          </cell>
          <cell r="AW651">
            <v>2</v>
          </cell>
          <cell r="AX651">
            <v>1.2333333333333334</v>
          </cell>
          <cell r="AY651">
            <v>1</v>
          </cell>
          <cell r="AZ651">
            <v>0.96666666666666667</v>
          </cell>
        </row>
        <row r="652">
          <cell r="C652" t="str">
            <v>YOU / Boylston / 1 Elmwood Place 5</v>
          </cell>
          <cell r="D652" t="str">
            <v>Worcester West Area Office</v>
          </cell>
          <cell r="E652">
            <v>1.4516129032258065</v>
          </cell>
          <cell r="F652">
            <v>1.967741935483871</v>
          </cell>
          <cell r="G652">
            <v>1.8666666666666667</v>
          </cell>
          <cell r="H652">
            <v>2</v>
          </cell>
          <cell r="I652">
            <v>2.2000000000000002</v>
          </cell>
          <cell r="J652">
            <v>1.1612903225806452</v>
          </cell>
          <cell r="K652">
            <v>1</v>
          </cell>
          <cell r="L652">
            <v>2</v>
          </cell>
          <cell r="M652">
            <v>2</v>
          </cell>
          <cell r="N652">
            <v>2.7333333333333334</v>
          </cell>
          <cell r="O652">
            <v>2.838709677419355</v>
          </cell>
          <cell r="P652">
            <v>2.8333333333333335</v>
          </cell>
          <cell r="Q652">
            <v>2.6129032258064515</v>
          </cell>
          <cell r="R652">
            <v>2.903225806451613</v>
          </cell>
          <cell r="S652">
            <v>2.4666666666666668</v>
          </cell>
          <cell r="T652">
            <v>3</v>
          </cell>
          <cell r="U652">
            <v>2.7333333333333334</v>
          </cell>
          <cell r="V652">
            <v>3</v>
          </cell>
          <cell r="W652">
            <v>3</v>
          </cell>
          <cell r="X652">
            <v>3</v>
          </cell>
          <cell r="Y652">
            <v>2.870967741935484</v>
          </cell>
          <cell r="Z652">
            <v>3</v>
          </cell>
          <cell r="AA652">
            <v>3</v>
          </cell>
          <cell r="AB652">
            <v>3.166666666666667</v>
          </cell>
          <cell r="AC652">
            <v>2.419354838709677</v>
          </cell>
          <cell r="AD652">
            <v>2.032258064516129</v>
          </cell>
          <cell r="AE652">
            <v>3</v>
          </cell>
          <cell r="AF652">
            <v>3.1290322580645165</v>
          </cell>
          <cell r="AG652">
            <v>2.4333333333333336</v>
          </cell>
          <cell r="AH652">
            <v>2.67741935483871</v>
          </cell>
          <cell r="AI652">
            <v>3</v>
          </cell>
          <cell r="AJ652">
            <v>2.9642857142857144</v>
          </cell>
          <cell r="AK652">
            <v>2.935483870967742</v>
          </cell>
          <cell r="AL652">
            <v>2.2999999999999998</v>
          </cell>
          <cell r="AM652">
            <v>2.774193548387097</v>
          </cell>
          <cell r="AN652">
            <v>2.8</v>
          </cell>
          <cell r="AO652">
            <v>2.741935483870968</v>
          </cell>
          <cell r="AP652">
            <v>2.6774193548387095</v>
          </cell>
          <cell r="AQ652">
            <v>2.9666666666666668</v>
          </cell>
          <cell r="AR652">
            <v>3.096774193548387</v>
          </cell>
          <cell r="AS652">
            <v>2.2000000000000002</v>
          </cell>
          <cell r="AT652">
            <v>2.741935483870968</v>
          </cell>
          <cell r="AU652">
            <v>3</v>
          </cell>
          <cell r="AV652">
            <v>2.8928571428571428</v>
          </cell>
          <cell r="AW652">
            <v>2.7096774193548385</v>
          </cell>
          <cell r="AX652">
            <v>2.1333333333333333</v>
          </cell>
          <cell r="AY652">
            <v>2.8064516129032251</v>
          </cell>
          <cell r="AZ652">
            <v>2.833333333333333</v>
          </cell>
        </row>
        <row r="653">
          <cell r="C653" t="str">
            <v>YOU / Worcester / 37 Boylston 1</v>
          </cell>
          <cell r="D653" t="str">
            <v>Haverhill Area Office</v>
          </cell>
          <cell r="N653">
            <v>0.13333333333333333</v>
          </cell>
        </row>
        <row r="654">
          <cell r="C654" t="str">
            <v>YOU / Worcester / 37 Boylston 2</v>
          </cell>
          <cell r="D654" t="str">
            <v>North Central Area Office</v>
          </cell>
          <cell r="W654">
            <v>6.4516129032258063E-2</v>
          </cell>
          <cell r="AB654">
            <v>0.1</v>
          </cell>
          <cell r="AD654">
            <v>0.87096774193548387</v>
          </cell>
          <cell r="AY654">
            <v>0.90322580645161288</v>
          </cell>
          <cell r="AZ654">
            <v>0.53333333333333333</v>
          </cell>
        </row>
        <row r="655">
          <cell r="C655" t="str">
            <v>YOU / Worcester / 37 Boylston 3</v>
          </cell>
          <cell r="D655" t="str">
            <v>South Central Area Office</v>
          </cell>
          <cell r="E655">
            <v>1</v>
          </cell>
          <cell r="F655">
            <v>1.6451612903225805</v>
          </cell>
          <cell r="G655">
            <v>2</v>
          </cell>
          <cell r="H655">
            <v>2</v>
          </cell>
          <cell r="I655">
            <v>1.9666666666666666</v>
          </cell>
          <cell r="J655">
            <v>1</v>
          </cell>
          <cell r="K655">
            <v>1.7419354838709677</v>
          </cell>
          <cell r="L655">
            <v>2.1428571428571432</v>
          </cell>
          <cell r="M655">
            <v>4</v>
          </cell>
          <cell r="N655">
            <v>2.5333333333333332</v>
          </cell>
          <cell r="O655">
            <v>2</v>
          </cell>
          <cell r="P655">
            <v>1.3333333333333335</v>
          </cell>
          <cell r="Q655">
            <v>0.83870967741935487</v>
          </cell>
          <cell r="R655">
            <v>1</v>
          </cell>
          <cell r="S655">
            <v>1</v>
          </cell>
          <cell r="T655">
            <v>1</v>
          </cell>
          <cell r="U655">
            <v>1</v>
          </cell>
          <cell r="V655">
            <v>0.83870967741935487</v>
          </cell>
          <cell r="W655">
            <v>0.90322580645161288</v>
          </cell>
          <cell r="X655">
            <v>1</v>
          </cell>
          <cell r="Y655">
            <v>0.61290322580645162</v>
          </cell>
          <cell r="Z655">
            <v>0.46666666666666667</v>
          </cell>
          <cell r="AA655">
            <v>1</v>
          </cell>
          <cell r="AB655">
            <v>0.26666666666666666</v>
          </cell>
          <cell r="AC655">
            <v>1</v>
          </cell>
          <cell r="AD655">
            <v>1</v>
          </cell>
          <cell r="AE655">
            <v>1</v>
          </cell>
          <cell r="AF655">
            <v>1</v>
          </cell>
          <cell r="AG655">
            <v>0.43333333333333335</v>
          </cell>
          <cell r="AH655">
            <v>0.19354838709677419</v>
          </cell>
          <cell r="AI655">
            <v>1</v>
          </cell>
          <cell r="AJ655">
            <v>1</v>
          </cell>
          <cell r="AK655">
            <v>0.61290322580645162</v>
          </cell>
          <cell r="AL655">
            <v>0.8666666666666667</v>
          </cell>
          <cell r="AM655">
            <v>1.064516129032258</v>
          </cell>
          <cell r="AN655">
            <v>1</v>
          </cell>
          <cell r="AO655">
            <v>1</v>
          </cell>
          <cell r="AP655">
            <v>1</v>
          </cell>
          <cell r="AQ655">
            <v>1.7</v>
          </cell>
          <cell r="AR655">
            <v>1.6774193548387095</v>
          </cell>
          <cell r="AS655">
            <v>1</v>
          </cell>
          <cell r="AT655">
            <v>3.2258064516129031E-2</v>
          </cell>
        </row>
        <row r="656">
          <cell r="C656" t="str">
            <v>YOU / Worcester / 37 Boylston 4</v>
          </cell>
          <cell r="D656" t="str">
            <v>Worcester East Area Office</v>
          </cell>
          <cell r="E656">
            <v>2</v>
          </cell>
          <cell r="F656">
            <v>2</v>
          </cell>
          <cell r="G656">
            <v>2.2333333333333334</v>
          </cell>
          <cell r="H656">
            <v>2</v>
          </cell>
          <cell r="I656">
            <v>1.7333333333333334</v>
          </cell>
          <cell r="J656">
            <v>2</v>
          </cell>
          <cell r="K656">
            <v>2.4838709677419355</v>
          </cell>
          <cell r="L656">
            <v>1.9285714285714286</v>
          </cell>
          <cell r="M656">
            <v>1.8064516129032258</v>
          </cell>
          <cell r="N656">
            <v>1.8666666666666667</v>
          </cell>
          <cell r="O656">
            <v>2</v>
          </cell>
          <cell r="P656">
            <v>2.3666666666666667</v>
          </cell>
          <cell r="Q656">
            <v>2.7096774193548385</v>
          </cell>
          <cell r="R656">
            <v>2.870967741935484</v>
          </cell>
          <cell r="S656">
            <v>2.8666666666666667</v>
          </cell>
          <cell r="T656">
            <v>3</v>
          </cell>
          <cell r="U656">
            <v>4</v>
          </cell>
          <cell r="V656">
            <v>3.4193548387096775</v>
          </cell>
          <cell r="W656">
            <v>2.5483870967741935</v>
          </cell>
          <cell r="X656">
            <v>2.6551724137931032</v>
          </cell>
          <cell r="Y656">
            <v>3.3548387096774195</v>
          </cell>
          <cell r="Z656">
            <v>3.5</v>
          </cell>
          <cell r="AA656">
            <v>2.967741935483871</v>
          </cell>
          <cell r="AB656">
            <v>3.6</v>
          </cell>
          <cell r="AC656">
            <v>2.6774193548387095</v>
          </cell>
          <cell r="AD656">
            <v>3.774193548387097</v>
          </cell>
          <cell r="AE656">
            <v>3.9666666666666668</v>
          </cell>
          <cell r="AF656">
            <v>2.387096774193548</v>
          </cell>
          <cell r="AG656">
            <v>2.4333333333333336</v>
          </cell>
          <cell r="AH656">
            <v>4.096774193548387</v>
          </cell>
          <cell r="AI656">
            <v>4</v>
          </cell>
          <cell r="AJ656">
            <v>4</v>
          </cell>
          <cell r="AK656">
            <v>4</v>
          </cell>
          <cell r="AL656">
            <v>2.2999999999999998</v>
          </cell>
          <cell r="AM656">
            <v>2</v>
          </cell>
          <cell r="AN656">
            <v>2.8</v>
          </cell>
          <cell r="AO656">
            <v>2.67741935483871</v>
          </cell>
          <cell r="AP656">
            <v>2.935483870967742</v>
          </cell>
          <cell r="AQ656">
            <v>1.5</v>
          </cell>
          <cell r="AR656">
            <v>2</v>
          </cell>
          <cell r="AS656">
            <v>2.5</v>
          </cell>
          <cell r="AT656">
            <v>3</v>
          </cell>
          <cell r="AU656">
            <v>2.967741935483871</v>
          </cell>
          <cell r="AV656">
            <v>3</v>
          </cell>
          <cell r="AW656">
            <v>2.935483870967742</v>
          </cell>
          <cell r="AX656">
            <v>2.1</v>
          </cell>
          <cell r="AY656">
            <v>1.967741935483871</v>
          </cell>
          <cell r="AZ656">
            <v>2.5</v>
          </cell>
        </row>
        <row r="657">
          <cell r="C657" t="str">
            <v>YOU / Worcester / 37 Boylston 5</v>
          </cell>
          <cell r="D657" t="str">
            <v>Worcester West Area Office</v>
          </cell>
          <cell r="E657">
            <v>1.6451612903225805</v>
          </cell>
          <cell r="F657">
            <v>1.8709677419354838</v>
          </cell>
          <cell r="G657">
            <v>1.6666666666666665</v>
          </cell>
          <cell r="H657">
            <v>1.935483870967742</v>
          </cell>
          <cell r="I657">
            <v>2</v>
          </cell>
          <cell r="J657">
            <v>2.419354838709677</v>
          </cell>
          <cell r="K657">
            <v>2.161290322580645</v>
          </cell>
          <cell r="L657">
            <v>2.25</v>
          </cell>
          <cell r="M657">
            <v>2</v>
          </cell>
          <cell r="N657">
            <v>2</v>
          </cell>
          <cell r="O657">
            <v>2</v>
          </cell>
          <cell r="P657">
            <v>1.8333333333333333</v>
          </cell>
          <cell r="Q657">
            <v>2</v>
          </cell>
          <cell r="R657">
            <v>1.8709677419354838</v>
          </cell>
          <cell r="S657">
            <v>1.9</v>
          </cell>
          <cell r="T657">
            <v>2</v>
          </cell>
          <cell r="U657">
            <v>1</v>
          </cell>
          <cell r="V657">
            <v>1.3870967741935485</v>
          </cell>
          <cell r="W657">
            <v>2</v>
          </cell>
          <cell r="X657">
            <v>2</v>
          </cell>
          <cell r="Y657">
            <v>1.4516129032258065</v>
          </cell>
          <cell r="Z657">
            <v>2</v>
          </cell>
          <cell r="AA657">
            <v>2</v>
          </cell>
          <cell r="AB657">
            <v>1.8666666666666667</v>
          </cell>
          <cell r="AC657">
            <v>1.9032258064516128</v>
          </cell>
          <cell r="AD657">
            <v>1.129032258064516</v>
          </cell>
          <cell r="AE657">
            <v>2</v>
          </cell>
          <cell r="AF657">
            <v>2</v>
          </cell>
          <cell r="AG657">
            <v>2.6333333333333333</v>
          </cell>
          <cell r="AH657">
            <v>1.032258064516129</v>
          </cell>
          <cell r="AI657">
            <v>2</v>
          </cell>
          <cell r="AJ657">
            <v>1.7857142857142856</v>
          </cell>
          <cell r="AK657">
            <v>1.838709677419355</v>
          </cell>
          <cell r="AL657">
            <v>2</v>
          </cell>
          <cell r="AM657">
            <v>2</v>
          </cell>
          <cell r="AN657">
            <v>2</v>
          </cell>
          <cell r="AO657">
            <v>2</v>
          </cell>
          <cell r="AP657">
            <v>1.903225806451613</v>
          </cell>
          <cell r="AQ657">
            <v>1.7333333333333334</v>
          </cell>
          <cell r="AR657">
            <v>2</v>
          </cell>
          <cell r="AS657">
            <v>2.2000000000000002</v>
          </cell>
          <cell r="AT657">
            <v>2</v>
          </cell>
          <cell r="AU657">
            <v>2</v>
          </cell>
          <cell r="AV657">
            <v>1.8571428571428572</v>
          </cell>
          <cell r="AW657">
            <v>2</v>
          </cell>
          <cell r="AX657">
            <v>2</v>
          </cell>
          <cell r="AY657">
            <v>2</v>
          </cell>
          <cell r="AZ657">
            <v>1</v>
          </cell>
        </row>
      </sheetData>
      <sheetData sheetId="10"/>
      <sheetData sheetId="11"/>
      <sheetData sheetId="12"/>
      <sheetData sheetId="13"/>
      <sheetData sheetId="14">
        <row r="2">
          <cell r="A2" t="str">
            <v>Bay State CS / Plymouth / 475 State</v>
          </cell>
        </row>
        <row r="3">
          <cell r="A3" t="str">
            <v>Bay State CS / S.Weymouth/ 911 Main</v>
          </cell>
        </row>
        <row r="4">
          <cell r="A4" t="str">
            <v>Brandon/Natick/27Winter St</v>
          </cell>
        </row>
        <row r="5">
          <cell r="A5" t="str">
            <v>Caritas St Mary's /Dorch /90Cushing</v>
          </cell>
        </row>
        <row r="6">
          <cell r="A6" t="str">
            <v>CFP / Dorchester / 31 Athelwold St</v>
          </cell>
        </row>
        <row r="7">
          <cell r="A7" t="str">
            <v>Community Care/S.Attleboro/543Newpo</v>
          </cell>
        </row>
        <row r="8">
          <cell r="A8" t="str">
            <v>EliotCommunityHS / Waltham/ 130Dale</v>
          </cell>
        </row>
        <row r="9">
          <cell r="A9" t="str">
            <v>EliotCommunityHS/Arling/734-736Mass</v>
          </cell>
        </row>
        <row r="10">
          <cell r="A10" t="str">
            <v>EliotCommunityHS/Dedham/20Harvey</v>
          </cell>
        </row>
        <row r="11">
          <cell r="A11" t="str">
            <v>EliotCommunityHS/JamPlain/281HydePk</v>
          </cell>
        </row>
        <row r="12">
          <cell r="A12" t="str">
            <v>EliotCommunityHS/Lynn/12OrchardSt</v>
          </cell>
        </row>
        <row r="13">
          <cell r="A13" t="str">
            <v>EliotCommunityHS/Medford/159Allston</v>
          </cell>
        </row>
        <row r="14">
          <cell r="A14" t="str">
            <v>EliotCommunityHS/NewBedford/163Coun</v>
          </cell>
        </row>
        <row r="15">
          <cell r="A15" t="str">
            <v>EliotCommunityHS/Wakefield/18 Lafay</v>
          </cell>
        </row>
        <row r="16">
          <cell r="A16" t="str">
            <v>Gandara / Greenfield / 107 Conway</v>
          </cell>
        </row>
        <row r="17">
          <cell r="A17" t="str">
            <v>Gandara / Holyoke / 27-29 Canby St</v>
          </cell>
        </row>
        <row r="18">
          <cell r="A18" t="str">
            <v>Gandara / Springfield / 25 Moorland</v>
          </cell>
        </row>
        <row r="19">
          <cell r="A19" t="str">
            <v>Gandara / Springfield / 353 MapleSt</v>
          </cell>
        </row>
        <row r="20">
          <cell r="A20" t="str">
            <v>GermaineLawrence/Arlington/18Clarem</v>
          </cell>
        </row>
        <row r="21">
          <cell r="A21" t="str">
            <v>Harbor Schools/ Merrimac /100W.Main</v>
          </cell>
        </row>
        <row r="22">
          <cell r="A22" t="str">
            <v>HES / Beverly / 6 Echo Ave.</v>
          </cell>
        </row>
        <row r="23">
          <cell r="A23" t="str">
            <v>HES / Haverhill / 8-10 Howard St</v>
          </cell>
        </row>
        <row r="24">
          <cell r="A24" t="str">
            <v>HES / Salem / 39 1/2 Mason St</v>
          </cell>
        </row>
        <row r="25">
          <cell r="A25" t="str">
            <v>ItalianHome/E. Freetown/9PinewoodCt</v>
          </cell>
        </row>
        <row r="26">
          <cell r="A26" t="str">
            <v>ItalianHome/JamPl/1125CentreSt</v>
          </cell>
        </row>
        <row r="27">
          <cell r="A27" t="str">
            <v>Key / Fall River / 62 County St</v>
          </cell>
        </row>
        <row r="28">
          <cell r="A28" t="str">
            <v>Key / Methuen / 175 Lowell St</v>
          </cell>
        </row>
        <row r="29">
          <cell r="A29" t="str">
            <v>Key / Methuen / 19 Mystic St</v>
          </cell>
        </row>
        <row r="30">
          <cell r="A30" t="str">
            <v>Key / Pittsfield / 369 West St</v>
          </cell>
        </row>
        <row r="31">
          <cell r="A31" t="str">
            <v>Key / Worcester / 2 Norton St</v>
          </cell>
        </row>
        <row r="32">
          <cell r="A32" t="str">
            <v>LUK / Fitchburg / 101 South St</v>
          </cell>
        </row>
        <row r="33">
          <cell r="A33" t="str">
            <v>LUK / Fitchburg / 102 Day Street</v>
          </cell>
        </row>
        <row r="34">
          <cell r="A34" t="str">
            <v>LUK / Fitchburg / 27 Myrtle Ave</v>
          </cell>
        </row>
        <row r="35">
          <cell r="A35" t="str">
            <v>LUK / Fitchburg / 846 Westminster</v>
          </cell>
        </row>
        <row r="36">
          <cell r="A36" t="str">
            <v>NFI / Arlington /23 Maple St</v>
          </cell>
        </row>
        <row r="37">
          <cell r="A37" t="str">
            <v>Old Colony Y/Brockton/917R Montello</v>
          </cell>
        </row>
        <row r="38">
          <cell r="A38" t="str">
            <v>Old Colony Y/Fall River/199 N. Main</v>
          </cell>
        </row>
        <row r="39">
          <cell r="A39" t="str">
            <v>Old Colony Y/NewBedford/106 bullard</v>
          </cell>
        </row>
        <row r="40">
          <cell r="A40" t="str">
            <v>RFK / Lancaster / 220 Old Common</v>
          </cell>
        </row>
        <row r="41">
          <cell r="A41" t="str">
            <v>RFK / S.Yarmouth / 137 Run Pond</v>
          </cell>
        </row>
        <row r="42">
          <cell r="A42" t="str">
            <v>SPIN / Lynn / 50 Newhall Street</v>
          </cell>
        </row>
        <row r="43">
          <cell r="A43" t="str">
            <v>St Vincent's/FallRiver/2425Highland</v>
          </cell>
        </row>
        <row r="44">
          <cell r="A44" t="str">
            <v>TeamCoord / Bradford / 4 S. Kimball</v>
          </cell>
        </row>
        <row r="45">
          <cell r="A45" t="str">
            <v>TeamCoord / Haverhill / 20NewcombSt</v>
          </cell>
        </row>
        <row r="46">
          <cell r="A46" t="str">
            <v>TeamCoord/Wilmington/82HighSt</v>
          </cell>
        </row>
        <row r="47">
          <cell r="A47" t="str">
            <v>TheHome for LW/Walpole/399Lincoln</v>
          </cell>
        </row>
        <row r="48">
          <cell r="A48" t="str">
            <v>Wayside/Framingham/1FredrickAbbotWy</v>
          </cell>
        </row>
        <row r="49">
          <cell r="A49" t="str">
            <v>Wayside/Framingham/85Edgell Rd</v>
          </cell>
        </row>
        <row r="50">
          <cell r="A50" t="str">
            <v>Wayside/Framingham/98DennisonAve</v>
          </cell>
        </row>
        <row r="51">
          <cell r="A51" t="str">
            <v>Wayside/Waltham/558WaverleyOaksRd</v>
          </cell>
        </row>
        <row r="52">
          <cell r="A52" t="str">
            <v>YOU / Boylston / 1 Elmwood Place</v>
          </cell>
        </row>
        <row r="53">
          <cell r="A53" t="str">
            <v>YOU / Worcester / 37 Boylston</v>
          </cell>
        </row>
      </sheetData>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tate_M2023_dl"/>
      <sheetName val="M2023 BLS SALARY CHART (53rd)"/>
      <sheetName val="M2023 BLS SALARY CHART (63rd)"/>
      <sheetName val="M2023 BLS SALARY CHART (75th)"/>
      <sheetName val="DC  CNA  DC III"/>
      <sheetName val="Case Social Worker.Manager"/>
      <sheetName val="Clinical"/>
      <sheetName val="Nursing"/>
      <sheetName val="Management"/>
      <sheetName val="Therapies"/>
      <sheetName val="Sheet1"/>
      <sheetName val="Field Descriptions"/>
      <sheetName val="UpdateTime"/>
      <sheetName val="Filler"/>
    </sheetNames>
    <sheetDataSet>
      <sheetData sheetId="0">
        <row r="180">
          <cell r="O180">
            <v>62.031199999999998</v>
          </cell>
        </row>
        <row r="409">
          <cell r="O409">
            <v>21.561199999999999</v>
          </cell>
        </row>
        <row r="609">
          <cell r="O609">
            <v>24.7028</v>
          </cell>
        </row>
      </sheetData>
      <sheetData sheetId="1"/>
      <sheetData sheetId="2"/>
      <sheetData sheetId="3"/>
      <sheetData sheetId="4">
        <row r="8">
          <cell r="I8">
            <v>20.792100000000001</v>
          </cell>
        </row>
        <row r="13">
          <cell r="I13">
            <v>21.417999999999999</v>
          </cell>
          <cell r="J13">
            <v>44549.439999999995</v>
          </cell>
        </row>
        <row r="21">
          <cell r="I21">
            <v>27.027519999999999</v>
          </cell>
        </row>
      </sheetData>
      <sheetData sheetId="5">
        <row r="6">
          <cell r="J6">
            <v>30.979999999999997</v>
          </cell>
        </row>
        <row r="13">
          <cell r="J13">
            <v>33.755499999999998</v>
          </cell>
        </row>
      </sheetData>
      <sheetData sheetId="6">
        <row r="8">
          <cell r="J8">
            <v>40.211399999999998</v>
          </cell>
        </row>
        <row r="14">
          <cell r="J14">
            <v>48.945399999999999</v>
          </cell>
        </row>
      </sheetData>
      <sheetData sheetId="7">
        <row r="4">
          <cell r="J4">
            <v>35.506799999999998</v>
          </cell>
        </row>
        <row r="8">
          <cell r="J8">
            <v>49.818400000000004</v>
          </cell>
        </row>
        <row r="13">
          <cell r="J13">
            <v>67.710800000000006</v>
          </cell>
        </row>
      </sheetData>
      <sheetData sheetId="8">
        <row r="4">
          <cell r="J4">
            <v>38.860399999999998</v>
          </cell>
        </row>
      </sheetData>
      <sheetData sheetId="9">
        <row r="5">
          <cell r="I5">
            <v>36.818800000000003</v>
          </cell>
        </row>
        <row r="11">
          <cell r="I11">
            <v>39.750500000000002</v>
          </cell>
        </row>
        <row r="17">
          <cell r="I17">
            <v>42.784640000000003</v>
          </cell>
        </row>
        <row r="21">
          <cell r="I21">
            <v>44.301760000000002</v>
          </cell>
        </row>
      </sheetData>
      <sheetData sheetId="10"/>
      <sheetData sheetId="11"/>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mendA"/>
      <sheetName val="DATA  ENTRY"/>
      <sheetName val="FullerSEE"/>
      <sheetName val="SummaryNarrative"/>
    </sheetNames>
    <sheetDataSet>
      <sheetData sheetId="0" refreshError="1">
        <row r="2">
          <cell r="B2" t="str">
            <v>ATTACHMENT A: AMENDMENT FORM         1999</v>
          </cell>
        </row>
        <row r="4">
          <cell r="J4" t="str">
            <v>Service Contract:</v>
          </cell>
        </row>
        <row r="5">
          <cell r="J5" t="str">
            <v>2631 9631 317</v>
          </cell>
        </row>
        <row r="8">
          <cell r="C8" t="str">
            <v>1) Highlight any significant programmatic or fiscal changes:</v>
          </cell>
          <cell r="O8" t="str">
            <v>Amendment #</v>
          </cell>
          <cell r="S8">
            <v>1</v>
          </cell>
        </row>
        <row r="12">
          <cell r="C12" t="str">
            <v>None</v>
          </cell>
        </row>
        <row r="13">
          <cell r="C13" t="str">
            <v xml:space="preserve"> </v>
          </cell>
        </row>
        <row r="26">
          <cell r="C26" t="str">
            <v>2) Identify any modification to the outcome measures or performance based objectives:</v>
          </cell>
        </row>
        <row r="28">
          <cell r="C28" t="str">
            <v>Per agreement with the Fuller Area office of the Department of Mental Health, the Attachment 2: Performance</v>
          </cell>
        </row>
        <row r="29">
          <cell r="C29" t="str">
            <v>Measures have been amended. Please see the amended Perofrmance Measures, attached.</v>
          </cell>
        </row>
        <row r="33">
          <cell r="C33" t="str">
            <v>1) Highlight any significant programmatic or fiscal changes:</v>
          </cell>
          <cell r="O33" t="str">
            <v>Amendment #</v>
          </cell>
        </row>
        <row r="44">
          <cell r="C44" t="str">
            <v>2) Identify any modification to the outcome measures or performance based objectives:</v>
          </cell>
        </row>
        <row r="50">
          <cell r="B50" t="str">
            <v>Attach a copy of the Attachment A: Renewal Summary Form</v>
          </cell>
        </row>
      </sheetData>
      <sheetData sheetId="1"/>
      <sheetData sheetId="2"/>
      <sheetData sheetId="3"/>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3163 BTL FY23"/>
      <sheetName val="2253 BTL FY23"/>
      <sheetName val="2251 BTL FY23"/>
      <sheetName val="3181 BTL FY23"/>
      <sheetName val="3181 3168 BTL UFR FY23 OG"/>
      <sheetName val="3181 3168 BTL UFR FY23"/>
      <sheetName val="FY19 CBDS UFR Units"/>
      <sheetName val="NOTES"/>
      <sheetName val="Fiscal impact (2)"/>
      <sheetName val="MCB Spend"/>
      <sheetName val="MBY Spend"/>
      <sheetName val="DDS Fiscal impact "/>
      <sheetName val="DDS FY25 units"/>
      <sheetName val="DDS Attendance code &amp; Level l"/>
      <sheetName val="CAF Fall 2024"/>
      <sheetName val="M2023 BLS Chart"/>
      <sheetName val="Fiscal impact"/>
      <sheetName val="MBY Fiscal"/>
      <sheetName val="MCB Fiscal"/>
      <sheetName val="Master Lookup"/>
      <sheetName val="FY24 CBDS Models (FOIA)"/>
      <sheetName val="FY24 BTL"/>
      <sheetName val="Rate lookups"/>
      <sheetName val="CBDS Models-3163"/>
      <sheetName val="FY24 SE Models (FOIA)"/>
      <sheetName val="Indiv SE Models-3168"/>
      <sheetName val="Group SE Models-3181"/>
      <sheetName val="FY24 Active Treatment (FOIA)"/>
      <sheetName val="Active Treatment Models-3777"/>
      <sheetName val="Add on Rates"/>
      <sheetName val=" Travel Model"/>
      <sheetName val="Transportation"/>
      <sheetName val="Training Add-On"/>
      <sheetName val="Salaries - benchmark"/>
      <sheetName val="FY23 UFR BTL"/>
      <sheetName val="3168 BTL FY23"/>
      <sheetName val="3168 3181 UFR FY23"/>
      <sheetName val="FY23 CBDS UFR Units"/>
      <sheetName val="3777 BTL FY23"/>
      <sheetName val="2144 BTL FY23"/>
      <sheetName val="M2021 BLS SALARY CHART (53_PCT)"/>
      <sheetName val="FY22 units"/>
      <sheetName val="FY23 units"/>
      <sheetName val="Attendance code and Level look"/>
      <sheetName val="Regional Office lookup"/>
      <sheetName val="FY21-FY22 Reg Flow Chart 8.5.21"/>
      <sheetName val="CBDS &amp; SE Rate Inc FY21-FY2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ow r="5">
          <cell r="A5" t="str">
            <v>Management</v>
          </cell>
          <cell r="D5">
            <v>1.65</v>
          </cell>
          <cell r="E5">
            <v>1</v>
          </cell>
          <cell r="F5">
            <v>0.8</v>
          </cell>
          <cell r="G5">
            <v>0.5</v>
          </cell>
          <cell r="H5">
            <v>1</v>
          </cell>
          <cell r="I5">
            <v>1</v>
          </cell>
        </row>
        <row r="6">
          <cell r="A6" t="str">
            <v>Direct Care</v>
          </cell>
          <cell r="D6">
            <v>15.071</v>
          </cell>
          <cell r="E6">
            <v>7.56</v>
          </cell>
          <cell r="F6">
            <v>4.6129999999999995</v>
          </cell>
          <cell r="G6">
            <v>3.6259999999999994</v>
          </cell>
          <cell r="H6">
            <v>4.7249999999999996</v>
          </cell>
          <cell r="I6">
            <v>1.9769999999999999</v>
          </cell>
        </row>
        <row r="7">
          <cell r="A7" t="str">
            <v>Clinical (MA Level)</v>
          </cell>
          <cell r="D7">
            <v>0</v>
          </cell>
          <cell r="E7">
            <v>0</v>
          </cell>
          <cell r="F7">
            <v>0</v>
          </cell>
          <cell r="G7">
            <v>0</v>
          </cell>
          <cell r="H7">
            <v>5.2</v>
          </cell>
          <cell r="I7">
            <v>0</v>
          </cell>
        </row>
        <row r="8">
          <cell r="A8" t="str">
            <v>Support Staff</v>
          </cell>
          <cell r="D8">
            <v>1</v>
          </cell>
          <cell r="E8">
            <v>0.5</v>
          </cell>
          <cell r="F8">
            <v>0.5</v>
          </cell>
          <cell r="G8">
            <v>0.5</v>
          </cell>
          <cell r="H8">
            <v>1</v>
          </cell>
          <cell r="I8">
            <v>0.5</v>
          </cell>
        </row>
        <row r="9">
          <cell r="A9" t="str">
            <v>Direct Care III</v>
          </cell>
          <cell r="D9">
            <v>6.4590000000000014</v>
          </cell>
          <cell r="E9">
            <v>3.2400000000000011</v>
          </cell>
          <cell r="F9">
            <v>1.9770000000000003</v>
          </cell>
          <cell r="G9">
            <v>1.7540000000000002</v>
          </cell>
          <cell r="H9">
            <v>2.0250000000000004</v>
          </cell>
          <cell r="I9">
            <v>4.6129999999999995</v>
          </cell>
        </row>
        <row r="10">
          <cell r="A10" t="str">
            <v>Community Connector</v>
          </cell>
          <cell r="D10">
            <v>0.2</v>
          </cell>
          <cell r="E10">
            <v>0.2</v>
          </cell>
          <cell r="F10">
            <v>0.2</v>
          </cell>
          <cell r="G10">
            <v>0.2</v>
          </cell>
          <cell r="H10">
            <v>0.2</v>
          </cell>
          <cell r="I10">
            <v>0.2</v>
          </cell>
        </row>
        <row r="17">
          <cell r="A17" t="str">
            <v>**This column shows on model**</v>
          </cell>
          <cell r="C17" t="str">
            <v>Original DC FTEs:</v>
          </cell>
          <cell r="D17">
            <v>21.53</v>
          </cell>
          <cell r="E17">
            <v>10.8</v>
          </cell>
          <cell r="F17">
            <v>6.59</v>
          </cell>
          <cell r="G17">
            <v>5.18</v>
          </cell>
          <cell r="H17">
            <v>6.75</v>
          </cell>
        </row>
        <row r="19">
          <cell r="A19" t="str">
            <v>Non-Salary expenses</v>
          </cell>
          <cell r="B19" t="str">
            <v>Amount / Percentage</v>
          </cell>
          <cell r="C19" t="str">
            <v>Amount / Percentage
W only</v>
          </cell>
          <cell r="D19" t="str">
            <v>Source</v>
          </cell>
        </row>
        <row r="20">
          <cell r="A20" t="str">
            <v>Tax &amp; Fringe</v>
          </cell>
          <cell r="B20">
            <v>0.24970000000000001</v>
          </cell>
          <cell r="C20">
            <v>0.24970000000000001</v>
          </cell>
          <cell r="D20" t="str">
            <v>FY25 Commonwealth (office of the Comptroller)</v>
          </cell>
        </row>
        <row r="21">
          <cell r="A21" t="str">
            <v>OCCUPANCY</v>
          </cell>
          <cell r="B21">
            <v>14.053378392488696</v>
          </cell>
          <cell r="C21">
            <v>3.513344598122174</v>
          </cell>
          <cell r="D21" t="str">
            <v>UFR - FY19 Wt. AVG per unit+ CAFs</v>
          </cell>
        </row>
        <row r="22">
          <cell r="A22" t="str">
            <v>STAFF TRAINING</v>
          </cell>
          <cell r="B22">
            <v>0.66072217748345474</v>
          </cell>
          <cell r="C22">
            <v>0.66072217748345474</v>
          </cell>
          <cell r="D22" t="str">
            <v>UFR - FY19 Wt. AVG per unit+ CAFs</v>
          </cell>
        </row>
        <row r="23">
          <cell r="A23" t="str">
            <v>STAFF MILEAGE</v>
          </cell>
          <cell r="B23">
            <v>1.2493975656549228</v>
          </cell>
          <cell r="C23">
            <v>1.2493975656549228</v>
          </cell>
          <cell r="D23" t="str">
            <v>UFR - FY19 Wt. AVG per unit+ CAFs</v>
          </cell>
        </row>
        <row r="24">
          <cell r="A24" t="str">
            <v>SUP &amp; MAT</v>
          </cell>
          <cell r="B24">
            <v>8.4860695421832872</v>
          </cell>
          <cell r="C24">
            <v>8.4860695421832872</v>
          </cell>
          <cell r="D24" t="str">
            <v>UFR - FY19 Wt. AVG per unit+ CAFs</v>
          </cell>
        </row>
        <row r="25">
          <cell r="A25" t="str">
            <v>Community Activities</v>
          </cell>
          <cell r="B25">
            <v>2.0708114400000004</v>
          </cell>
          <cell r="C25">
            <v>3.0708114400000004</v>
          </cell>
          <cell r="D25" t="str">
            <v>UFR - FY19 Wt. AVG per unit+ CAFs</v>
          </cell>
        </row>
        <row r="26">
          <cell r="C26" t="str">
            <v>A</v>
          </cell>
          <cell r="D26" t="str">
            <v>B</v>
          </cell>
          <cell r="E26" t="str">
            <v>C</v>
          </cell>
          <cell r="F26" t="str">
            <v>D</v>
          </cell>
          <cell r="G26" t="str">
            <v>I</v>
          </cell>
          <cell r="H26" t="str">
            <v>W</v>
          </cell>
        </row>
        <row r="27">
          <cell r="A27" t="str">
            <v>Technology</v>
          </cell>
          <cell r="C27">
            <v>3.90564</v>
          </cell>
          <cell r="D27">
            <v>2.46672</v>
          </cell>
          <cell r="E27">
            <v>1.8500400000000001</v>
          </cell>
          <cell r="F27">
            <v>1.6444800000000002</v>
          </cell>
          <cell r="G27">
            <v>1.8500400000000001</v>
          </cell>
          <cell r="H27">
            <v>1.8500400000000001</v>
          </cell>
        </row>
        <row r="28">
          <cell r="A28" t="str">
            <v>Transportation</v>
          </cell>
          <cell r="B28">
            <v>11.164076502068774</v>
          </cell>
          <cell r="C28">
            <v>1</v>
          </cell>
          <cell r="D28">
            <v>1</v>
          </cell>
          <cell r="E28">
            <v>0.8</v>
          </cell>
          <cell r="F28">
            <v>0.8</v>
          </cell>
          <cell r="G28">
            <v>1</v>
          </cell>
          <cell r="H28">
            <v>2.4</v>
          </cell>
        </row>
        <row r="29">
          <cell r="A29" t="str">
            <v>New Staff Trainings</v>
          </cell>
          <cell r="B29">
            <v>163.37006341463413</v>
          </cell>
          <cell r="C29">
            <v>163.37006341463413</v>
          </cell>
          <cell r="D29" t="str">
            <v>New - Department Reccomendation</v>
          </cell>
        </row>
        <row r="44">
          <cell r="B44">
            <v>5000</v>
          </cell>
        </row>
      </sheetData>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1. FY15 UFR - Aggregate"/>
      <sheetName val="1. FY15 UFR - Pivot"/>
      <sheetName val="2a. FY13 Units"/>
      <sheetName val="3. CAF Spring 2015"/>
      <sheetName val="2b. Staff %"/>
      <sheetName val="2c. Service Length"/>
      <sheetName val="2d. FTE"/>
      <sheetName val="2e. Volunteers"/>
      <sheetName val="Workspace 1"/>
      <sheetName val="Workspace 2"/>
      <sheetName val="4. Rate Calculations"/>
      <sheetName val="Complete UFR List"/>
      <sheetName val="5. Fiscal Impact"/>
      <sheetName val="BARCC"/>
      <sheetName val="Center for H&amp;H"/>
      <sheetName val="Eliz. F."/>
      <sheetName val="Health Imp."/>
      <sheetName val="Ind. House"/>
      <sheetName val="Marthas Vineyard CS"/>
      <sheetName val="NELCWIT"/>
      <sheetName val="New Hope"/>
      <sheetName val="Pathways for Change"/>
      <sheetName val="Safe Place"/>
      <sheetName val="South Middlesex"/>
      <sheetName val="Wayside Y&amp;F"/>
      <sheetName val="YWCA Lawrence"/>
      <sheetName val="YWCA Western MA"/>
    </sheetNames>
    <sheetDataSet>
      <sheetData sheetId="0"/>
      <sheetData sheetId="1"/>
      <sheetData sheetId="2"/>
      <sheetData sheetId="3"/>
      <sheetData sheetId="4"/>
      <sheetData sheetId="5"/>
      <sheetData sheetId="6">
        <row r="16">
          <cell r="C16">
            <v>1.25</v>
          </cell>
        </row>
      </sheetData>
      <sheetData sheetId="7"/>
      <sheetData sheetId="8"/>
      <sheetData sheetId="9"/>
      <sheetData sheetId="10"/>
      <sheetData sheetId="11"/>
      <sheetData sheetId="12">
        <row r="3">
          <cell r="A3">
            <v>102</v>
          </cell>
        </row>
      </sheetData>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Universal"/>
      <sheetName val="AllAgencyByDivisionFC"/>
      <sheetName val="FY16 Vs FY15 Comparison FC"/>
      <sheetName val="TreasurersReportDetail"/>
      <sheetName val="TreasurersReportSummary -dnu"/>
      <sheetName val="FY16 Vs FY15 Comparison"/>
      <sheetName val="Admin"/>
      <sheetName val="Development"/>
      <sheetName val="BCA"/>
      <sheetName val="DD"/>
      <sheetName val="EI"/>
      <sheetName val="MH"/>
      <sheetName val="AS"/>
      <sheetName val="CASPAR"/>
      <sheetName val="KC"/>
      <sheetName val="All Agency"/>
      <sheetName val="All Programs"/>
      <sheetName val="All Agency by Division"/>
      <sheetName val="All Bay Cove"/>
      <sheetName val="A150 Development"/>
      <sheetName val="All Admin"/>
      <sheetName val="A112 Central Administration"/>
      <sheetName val="A113 Advocacy"/>
      <sheetName val="A114 Accounting"/>
      <sheetName val="A115 Rep Payee"/>
      <sheetName val="A117 QI &amp; Special Projects"/>
      <sheetName val="A120 Information Services"/>
      <sheetName val="A122 Training &amp; CLC"/>
      <sheetName val="A130 Human Resources"/>
      <sheetName val="A140 Property"/>
      <sheetName val="A145 Housing"/>
      <sheetName val="O172 Canal Street"/>
      <sheetName val="B671 Bay Cove Academy"/>
      <sheetName val="All DD"/>
      <sheetName val="D802 DD Non-Res Central Costs"/>
      <sheetName val="All DD by Program"/>
      <sheetName val="All DD Housing Support"/>
      <sheetName val="All DD Residential"/>
      <sheetName val="D401 DD Residential Centralized"/>
      <sheetName val="D404 Res Social Rec"/>
      <sheetName val="D361 Bourne St"/>
      <sheetName val="D362 Center Ave"/>
      <sheetName val="D363 Plymouth St"/>
      <sheetName val="D366 Pat Ree Drive"/>
      <sheetName val="D372 Caswell 1"/>
      <sheetName val="D373 Caswell 2"/>
      <sheetName val="D374 Caswell 3"/>
      <sheetName val="D375 Caswell 4"/>
      <sheetName val="D411 Williams House"/>
      <sheetName val="D412 Juliette St"/>
      <sheetName val="D413 Marlowe House"/>
      <sheetName val="D415 Pond St"/>
      <sheetName val="D416 Quincy Adams"/>
      <sheetName val="D417 Columbia Rd"/>
      <sheetName val="D418 Willers St"/>
      <sheetName val="D420 Dorchester Ave"/>
      <sheetName val="D421 Brett House"/>
      <sheetName val="D422 Canterbury St"/>
      <sheetName val="D424 Harbor Point"/>
      <sheetName val="D431 Truman Highway"/>
      <sheetName val="D432 Utica St"/>
      <sheetName val="D433 Mill St"/>
      <sheetName val="D434 Winthrop St"/>
      <sheetName val="D435 Washington Ave"/>
      <sheetName val="D436 Carol Circle"/>
      <sheetName val="D437 Freeland St"/>
      <sheetName val="D438 Orlando Street I &amp; II"/>
      <sheetName val="D439 Cook Ave"/>
      <sheetName val="D444 Hyde Park Ave"/>
      <sheetName val="D446 Connors House"/>
      <sheetName val="D448 Columbia West"/>
      <sheetName val="D449 Kittredge Street"/>
      <sheetName val="D471 Zelma Lacey Ass Living"/>
      <sheetName val="D491 Adelaide St Residential"/>
      <sheetName val="D492 Revere House"/>
      <sheetName val="All DD SH"/>
      <sheetName val="D825 Lindsay Supported Housing"/>
      <sheetName val="D826 Adelaide St Supp Housing"/>
      <sheetName val="D831 Individual Supports"/>
      <sheetName val="D832 SEAD"/>
      <sheetName val="All Family and Parent Support"/>
      <sheetName val="D856 Parent Support"/>
      <sheetName val="All Family Support"/>
      <sheetName val="D844 Family Support Services"/>
      <sheetName val="D845 Family Sup Financial Assis"/>
      <sheetName val="All DD Day Programs"/>
      <sheetName val="O862 Bradston Street"/>
      <sheetName val="D874 Social Recreation"/>
      <sheetName val="All CBDS"/>
      <sheetName val="D863 CHES CBDS"/>
      <sheetName val="D873 City Square CBDS"/>
      <sheetName val="All Day Hab"/>
      <sheetName val="D866 Bradston Day Hab"/>
      <sheetName val="D876 Charlestown Day Hab"/>
      <sheetName val="F651 Early Intervention"/>
      <sheetName val="All Kit Clark"/>
      <sheetName val="K191 KCSS Administration"/>
      <sheetName val="All KC Occupancy"/>
      <sheetName val="O192 1500 Dorchester Ave"/>
      <sheetName val="O193 645 Washington Street"/>
      <sheetName val="K105 Kit Clark Clinic"/>
      <sheetName val="All Long Term Services"/>
      <sheetName val="All ADH"/>
      <sheetName val="K910 ADH AGO"/>
      <sheetName val="K911 Adult Day Health"/>
      <sheetName val="ADH Staffing"/>
      <sheetName val="All In Home Services"/>
      <sheetName val="K912 Foley Assisted Living"/>
      <sheetName val="K914 Homecare Program"/>
      <sheetName val="All Social and Health"/>
      <sheetName val="K921 Health Clinic"/>
      <sheetName val="K925 Senior Center"/>
      <sheetName val="K926 Fit for Life"/>
      <sheetName val="K928 SNAP"/>
      <sheetName val="All Housing and Homeless"/>
      <sheetName val="K933 MHSA YMCA"/>
      <sheetName val="K934 Congregate Housing"/>
      <sheetName val="K935 Cardinal Medeiros Center"/>
      <sheetName val="K937 Home Repair Program"/>
      <sheetName val="All Nutrition and Trans"/>
      <sheetName val="All Nutrition"/>
      <sheetName val="Meals"/>
      <sheetName val="All Public Nutrition"/>
      <sheetName val="All Private Nutrition"/>
      <sheetName val="K941 Public Nutrition"/>
      <sheetName val="K942 Private Nutrition"/>
      <sheetName val="K945 ADH Nutrition"/>
      <sheetName val="All Transportation"/>
      <sheetName val="K943 Transporation Private Food"/>
      <sheetName val="K944 Transporation Public Nutri"/>
      <sheetName val="K951 ADH Transportation"/>
      <sheetName val="K952 Private Transportation"/>
      <sheetName val="Vehicle List"/>
      <sheetName val="All MH + Clinic"/>
      <sheetName val="L206 Mental Health Clinic"/>
      <sheetName val="All MH"/>
      <sheetName val="All MH by Program"/>
      <sheetName val="M200 MH Non-CBFS Central Costs"/>
      <sheetName val="O177 Bowker Street"/>
      <sheetName val="O180 1960 Washington Street"/>
      <sheetName val="O181 3313 Washington Street"/>
      <sheetName val="M202 TPP"/>
      <sheetName val="M208 Bay View Inn"/>
      <sheetName val="M605 Home At Last"/>
      <sheetName val="M608 Health Home"/>
      <sheetName val="M609 CMMI Health Outreach"/>
      <sheetName val="M808 Boston Night Center"/>
      <sheetName val="All CCA CCS"/>
      <sheetName val="M214 CCA CCS - Brighton"/>
      <sheetName val="M215 CCA CCS - Carney"/>
      <sheetName val="All BEST"/>
      <sheetName val="All BEST CCS + Fuller"/>
      <sheetName val="M203 BEST CCS (Fuller)"/>
      <sheetName val="M204 BEST UCC"/>
      <sheetName val="M213 Longwood CCS"/>
      <sheetName val="All North Suffolk"/>
      <sheetName val="M209 Staniford House"/>
      <sheetName val="M400 Harbor House"/>
      <sheetName val="All MH Day Programs"/>
      <sheetName val="M750 PACT"/>
      <sheetName val="M821 Day Treatment"/>
      <sheetName val="M841 Employment Services"/>
      <sheetName val="All Clubs"/>
      <sheetName val="M801 Center Club"/>
      <sheetName val="M802 Transitions"/>
      <sheetName val="M803 Ruby Rogers"/>
      <sheetName val="All FBC CBFS"/>
      <sheetName val="O178 Amory Street"/>
      <sheetName val="M201 MH CBFS Centralized Costs"/>
      <sheetName val="M601 Wellness Center"/>
      <sheetName val="All Safety Net"/>
      <sheetName val="M603 Safety Net Respite"/>
      <sheetName val="M604 Safety Net Outreach"/>
      <sheetName val="All Teams"/>
      <sheetName val="M610 CBFS Teams - Occupancy"/>
      <sheetName val="M611 CBFS Team 2"/>
      <sheetName val="M612 CBFS Team 3"/>
      <sheetName val="M613 CBFS Team 4"/>
      <sheetName val="M614 CBFS Team 5"/>
      <sheetName val="All CBFS Residential"/>
      <sheetName val="M620 Hamilton"/>
      <sheetName val="M621 Gordon"/>
      <sheetName val="M622 Perrin Street"/>
      <sheetName val="M623 Walnut Residence"/>
      <sheetName val="M624 Speedwell"/>
      <sheetName val="M625 Walk Hill"/>
      <sheetName val="M626 Bowdoin"/>
      <sheetName val="M627 Bailey"/>
      <sheetName val="M628 Astoria Street"/>
      <sheetName val="M629 Dudley"/>
      <sheetName val="M630 Fessenden"/>
      <sheetName val="M631 Vincent"/>
      <sheetName val="M632 Betances"/>
      <sheetName val="M633 Stanley"/>
      <sheetName val="M634 Daly House"/>
      <sheetName val="M636 Lyon &amp; Orchardfield"/>
      <sheetName val="M637 Central Ave"/>
      <sheetName val="M638 Bartlett"/>
      <sheetName val="M639 Winston"/>
      <sheetName val="M640 Maple"/>
      <sheetName val="M641 Hollander"/>
      <sheetName val="M642 Pleasant St"/>
      <sheetName val="M643 Boylston Place"/>
      <sheetName val="M644 Charles"/>
      <sheetName val="M645 Harvard street"/>
      <sheetName val="M647 Tremont"/>
      <sheetName val="M648 Fenway"/>
      <sheetName val="M649 Fuller"/>
      <sheetName val="M650 Souris"/>
      <sheetName val="M651 Hosmer Street"/>
      <sheetName val="M653 Bay Cove Modified Apts"/>
      <sheetName val="M654 Norfolk"/>
      <sheetName val="M659 Dorchester Street "/>
      <sheetName val="M660 Aspinwall"/>
      <sheetName val="M661 Stanwood"/>
      <sheetName val="All AS"/>
      <sheetName val="S512 Andrew House ATS"/>
      <sheetName val="S531 New Hope TSS"/>
      <sheetName val="S543 Bay Cove Treatment Center"/>
      <sheetName val="S557 Charlestown Recovery House"/>
      <sheetName val="All Chelsea ASAP"/>
      <sheetName val="S571 Chelsea ASAP"/>
      <sheetName val="S572 DSS Family Services"/>
      <sheetName val="S573 Outpatient Counseling"/>
      <sheetName val="S574 Driver Alcohol Ed"/>
      <sheetName val="S575 Youth Program"/>
      <sheetName val="S578 Chelsea Batterers"/>
      <sheetName val="S581 Drug Free Communities"/>
      <sheetName val="All CASPAR"/>
      <sheetName val="S701 CASPAR Centralized Costs"/>
      <sheetName val="O702 Middlesex Ave"/>
      <sheetName val="All CASPAR Programs"/>
      <sheetName val="All Emergency Services"/>
      <sheetName val="S721 Shelter"/>
      <sheetName val="S725 First Step"/>
      <sheetName val="All Support Services"/>
      <sheetName val="S761 Phoenix Outpatient Svcs"/>
      <sheetName val="S771 Youth Services"/>
      <sheetName val="S791 Employment Services"/>
      <sheetName val="All Mens Residential"/>
      <sheetName val="S741 Highland Ave"/>
      <sheetName val="S742 Summit Ave"/>
      <sheetName val="S743 Hagan Manor"/>
      <sheetName val="All Womens Residential"/>
      <sheetName val="S751 WomanPlace"/>
      <sheetName val="S752 New Day"/>
      <sheetName val="S753 Grow-House"/>
      <sheetName val="All Intercompany"/>
      <sheetName val="X901 BayCove Group Homes I"/>
      <sheetName val="X902 BayCove Group Homes II"/>
      <sheetName val="X903 BayCove Group Homes III"/>
      <sheetName val="X904 BayCove Moseley"/>
      <sheetName val="X906 BayCove Hamilton"/>
      <sheetName val="X907 HUD 7"/>
      <sheetName val="2015 Orig Budget"/>
    </sheetNames>
    <sheetDataSet>
      <sheetData sheetId="0" refreshError="1"/>
      <sheetData sheetId="1" refreshError="1">
        <row r="7">
          <cell r="C7">
            <v>7.6499999999999999E-2</v>
          </cell>
        </row>
        <row r="8">
          <cell r="C8">
            <v>0.1285</v>
          </cell>
        </row>
        <row r="9">
          <cell r="C9">
            <v>2.3E-3</v>
          </cell>
        </row>
        <row r="10">
          <cell r="C10">
            <v>0.02</v>
          </cell>
        </row>
        <row r="11">
          <cell r="C11">
            <v>50</v>
          </cell>
        </row>
        <row r="12">
          <cell r="C12">
            <v>0.02</v>
          </cell>
        </row>
        <row r="13">
          <cell r="C13">
            <v>0.109</v>
          </cell>
        </row>
        <row r="14">
          <cell r="C14">
            <v>11.15</v>
          </cell>
        </row>
        <row r="17">
          <cell r="C17">
            <v>52.4</v>
          </cell>
        </row>
        <row r="18">
          <cell r="C18">
            <v>52.285714285714285</v>
          </cell>
        </row>
        <row r="19">
          <cell r="C19">
            <v>0.03</v>
          </cell>
        </row>
        <row r="20">
          <cell r="C20">
            <v>0.03</v>
          </cell>
        </row>
        <row r="21">
          <cell r="C21">
            <v>0.03</v>
          </cell>
        </row>
        <row r="22">
          <cell r="C22">
            <v>0.01</v>
          </cell>
        </row>
        <row r="23">
          <cell r="C23">
            <v>0.03</v>
          </cell>
        </row>
        <row r="24">
          <cell r="C24">
            <v>0.03</v>
          </cell>
        </row>
        <row r="25">
          <cell r="C25">
            <v>0.05</v>
          </cell>
        </row>
        <row r="30">
          <cell r="C30">
            <v>31</v>
          </cell>
          <cell r="D30">
            <v>31</v>
          </cell>
          <cell r="E30">
            <v>30</v>
          </cell>
          <cell r="F30">
            <v>31</v>
          </cell>
          <cell r="G30">
            <v>30</v>
          </cell>
          <cell r="H30">
            <v>31</v>
          </cell>
          <cell r="I30">
            <v>31</v>
          </cell>
          <cell r="J30">
            <v>29</v>
          </cell>
          <cell r="K30">
            <v>31</v>
          </cell>
          <cell r="L30">
            <v>30</v>
          </cell>
          <cell r="M30">
            <v>31</v>
          </cell>
          <cell r="N30">
            <v>30</v>
          </cell>
        </row>
        <row r="31">
          <cell r="C31">
            <v>23</v>
          </cell>
          <cell r="D31">
            <v>21</v>
          </cell>
          <cell r="E31">
            <v>22</v>
          </cell>
          <cell r="F31">
            <v>22</v>
          </cell>
          <cell r="G31">
            <v>21</v>
          </cell>
          <cell r="H31">
            <v>23</v>
          </cell>
          <cell r="I31">
            <v>21</v>
          </cell>
          <cell r="J31">
            <v>21</v>
          </cell>
          <cell r="K31">
            <v>23</v>
          </cell>
          <cell r="L31">
            <v>21</v>
          </cell>
          <cell r="M31">
            <v>22</v>
          </cell>
          <cell r="N31">
            <v>22</v>
          </cell>
        </row>
        <row r="33">
          <cell r="C33">
            <v>5</v>
          </cell>
          <cell r="D33">
            <v>4</v>
          </cell>
          <cell r="E33">
            <v>4</v>
          </cell>
          <cell r="F33">
            <v>5</v>
          </cell>
          <cell r="G33">
            <v>4</v>
          </cell>
          <cell r="H33">
            <v>5</v>
          </cell>
          <cell r="I33">
            <v>4</v>
          </cell>
          <cell r="J33">
            <v>4</v>
          </cell>
          <cell r="K33">
            <v>5</v>
          </cell>
          <cell r="L33">
            <v>4</v>
          </cell>
          <cell r="M33">
            <v>4</v>
          </cell>
          <cell r="N33">
            <v>5</v>
          </cell>
        </row>
        <row r="35">
          <cell r="B35" t="str">
            <v>DISTRIBUTION FOR VACATION BUYBACK</v>
          </cell>
          <cell r="C35">
            <v>0.11273627238600022</v>
          </cell>
          <cell r="D35">
            <v>8.4201725671216074E-2</v>
          </cell>
          <cell r="E35">
            <v>5.2132930663845105E-2</v>
          </cell>
          <cell r="F35">
            <v>6.2362634168389455E-2</v>
          </cell>
          <cell r="G35">
            <v>7.8957880368337438E-2</v>
          </cell>
          <cell r="H35">
            <v>0.11340406968814248</v>
          </cell>
          <cell r="I35">
            <v>8.2846422722826857E-2</v>
          </cell>
          <cell r="J35">
            <v>7.8949799086628136E-2</v>
          </cell>
          <cell r="K35">
            <v>7.8437634590311528E-2</v>
          </cell>
          <cell r="L35">
            <v>8.7033625381253546E-2</v>
          </cell>
          <cell r="M35">
            <v>7.6279140597660097E-2</v>
          </cell>
          <cell r="N35">
            <v>9.265786467538914E-2</v>
          </cell>
        </row>
        <row r="37">
          <cell r="C37">
            <v>8.7786259541984726E-2</v>
          </cell>
          <cell r="D37">
            <v>8.0152671755725186E-2</v>
          </cell>
          <cell r="E37">
            <v>8.3969465648854963E-2</v>
          </cell>
          <cell r="F37">
            <v>8.3969465648854963E-2</v>
          </cell>
          <cell r="G37">
            <v>8.0152671755725186E-2</v>
          </cell>
          <cell r="H37">
            <v>8.7786259541984726E-2</v>
          </cell>
          <cell r="I37">
            <v>8.0152671755725186E-2</v>
          </cell>
          <cell r="J37">
            <v>8.0152671755725186E-2</v>
          </cell>
          <cell r="K37">
            <v>8.7786259541984726E-2</v>
          </cell>
          <cell r="L37">
            <v>8.0152671755725186E-2</v>
          </cell>
          <cell r="M37">
            <v>8.3969465648854963E-2</v>
          </cell>
          <cell r="N37">
            <v>8.3969465648854963E-2</v>
          </cell>
        </row>
        <row r="38">
          <cell r="C38">
            <v>8.4699453551912565E-2</v>
          </cell>
          <cell r="D38">
            <v>8.4699453551912565E-2</v>
          </cell>
          <cell r="E38">
            <v>8.1967213114754092E-2</v>
          </cell>
          <cell r="F38">
            <v>8.4699453551912565E-2</v>
          </cell>
          <cell r="G38">
            <v>8.1967213114754092E-2</v>
          </cell>
          <cell r="H38">
            <v>8.4699453551912565E-2</v>
          </cell>
          <cell r="I38">
            <v>8.4699453551912565E-2</v>
          </cell>
          <cell r="J38">
            <v>7.9234972677595633E-2</v>
          </cell>
          <cell r="K38">
            <v>8.4699453551912565E-2</v>
          </cell>
          <cell r="L38">
            <v>8.1967213114754092E-2</v>
          </cell>
          <cell r="M38">
            <v>8.4699453551912565E-2</v>
          </cell>
          <cell r="N38">
            <v>8.1967213114754092E-2</v>
          </cell>
        </row>
        <row r="49">
          <cell r="C49">
            <v>42189</v>
          </cell>
        </row>
        <row r="50">
          <cell r="C50">
            <v>42254</v>
          </cell>
        </row>
        <row r="51">
          <cell r="C51">
            <v>42289</v>
          </cell>
        </row>
        <row r="52">
          <cell r="C52">
            <v>42319</v>
          </cell>
        </row>
        <row r="53">
          <cell r="C53">
            <v>42334</v>
          </cell>
        </row>
        <row r="54">
          <cell r="C54">
            <v>42363</v>
          </cell>
        </row>
        <row r="55">
          <cell r="C55">
            <v>42370</v>
          </cell>
        </row>
        <row r="56">
          <cell r="C56">
            <v>42387</v>
          </cell>
        </row>
        <row r="57">
          <cell r="C57">
            <v>42415</v>
          </cell>
        </row>
        <row r="58">
          <cell r="C58">
            <v>42478</v>
          </cell>
        </row>
        <row r="59">
          <cell r="C59">
            <v>42520</v>
          </cell>
        </row>
        <row r="72">
          <cell r="B72">
            <v>1</v>
          </cell>
          <cell r="F72">
            <v>215.35999999999999</v>
          </cell>
        </row>
        <row r="73">
          <cell r="B73">
            <v>2</v>
          </cell>
          <cell r="F73">
            <v>256.96000000000004</v>
          </cell>
        </row>
        <row r="74">
          <cell r="B74">
            <v>3</v>
          </cell>
          <cell r="F74">
            <v>272.55999999999995</v>
          </cell>
        </row>
        <row r="75">
          <cell r="B75">
            <v>4</v>
          </cell>
          <cell r="F75">
            <v>288.15999999999997</v>
          </cell>
        </row>
        <row r="76">
          <cell r="B76">
            <v>5</v>
          </cell>
          <cell r="F76">
            <v>303.76</v>
          </cell>
        </row>
        <row r="77">
          <cell r="B77">
            <v>6</v>
          </cell>
          <cell r="F77">
            <v>319.36</v>
          </cell>
        </row>
        <row r="78">
          <cell r="B78">
            <v>7</v>
          </cell>
          <cell r="F78">
            <v>334.96</v>
          </cell>
        </row>
        <row r="85">
          <cell r="B85">
            <v>5090</v>
          </cell>
        </row>
        <row r="86">
          <cell r="B86">
            <v>5110</v>
          </cell>
        </row>
        <row r="87">
          <cell r="B87">
            <v>5130</v>
          </cell>
        </row>
        <row r="88">
          <cell r="B88">
            <v>5160</v>
          </cell>
        </row>
        <row r="89">
          <cell r="B89">
            <v>5230</v>
          </cell>
        </row>
        <row r="90">
          <cell r="B90">
            <v>5250</v>
          </cell>
        </row>
        <row r="91">
          <cell r="B91">
            <v>5320</v>
          </cell>
        </row>
        <row r="92">
          <cell r="B92">
            <v>5330</v>
          </cell>
        </row>
        <row r="93">
          <cell r="B93">
            <v>5340</v>
          </cell>
        </row>
        <row r="94">
          <cell r="B94">
            <v>5350</v>
          </cell>
        </row>
        <row r="95">
          <cell r="B95">
            <v>5410</v>
          </cell>
        </row>
        <row r="96">
          <cell r="B96">
            <v>5420</v>
          </cell>
        </row>
        <row r="97">
          <cell r="B97">
            <v>5430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fo"/>
      <sheetName val="Util by Contract &amp; Month"/>
      <sheetName val="Util by Claimability, Contr, Mo"/>
      <sheetName val="Util by Month &amp; Attend Code"/>
      <sheetName val="Tech Stuff"/>
    </sheetNames>
    <sheetDataSet>
      <sheetData sheetId="0" refreshError="1"/>
      <sheetData sheetId="1" refreshError="1"/>
      <sheetData sheetId="2" refreshError="1"/>
      <sheetData sheetId="3"/>
      <sheetData sheetId="4">
        <row r="4">
          <cell r="E4" t="str">
            <v xml:space="preserve">
</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fo"/>
      <sheetName val="Util by Contract &amp; Month"/>
      <sheetName val="Util by Claimability, Contr, Mo"/>
      <sheetName val="Util by Month &amp; Attend Code"/>
      <sheetName val="Tech Stuff"/>
    </sheetNames>
    <sheetDataSet>
      <sheetData sheetId="0"/>
      <sheetData sheetId="1"/>
      <sheetData sheetId="2"/>
      <sheetData sheetId="3"/>
      <sheetData sheetId="4">
        <row r="4">
          <cell r="E4" t="str">
            <v xml:space="preserve">
</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JennProject"/>
      <sheetName val="Rates"/>
      <sheetName val="Descriptions"/>
      <sheetName val="OP Counseling0713"/>
      <sheetName val="Family &amp; Group 0717"/>
      <sheetName val="DayTxMulti Models"/>
      <sheetName val="DayTx 1209"/>
      <sheetName val="DayTx 0717"/>
      <sheetName val="Rec Coaching0713"/>
      <sheetName val="PsychoEd 0713"/>
      <sheetName val="Telephone0717"/>
      <sheetName val="In-Home Therapy"/>
      <sheetName val="acupuncture"/>
      <sheetName val="Sxn35_031813"/>
      <sheetName val="ad_data"/>
      <sheetName val="For Memo"/>
      <sheetName val="Hours0413"/>
      <sheetName val="Spring13CAF"/>
      <sheetName val="DCI &amp;II"/>
      <sheetName val="Support3385FY11"/>
      <sheetName val="Rate Chart"/>
      <sheetName val="Hours0213"/>
      <sheetName val="Sxn35_020513"/>
      <sheetName val="Models OP020513"/>
      <sheetName val="Family &amp; Group 020513"/>
      <sheetName val="DayTx 020513"/>
      <sheetName val="Rec Coaching020513"/>
      <sheetName val="PsychoEd 020513"/>
      <sheetName val="Telephone020513"/>
      <sheetName val="Other ProgExpNOTRAVEL"/>
      <sheetName val="Travel"/>
      <sheetName val="Hours122412"/>
      <sheetName val="Hours012913"/>
      <sheetName val="Family &amp; Group 012913"/>
      <sheetName val="Sxn35_122412"/>
      <sheetName val="Models OP122412"/>
      <sheetName val="All Srvs"/>
      <sheetName val="DayTx 012913"/>
      <sheetName val="InHomeTh"/>
      <sheetName val="Rec Coaching"/>
      <sheetName val="PsychoEd"/>
      <sheetName val="Phone Rec"/>
      <sheetName val="Clean3385"/>
      <sheetName val="CatsRevised"/>
      <sheetName val="CAF-USE!"/>
      <sheetName val="CAF1012"/>
      <sheetName val="Category Detail"/>
      <sheetName val="Admin3385"/>
      <sheetName val="AdminALL"/>
      <sheetName val="medical FTE3385"/>
      <sheetName val="medicalALL"/>
      <sheetName val="SupportALL"/>
      <sheetName val="prog mgmtALL"/>
      <sheetName val="prog mgmt3385"/>
      <sheetName val="Occ3385"/>
      <sheetName val="OtherDC3385"/>
      <sheetName val="OtherProgExp3385"/>
      <sheetName val="Clean3397"/>
      <sheetName val="Clean ALL"/>
      <sheetName val="RawDataCalcs"/>
      <sheetName val="Spring12CAF"/>
      <sheetName val="for pres"/>
      <sheetName val="Source"/>
      <sheetName val="Sheet1"/>
      <sheetName val="Sheet2"/>
      <sheetName val="Sheet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row r="69">
          <cell r="L69">
            <v>0</v>
          </cell>
        </row>
        <row r="70">
          <cell r="L70">
            <v>138.34594029064516</v>
          </cell>
          <cell r="M70">
            <v>1.6121217240410697</v>
          </cell>
          <cell r="N70">
            <v>5.4201934845606958</v>
          </cell>
          <cell r="O70">
            <v>5.6051310381454744</v>
          </cell>
          <cell r="P70">
            <v>23.436665346994968</v>
          </cell>
          <cell r="Q70">
            <v>0.92053721849469439</v>
          </cell>
          <cell r="R70">
            <v>11.59497914093591</v>
          </cell>
          <cell r="S70">
            <v>8.4116592125473808</v>
          </cell>
          <cell r="T70">
            <v>0.46671774746888461</v>
          </cell>
          <cell r="U70">
            <v>3.9338161659253364E-2</v>
          </cell>
          <cell r="V70">
            <v>0.58271691190153574</v>
          </cell>
          <cell r="W70">
            <v>0</v>
          </cell>
          <cell r="X70">
            <v>0.413026454258828</v>
          </cell>
          <cell r="Y70">
            <v>0.38527440192993595</v>
          </cell>
          <cell r="Z70">
            <v>104140.81014276663</v>
          </cell>
          <cell r="AA70">
            <v>119850.46256141673</v>
          </cell>
          <cell r="AB70">
            <v>75365.537857882664</v>
          </cell>
          <cell r="AC70">
            <v>87713.345102379797</v>
          </cell>
          <cell r="AD70">
            <v>274645.34062789753</v>
          </cell>
          <cell r="AE70">
            <v>121952.79082577181</v>
          </cell>
          <cell r="AF70">
            <v>154328.03077759975</v>
          </cell>
          <cell r="AG70">
            <v>136602.72124390997</v>
          </cell>
          <cell r="AH70">
            <v>98487.179042254633</v>
          </cell>
          <cell r="AI70">
            <v>0</v>
          </cell>
          <cell r="AJ70">
            <v>0</v>
          </cell>
          <cell r="AK70">
            <v>0</v>
          </cell>
          <cell r="AL70">
            <v>0</v>
          </cell>
          <cell r="AM70">
            <v>0</v>
          </cell>
          <cell r="AN70">
            <v>0</v>
          </cell>
          <cell r="AO70">
            <v>0</v>
          </cell>
          <cell r="AP70">
            <v>0</v>
          </cell>
          <cell r="AQ70">
            <v>0</v>
          </cell>
          <cell r="AR70">
            <v>0</v>
          </cell>
          <cell r="AS70">
            <v>0</v>
          </cell>
          <cell r="AT70">
            <v>90054.432328579147</v>
          </cell>
          <cell r="AU70">
            <v>80904.917812941465</v>
          </cell>
          <cell r="AV70">
            <v>88445.472988569614</v>
          </cell>
          <cell r="AW70">
            <v>88962.667673004456</v>
          </cell>
          <cell r="AX70">
            <v>87006.455707487185</v>
          </cell>
          <cell r="AY70">
            <v>0</v>
          </cell>
          <cell r="AZ70">
            <v>92814.39611887827</v>
          </cell>
          <cell r="BA70">
            <v>89473.942823657431</v>
          </cell>
          <cell r="BB70">
            <v>44612.240694392625</v>
          </cell>
          <cell r="BC70">
            <v>64756.115162231254</v>
          </cell>
          <cell r="BD70">
            <v>106328.730294454</v>
          </cell>
          <cell r="BE70">
            <v>50740.864225570673</v>
          </cell>
          <cell r="BF70">
            <v>59950.457068107869</v>
          </cell>
          <cell r="BG70">
            <v>54804.33860692798</v>
          </cell>
          <cell r="BH70">
            <v>46138.069908205027</v>
          </cell>
          <cell r="BI70">
            <v>61613.675135025253</v>
          </cell>
          <cell r="BJ70">
            <v>0</v>
          </cell>
          <cell r="BK70">
            <v>0</v>
          </cell>
          <cell r="BL70">
            <v>72575.347538446978</v>
          </cell>
          <cell r="BM70">
            <v>45583.045099364717</v>
          </cell>
          <cell r="BN70">
            <v>101647.49540813078</v>
          </cell>
          <cell r="BO70">
            <v>230643.84677380655</v>
          </cell>
          <cell r="BP70">
            <v>78869.379225986195</v>
          </cell>
          <cell r="BQ70">
            <v>86360.302370659803</v>
          </cell>
          <cell r="BR70">
            <v>77554.0591949628</v>
          </cell>
          <cell r="BS70">
            <v>48543.721681209252</v>
          </cell>
          <cell r="BT70">
            <v>401174.62449437141</v>
          </cell>
          <cell r="BU70">
            <v>0.36734300679566534</v>
          </cell>
          <cell r="BV70">
            <v>39854.580999063852</v>
          </cell>
          <cell r="BW70">
            <v>397460.95524425292</v>
          </cell>
          <cell r="BX70">
            <v>220929.03675012017</v>
          </cell>
          <cell r="BY70">
            <v>73116.746399449621</v>
          </cell>
          <cell r="BZ70">
            <v>426731.08874848648</v>
          </cell>
          <cell r="CA70">
            <v>0</v>
          </cell>
          <cell r="CB70">
            <v>0.3754633001969977</v>
          </cell>
          <cell r="CC70">
            <v>326853.12352586945</v>
          </cell>
          <cell r="CD70">
            <v>731946.13492775045</v>
          </cell>
          <cell r="CE70">
            <v>1081621.3826737017</v>
          </cell>
          <cell r="CF70">
            <v>38284.146059391795</v>
          </cell>
          <cell r="CG70">
            <v>492556.26564952999</v>
          </cell>
          <cell r="CH70">
            <v>251715.22154656344</v>
          </cell>
          <cell r="CI70">
            <v>1847772.4943053746</v>
          </cell>
          <cell r="CJ70">
            <v>397460.95524425292</v>
          </cell>
          <cell r="CK70">
            <v>293560.85875181464</v>
          </cell>
          <cell r="CL70">
            <v>73116.746399449621</v>
          </cell>
          <cell r="CM70">
            <v>132008.85730024381</v>
          </cell>
          <cell r="CN70">
            <v>426731.08874848648</v>
          </cell>
          <cell r="CO70">
            <v>2970080.5789479301</v>
          </cell>
          <cell r="CP70">
            <v>0.80537059546179424</v>
          </cell>
          <cell r="CQ70">
            <v>0.37093975763931697</v>
          </cell>
          <cell r="CR70">
            <v>0.20574269547048349</v>
          </cell>
          <cell r="CS70">
            <v>8.3526124092440091E-2</v>
          </cell>
          <cell r="CT70">
            <v>0.11034676620508195</v>
          </cell>
          <cell r="CU70">
            <v>0.30130144809040948</v>
          </cell>
          <cell r="CV70">
            <v>159.80339991905998</v>
          </cell>
          <cell r="CW70">
            <v>21.570061984351696</v>
          </cell>
          <cell r="CX70">
            <v>28.340504505659595</v>
          </cell>
          <cell r="CY70">
            <v>8.7270938744645665</v>
          </cell>
          <cell r="CZ70">
            <v>12.861931125800801</v>
          </cell>
          <cell r="DA70">
            <v>41.329439736192214</v>
          </cell>
          <cell r="DB70">
            <v>263.99145603631479</v>
          </cell>
        </row>
      </sheetData>
      <sheetData sheetId="60" refreshError="1"/>
      <sheetData sheetId="61" refreshError="1"/>
      <sheetData sheetId="62" refreshError="1"/>
      <sheetData sheetId="63" refreshError="1"/>
      <sheetData sheetId="64" refreshError="1"/>
      <sheetData sheetId="65"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JennProject"/>
      <sheetName val="Rates"/>
      <sheetName val="Descriptions"/>
      <sheetName val="OP Counseling0713"/>
      <sheetName val="Family &amp; Group 0717"/>
      <sheetName val="DayTxMulti Models"/>
      <sheetName val="DayTx 1209"/>
      <sheetName val="DayTx 0717"/>
      <sheetName val="Rec Coaching0713"/>
      <sheetName val="PsychoEd 0713"/>
      <sheetName val="Telephone0717"/>
      <sheetName val="In-Home Therapy"/>
      <sheetName val="acupuncture"/>
      <sheetName val="Sxn35_031813"/>
      <sheetName val="ad_data"/>
      <sheetName val="For Memo"/>
      <sheetName val="Hours0413"/>
      <sheetName val="Spring13CAF"/>
      <sheetName val="DCI &amp;II"/>
      <sheetName val="Support3385FY11"/>
      <sheetName val="Rate Chart"/>
      <sheetName val="Hours0213"/>
      <sheetName val="Sxn35_020513"/>
      <sheetName val="Models OP020513"/>
      <sheetName val="Family &amp; Group 020513"/>
      <sheetName val="DayTx 020513"/>
      <sheetName val="Rec Coaching020513"/>
      <sheetName val="PsychoEd 020513"/>
      <sheetName val="Telephone020513"/>
      <sheetName val="Other ProgExpNOTRAVEL"/>
      <sheetName val="Travel"/>
      <sheetName val="Hours122412"/>
      <sheetName val="Hours012913"/>
      <sheetName val="Family &amp; Group 012913"/>
      <sheetName val="Sxn35_122412"/>
      <sheetName val="Models OP122412"/>
      <sheetName val="All Srvs"/>
      <sheetName val="DayTx 012913"/>
      <sheetName val="InHomeTh"/>
      <sheetName val="Rec Coaching"/>
      <sheetName val="PsychoEd"/>
      <sheetName val="Phone Rec"/>
      <sheetName val="Clean3385"/>
      <sheetName val="CatsRevised"/>
      <sheetName val="CAF-USE!"/>
      <sheetName val="CAF1012"/>
      <sheetName val="Category Detail"/>
      <sheetName val="Admin3385"/>
      <sheetName val="AdminALL"/>
      <sheetName val="medical FTE3385"/>
      <sheetName val="medicalALL"/>
      <sheetName val="SupportALL"/>
      <sheetName val="prog mgmtALL"/>
      <sheetName val="prog mgmt3385"/>
      <sheetName val="Occ3385"/>
      <sheetName val="OtherDC3385"/>
      <sheetName val="OtherProgExp3385"/>
      <sheetName val="Clean3397"/>
      <sheetName val="Clean ALL"/>
      <sheetName val="RawDataCalcs"/>
      <sheetName val="Spring12CAF"/>
      <sheetName val="for pres"/>
      <sheetName val="Source"/>
      <sheetName val="Sheet1"/>
      <sheetName val="Sheet2"/>
      <sheetName val="Sheet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row r="69">
          <cell r="L69">
            <v>0</v>
          </cell>
        </row>
        <row r="70">
          <cell r="L70">
            <v>138.34594029064516</v>
          </cell>
          <cell r="M70">
            <v>1.6121217240410697</v>
          </cell>
          <cell r="N70">
            <v>5.4201934845606958</v>
          </cell>
          <cell r="O70">
            <v>5.6051310381454744</v>
          </cell>
          <cell r="P70">
            <v>23.436665346994968</v>
          </cell>
          <cell r="Q70">
            <v>0.92053721849469439</v>
          </cell>
          <cell r="R70">
            <v>11.59497914093591</v>
          </cell>
          <cell r="S70">
            <v>8.4116592125473808</v>
          </cell>
          <cell r="T70">
            <v>0.46671774746888461</v>
          </cell>
          <cell r="U70">
            <v>3.9338161659253364E-2</v>
          </cell>
          <cell r="V70">
            <v>0.58271691190153574</v>
          </cell>
          <cell r="W70">
            <v>0</v>
          </cell>
          <cell r="X70">
            <v>0.413026454258828</v>
          </cell>
          <cell r="Y70">
            <v>0.38527440192993595</v>
          </cell>
          <cell r="Z70">
            <v>104140.81014276663</v>
          </cell>
          <cell r="AA70">
            <v>119850.46256141673</v>
          </cell>
          <cell r="AB70">
            <v>75365.537857882664</v>
          </cell>
          <cell r="AC70">
            <v>87713.345102379797</v>
          </cell>
          <cell r="AD70">
            <v>274645.34062789753</v>
          </cell>
          <cell r="AE70">
            <v>121952.79082577181</v>
          </cell>
          <cell r="AF70">
            <v>154328.03077759975</v>
          </cell>
          <cell r="AG70">
            <v>136602.72124390997</v>
          </cell>
          <cell r="AH70">
            <v>98487.179042254633</v>
          </cell>
          <cell r="AI70">
            <v>0</v>
          </cell>
          <cell r="AJ70">
            <v>0</v>
          </cell>
          <cell r="AK70">
            <v>0</v>
          </cell>
          <cell r="AL70">
            <v>0</v>
          </cell>
          <cell r="AM70">
            <v>0</v>
          </cell>
          <cell r="AN70">
            <v>0</v>
          </cell>
          <cell r="AO70">
            <v>0</v>
          </cell>
          <cell r="AP70">
            <v>0</v>
          </cell>
          <cell r="AQ70">
            <v>0</v>
          </cell>
          <cell r="AR70">
            <v>0</v>
          </cell>
          <cell r="AS70">
            <v>0</v>
          </cell>
          <cell r="AT70">
            <v>90054.432328579147</v>
          </cell>
          <cell r="AU70">
            <v>80904.917812941465</v>
          </cell>
          <cell r="AV70">
            <v>88445.472988569614</v>
          </cell>
          <cell r="AW70">
            <v>88962.667673004456</v>
          </cell>
          <cell r="AX70">
            <v>87006.455707487185</v>
          </cell>
          <cell r="AY70">
            <v>0</v>
          </cell>
          <cell r="AZ70">
            <v>92814.39611887827</v>
          </cell>
          <cell r="BA70">
            <v>89473.942823657431</v>
          </cell>
          <cell r="BB70">
            <v>44612.240694392625</v>
          </cell>
          <cell r="BC70">
            <v>64756.115162231254</v>
          </cell>
          <cell r="BD70">
            <v>106328.730294454</v>
          </cell>
          <cell r="BE70">
            <v>50740.864225570673</v>
          </cell>
          <cell r="BF70">
            <v>59950.457068107869</v>
          </cell>
          <cell r="BG70">
            <v>54804.33860692798</v>
          </cell>
          <cell r="BH70">
            <v>46138.069908205027</v>
          </cell>
          <cell r="BI70">
            <v>61613.675135025253</v>
          </cell>
          <cell r="BJ70">
            <v>0</v>
          </cell>
          <cell r="BK70">
            <v>0</v>
          </cell>
          <cell r="BL70">
            <v>72575.347538446978</v>
          </cell>
          <cell r="BM70">
            <v>45583.045099364717</v>
          </cell>
          <cell r="BN70">
            <v>101647.49540813078</v>
          </cell>
          <cell r="BO70">
            <v>230643.84677380655</v>
          </cell>
          <cell r="BP70">
            <v>78869.379225986195</v>
          </cell>
          <cell r="BQ70">
            <v>86360.302370659803</v>
          </cell>
          <cell r="BR70">
            <v>77554.0591949628</v>
          </cell>
          <cell r="BS70">
            <v>48543.721681209252</v>
          </cell>
          <cell r="BT70">
            <v>401174.62449437141</v>
          </cell>
          <cell r="BU70">
            <v>0.36734300679566534</v>
          </cell>
          <cell r="BV70">
            <v>39854.580999063852</v>
          </cell>
          <cell r="BW70">
            <v>397460.95524425292</v>
          </cell>
          <cell r="BX70">
            <v>220929.03675012017</v>
          </cell>
          <cell r="BY70">
            <v>73116.746399449621</v>
          </cell>
          <cell r="BZ70">
            <v>426731.08874848648</v>
          </cell>
          <cell r="CA70">
            <v>0</v>
          </cell>
          <cell r="CB70">
            <v>0.3754633001969977</v>
          </cell>
          <cell r="CC70">
            <v>326853.12352586945</v>
          </cell>
          <cell r="CD70">
            <v>731946.13492775045</v>
          </cell>
          <cell r="CE70">
            <v>1081621.3826737017</v>
          </cell>
          <cell r="CF70">
            <v>38284.146059391795</v>
          </cell>
          <cell r="CG70">
            <v>492556.26564952999</v>
          </cell>
          <cell r="CH70">
            <v>251715.22154656344</v>
          </cell>
          <cell r="CI70">
            <v>1847772.4943053746</v>
          </cell>
          <cell r="CJ70">
            <v>397460.95524425292</v>
          </cell>
          <cell r="CK70">
            <v>293560.85875181464</v>
          </cell>
          <cell r="CL70">
            <v>73116.746399449621</v>
          </cell>
          <cell r="CM70">
            <v>132008.85730024381</v>
          </cell>
          <cell r="CN70">
            <v>426731.08874848648</v>
          </cell>
          <cell r="CO70">
            <v>2970080.5789479301</v>
          </cell>
          <cell r="CP70">
            <v>0.80537059546179424</v>
          </cell>
          <cell r="CQ70">
            <v>0.37093975763931697</v>
          </cell>
          <cell r="CR70">
            <v>0.20574269547048349</v>
          </cell>
          <cell r="CS70">
            <v>8.3526124092440091E-2</v>
          </cell>
          <cell r="CT70">
            <v>0.11034676620508195</v>
          </cell>
          <cell r="CU70">
            <v>0.30130144809040948</v>
          </cell>
          <cell r="CV70">
            <v>159.80339991905998</v>
          </cell>
          <cell r="CW70">
            <v>21.570061984351696</v>
          </cell>
          <cell r="CX70">
            <v>28.340504505659595</v>
          </cell>
          <cell r="CY70">
            <v>8.7270938744645665</v>
          </cell>
          <cell r="CZ70">
            <v>12.861931125800801</v>
          </cell>
          <cell r="DA70">
            <v>41.329439736192214</v>
          </cell>
          <cell r="DB70">
            <v>263.99145603631479</v>
          </cell>
        </row>
      </sheetData>
      <sheetData sheetId="60" refreshError="1"/>
      <sheetData sheetId="61" refreshError="1"/>
      <sheetData sheetId="62" refreshError="1"/>
      <sheetData sheetId="63" refreshError="1"/>
      <sheetData sheetId="64" refreshError="1"/>
      <sheetData sheetId="65"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odels OPC031813"/>
      <sheetName val="Family &amp; Group 031813"/>
      <sheetName val="Sxn35_031813"/>
      <sheetName val="Rate Chart"/>
      <sheetName val="Hours0213"/>
      <sheetName val="Sxn35_020513"/>
      <sheetName val="Models OP020513"/>
      <sheetName val="Family &amp; Group 020513"/>
      <sheetName val="DayTx 020513"/>
      <sheetName val="Rec Coaching020513"/>
      <sheetName val="PsychoEd 020513"/>
      <sheetName val="Telephone020513"/>
      <sheetName val="Other ProgExpNOTRAVEL"/>
      <sheetName val="Travel"/>
      <sheetName val="DCI &amp;II"/>
      <sheetName val="Hours122412"/>
      <sheetName val="Hours012913"/>
      <sheetName val="Family &amp; Group 012913"/>
      <sheetName val="Sxn35_122412"/>
      <sheetName val="Models OP122412"/>
      <sheetName val="All Srvs"/>
      <sheetName val="DayTx 012913"/>
      <sheetName val="InHomeTh"/>
      <sheetName val="Rec Coaching"/>
      <sheetName val="PsychoEd"/>
      <sheetName val="Phone Rec"/>
      <sheetName val="Clean3385"/>
      <sheetName val="CatsRevised"/>
      <sheetName val="CAF1012"/>
      <sheetName val="Category Detail"/>
      <sheetName val="Admin3385"/>
      <sheetName val="AdminALL"/>
      <sheetName val="medical FTE3385"/>
      <sheetName val="medicalALL"/>
      <sheetName val="SupportALL"/>
      <sheetName val="Support3385"/>
      <sheetName val="prog mgmtALL"/>
      <sheetName val="prog mgmt3385"/>
      <sheetName val="Occ3385"/>
      <sheetName val="OtherDC3385"/>
      <sheetName val="OtherProgExp3385"/>
      <sheetName val="Clean3397"/>
      <sheetName val="Clean ALL"/>
      <sheetName val="RawDataCalcs"/>
      <sheetName val="new CAF"/>
      <sheetName val="for pres"/>
      <sheetName val="Source"/>
      <sheetName val="Sheet1"/>
      <sheetName val="Sheet2"/>
      <sheetName val="Sheet3"/>
      <sheetName val="#REF"/>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row r="69">
          <cell r="L69">
            <v>0</v>
          </cell>
        </row>
      </sheetData>
      <sheetData sheetId="43">
        <row r="69">
          <cell r="L69">
            <v>0</v>
          </cell>
          <cell r="M69">
            <v>0</v>
          </cell>
          <cell r="N69">
            <v>0</v>
          </cell>
          <cell r="O69">
            <v>0</v>
          </cell>
          <cell r="P69">
            <v>0</v>
          </cell>
          <cell r="Q69">
            <v>0</v>
          </cell>
          <cell r="R69">
            <v>0</v>
          </cell>
          <cell r="S69">
            <v>0</v>
          </cell>
          <cell r="T69">
            <v>0</v>
          </cell>
          <cell r="U69">
            <v>0</v>
          </cell>
          <cell r="V69">
            <v>0</v>
          </cell>
          <cell r="W69">
            <v>0</v>
          </cell>
          <cell r="X69">
            <v>0</v>
          </cell>
          <cell r="Y69">
            <v>0</v>
          </cell>
          <cell r="Z69">
            <v>31254.922841553554</v>
          </cell>
          <cell r="AA69">
            <v>33105.937943376768</v>
          </cell>
          <cell r="AB69">
            <v>20741.307122210026</v>
          </cell>
          <cell r="AC69">
            <v>25113.779210245128</v>
          </cell>
          <cell r="AD69">
            <v>88786.823580613331</v>
          </cell>
          <cell r="AE69">
            <v>62810.713447732443</v>
          </cell>
          <cell r="AF69">
            <v>40956.196976734464</v>
          </cell>
          <cell r="AG69">
            <v>17680</v>
          </cell>
          <cell r="AH69">
            <v>25681.000758506118</v>
          </cell>
          <cell r="AI69">
            <v>0</v>
          </cell>
          <cell r="AJ69">
            <v>0</v>
          </cell>
          <cell r="AK69">
            <v>0</v>
          </cell>
          <cell r="AL69">
            <v>0</v>
          </cell>
          <cell r="AM69">
            <v>0</v>
          </cell>
          <cell r="AN69">
            <v>0</v>
          </cell>
          <cell r="AO69">
            <v>0</v>
          </cell>
          <cell r="AP69">
            <v>0</v>
          </cell>
          <cell r="AQ69">
            <v>0</v>
          </cell>
          <cell r="AR69">
            <v>0</v>
          </cell>
          <cell r="AS69">
            <v>0</v>
          </cell>
          <cell r="AT69">
            <v>37793.970923453351</v>
          </cell>
          <cell r="AU69">
            <v>20099.452159556731</v>
          </cell>
          <cell r="AV69">
            <v>20286.405563557739</v>
          </cell>
          <cell r="AW69">
            <v>17680</v>
          </cell>
          <cell r="AX69">
            <v>17680</v>
          </cell>
          <cell r="AY69">
            <v>0</v>
          </cell>
          <cell r="AZ69">
            <v>17680</v>
          </cell>
          <cell r="BA69">
            <v>17680</v>
          </cell>
          <cell r="BB69">
            <v>33977.415363675485</v>
          </cell>
          <cell r="BC69">
            <v>17680</v>
          </cell>
          <cell r="BD69">
            <v>17680</v>
          </cell>
          <cell r="BE69">
            <v>30167.461826569073</v>
          </cell>
          <cell r="BF69">
            <v>17680</v>
          </cell>
          <cell r="BG69">
            <v>17680</v>
          </cell>
          <cell r="BH69">
            <v>17680</v>
          </cell>
          <cell r="BI69">
            <v>17680</v>
          </cell>
          <cell r="BJ69">
            <v>0</v>
          </cell>
          <cell r="BK69">
            <v>0</v>
          </cell>
          <cell r="BL69">
            <v>21250.045125851197</v>
          </cell>
          <cell r="BM69">
            <v>17680</v>
          </cell>
          <cell r="BN69">
            <v>35930.97602494889</v>
          </cell>
          <cell r="BO69">
            <v>17680</v>
          </cell>
          <cell r="BP69">
            <v>22322.199991457768</v>
          </cell>
          <cell r="BQ69">
            <v>20275.023061164669</v>
          </cell>
          <cell r="BR69">
            <v>17680</v>
          </cell>
          <cell r="BS69">
            <v>17680</v>
          </cell>
          <cell r="BT69">
            <v>-194223.15407576266</v>
          </cell>
          <cell r="BU69">
            <v>3.9224062254462094E-2</v>
          </cell>
          <cell r="BV69">
            <v>-19524.116453252951</v>
          </cell>
          <cell r="BW69">
            <v>-194535.86717894004</v>
          </cell>
          <cell r="BX69">
            <v>-95994.996520439629</v>
          </cell>
          <cell r="BY69">
            <v>-40211.35347342863</v>
          </cell>
          <cell r="BZ69">
            <v>-173811.76878527104</v>
          </cell>
          <cell r="CA69">
            <v>0</v>
          </cell>
          <cell r="CB69">
            <v>-5.0164293090607048E-2</v>
          </cell>
          <cell r="CC69">
            <v>-167041.88358041737</v>
          </cell>
          <cell r="CD69">
            <v>-426204.38478022406</v>
          </cell>
          <cell r="CE69">
            <v>-592175.48191499163</v>
          </cell>
          <cell r="CF69">
            <v>-18092.124466100388</v>
          </cell>
          <cell r="CG69">
            <v>-202133.05620748765</v>
          </cell>
          <cell r="CH69">
            <v>-93888.866422877749</v>
          </cell>
          <cell r="CI69">
            <v>-898471.45258220169</v>
          </cell>
          <cell r="CJ69">
            <v>-194535.86717894004</v>
          </cell>
          <cell r="CK69">
            <v>-143809.07008855077</v>
          </cell>
          <cell r="CL69">
            <v>-40211.35347342863</v>
          </cell>
          <cell r="CM69">
            <v>-65521.629016254272</v>
          </cell>
          <cell r="CN69">
            <v>-173811.76878527104</v>
          </cell>
          <cell r="CO69">
            <v>-1358636.8778598411</v>
          </cell>
          <cell r="CP69">
            <v>0.37547339478605335</v>
          </cell>
          <cell r="CQ69">
            <v>-0.10393756019323813</v>
          </cell>
          <cell r="CR69">
            <v>-2.8874890700291964E-2</v>
          </cell>
          <cell r="CS69">
            <v>-3.7678320803372217E-2</v>
          </cell>
          <cell r="CT69">
            <v>-2.5772778991081248E-2</v>
          </cell>
          <cell r="CU69">
            <v>-3.2345743847847497E-4</v>
          </cell>
          <cell r="CV69">
            <v>-79.526942030054457</v>
          </cell>
          <cell r="CW69">
            <v>-7.6406036602279794</v>
          </cell>
          <cell r="CX69">
            <v>-18.285188285733192</v>
          </cell>
          <cell r="CY69">
            <v>-5.4438574934901895</v>
          </cell>
          <cell r="CZ69">
            <v>-7.6767440812364649</v>
          </cell>
          <cell r="DA69">
            <v>-22.20634650407974</v>
          </cell>
          <cell r="DB69">
            <v>-132.13870694560796</v>
          </cell>
        </row>
        <row r="70">
          <cell r="L70">
            <v>138.34594029064516</v>
          </cell>
          <cell r="M70">
            <v>1.6121217240410697</v>
          </cell>
          <cell r="N70">
            <v>5.367883702073212</v>
          </cell>
          <cell r="O70">
            <v>5.5443017926485414</v>
          </cell>
          <cell r="P70">
            <v>23.436665346994968</v>
          </cell>
          <cell r="Q70">
            <v>0.92053721849469439</v>
          </cell>
          <cell r="R70">
            <v>11.491251469582075</v>
          </cell>
          <cell r="S70">
            <v>8.3369720157031253</v>
          </cell>
          <cell r="T70">
            <v>0.46671774746888461</v>
          </cell>
          <cell r="U70">
            <v>3.9338161659253364E-2</v>
          </cell>
          <cell r="V70">
            <v>0.58271691190153574</v>
          </cell>
          <cell r="W70">
            <v>0</v>
          </cell>
          <cell r="X70">
            <v>0.413026454258828</v>
          </cell>
          <cell r="Y70">
            <v>0.38527440192993595</v>
          </cell>
          <cell r="Z70">
            <v>104265.75261250997</v>
          </cell>
          <cell r="AA70">
            <v>119850.46256141673</v>
          </cell>
          <cell r="AB70">
            <v>75365.537857882664</v>
          </cell>
          <cell r="AC70">
            <v>87713.345102379797</v>
          </cell>
          <cell r="AD70">
            <v>274645.34062789753</v>
          </cell>
          <cell r="AE70">
            <v>121952.79082577181</v>
          </cell>
          <cell r="AF70">
            <v>156188.25202112697</v>
          </cell>
          <cell r="AG70">
            <v>131035.67054489572</v>
          </cell>
          <cell r="AH70">
            <v>98487.179042254633</v>
          </cell>
          <cell r="AI70">
            <v>0</v>
          </cell>
          <cell r="AJ70">
            <v>0</v>
          </cell>
          <cell r="AK70">
            <v>0</v>
          </cell>
          <cell r="AL70">
            <v>0</v>
          </cell>
          <cell r="AM70">
            <v>0</v>
          </cell>
          <cell r="AN70">
            <v>0</v>
          </cell>
          <cell r="AO70">
            <v>0</v>
          </cell>
          <cell r="AP70">
            <v>0</v>
          </cell>
          <cell r="AQ70">
            <v>0</v>
          </cell>
          <cell r="AR70">
            <v>0</v>
          </cell>
          <cell r="AS70">
            <v>0</v>
          </cell>
          <cell r="AT70">
            <v>90054.432328579147</v>
          </cell>
          <cell r="AU70">
            <v>80904.917812941465</v>
          </cell>
          <cell r="AV70">
            <v>88445.472988569614</v>
          </cell>
          <cell r="AW70">
            <v>88962.667673004456</v>
          </cell>
          <cell r="AX70">
            <v>87006.455707487185</v>
          </cell>
          <cell r="AY70">
            <v>0</v>
          </cell>
          <cell r="AZ70">
            <v>92814.39611887827</v>
          </cell>
          <cell r="BA70">
            <v>88734.403501087392</v>
          </cell>
          <cell r="BB70">
            <v>44612.240694392625</v>
          </cell>
          <cell r="BC70">
            <v>64756.115162231254</v>
          </cell>
          <cell r="BD70">
            <v>106328.730294454</v>
          </cell>
          <cell r="BE70">
            <v>50740.864225570673</v>
          </cell>
          <cell r="BF70">
            <v>59950.457068107869</v>
          </cell>
          <cell r="BG70">
            <v>54804.33860692798</v>
          </cell>
          <cell r="BH70">
            <v>45936.617400235766</v>
          </cell>
          <cell r="BI70">
            <v>61613.675135025253</v>
          </cell>
          <cell r="BJ70">
            <v>0</v>
          </cell>
          <cell r="BK70">
            <v>0</v>
          </cell>
          <cell r="BL70">
            <v>72317.924874135264</v>
          </cell>
          <cell r="BM70">
            <v>45583.045099364717</v>
          </cell>
          <cell r="BN70">
            <v>101748.99035154989</v>
          </cell>
          <cell r="BO70">
            <v>229416.87476371037</v>
          </cell>
          <cell r="BP70">
            <v>78869.379225986195</v>
          </cell>
          <cell r="BQ70">
            <v>86360.302370659803</v>
          </cell>
          <cell r="BR70">
            <v>77156.710228375523</v>
          </cell>
          <cell r="BS70">
            <v>48318.756121997882</v>
          </cell>
          <cell r="BT70">
            <v>398136.88321278704</v>
          </cell>
          <cell r="BU70">
            <v>0.36724114202935465</v>
          </cell>
          <cell r="BV70">
            <v>39854.580999063852</v>
          </cell>
          <cell r="BW70">
            <v>394450.1606676082</v>
          </cell>
          <cell r="BX70">
            <v>222860.81281305797</v>
          </cell>
          <cell r="BY70">
            <v>72569.642572709854</v>
          </cell>
          <cell r="BZ70">
            <v>427779.81149033637</v>
          </cell>
          <cell r="CA70">
            <v>0</v>
          </cell>
          <cell r="CB70">
            <v>0.40671704877585924</v>
          </cell>
          <cell r="CC70">
            <v>323721.81080892892</v>
          </cell>
          <cell r="CD70">
            <v>717868.8556900773</v>
          </cell>
          <cell r="CE70">
            <v>1081621.3826737017</v>
          </cell>
          <cell r="CF70">
            <v>38284.146059391795</v>
          </cell>
          <cell r="CG70">
            <v>488082.61516012525</v>
          </cell>
          <cell r="CH70">
            <v>249415.03043732973</v>
          </cell>
          <cell r="CI70">
            <v>1833618.6346573296</v>
          </cell>
          <cell r="CJ70">
            <v>394450.1606676082</v>
          </cell>
          <cell r="CK70">
            <v>291256.65648656304</v>
          </cell>
          <cell r="CL70">
            <v>72569.642572709854</v>
          </cell>
          <cell r="CM70">
            <v>130870.89572562612</v>
          </cell>
          <cell r="CN70">
            <v>427779.81149033637</v>
          </cell>
          <cell r="CO70">
            <v>2949096.2663998213</v>
          </cell>
          <cell r="CP70">
            <v>0.80827066017194205</v>
          </cell>
          <cell r="CQ70">
            <v>0.36850490579106859</v>
          </cell>
          <cell r="CR70">
            <v>0.20498011936487076</v>
          </cell>
          <cell r="CS70">
            <v>8.3014594940582179E-2</v>
          </cell>
          <cell r="CT70">
            <v>0.10988940111723</v>
          </cell>
          <cell r="CU70">
            <v>0.32042762106426059</v>
          </cell>
          <cell r="CV70">
            <v>159.80339991905998</v>
          </cell>
          <cell r="CW70">
            <v>21.570061984351696</v>
          </cell>
          <cell r="CX70">
            <v>28.340504505659595</v>
          </cell>
          <cell r="CY70">
            <v>8.7270938744645665</v>
          </cell>
          <cell r="CZ70">
            <v>12.861931125800801</v>
          </cell>
          <cell r="DA70">
            <v>41.329439736192214</v>
          </cell>
          <cell r="DB70">
            <v>263.99145603631479</v>
          </cell>
        </row>
      </sheetData>
      <sheetData sheetId="44"/>
      <sheetData sheetId="45"/>
      <sheetData sheetId="46"/>
      <sheetData sheetId="47"/>
      <sheetData sheetId="48"/>
      <sheetData sheetId="49"/>
      <sheetData sheetId="5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DE6763-D0AB-4FA7-9B2C-5C062B3569D0}">
  <dimension ref="A1:DF48"/>
  <sheetViews>
    <sheetView workbookViewId="0">
      <selection activeCell="CA50" sqref="CA50"/>
    </sheetView>
  </sheetViews>
  <sheetFormatPr defaultColWidth="9.140625" defaultRowHeight="12.75" x14ac:dyDescent="0.2"/>
  <cols>
    <col min="1" max="1" width="38.42578125" style="60" customWidth="1"/>
    <col min="2" max="2" width="12.85546875" style="65" customWidth="1"/>
    <col min="3" max="78" width="7.7109375" style="60" hidden="1" customWidth="1"/>
    <col min="79" max="82" width="7.7109375" style="60" customWidth="1"/>
    <col min="83" max="97" width="9.140625" style="60"/>
    <col min="98" max="110" width="0" style="60" hidden="1" customWidth="1"/>
    <col min="111" max="16384" width="9.140625" style="60"/>
  </cols>
  <sheetData>
    <row r="1" spans="1:110" ht="18" x14ac:dyDescent="0.25">
      <c r="A1" s="128" t="s">
        <v>134</v>
      </c>
      <c r="B1" s="129"/>
    </row>
    <row r="2" spans="1:110" ht="15.75" x14ac:dyDescent="0.25">
      <c r="A2" s="61" t="s">
        <v>135</v>
      </c>
      <c r="B2" s="62"/>
    </row>
    <row r="3" spans="1:110" ht="15.75" thickBot="1" x14ac:dyDescent="0.3">
      <c r="A3" s="63" t="s">
        <v>136</v>
      </c>
      <c r="B3" s="64"/>
    </row>
    <row r="6" spans="1:110" x14ac:dyDescent="0.2">
      <c r="CC6" s="66" t="s">
        <v>137</v>
      </c>
      <c r="CD6" s="66" t="s">
        <v>137</v>
      </c>
      <c r="CE6" s="66" t="s">
        <v>137</v>
      </c>
      <c r="CF6" s="66" t="s">
        <v>137</v>
      </c>
      <c r="CG6" s="67" t="s">
        <v>138</v>
      </c>
      <c r="CH6" s="67" t="s">
        <v>138</v>
      </c>
      <c r="CI6" s="67" t="s">
        <v>138</v>
      </c>
      <c r="CJ6" s="67" t="s">
        <v>138</v>
      </c>
      <c r="CK6" s="68" t="s">
        <v>139</v>
      </c>
      <c r="CL6" s="68" t="s">
        <v>139</v>
      </c>
      <c r="CM6" s="68" t="s">
        <v>139</v>
      </c>
      <c r="CN6" s="68" t="s">
        <v>139</v>
      </c>
      <c r="CO6" s="69" t="s">
        <v>140</v>
      </c>
      <c r="CP6" s="69" t="s">
        <v>140</v>
      </c>
      <c r="CQ6" s="69" t="s">
        <v>140</v>
      </c>
      <c r="CR6" s="69" t="s">
        <v>140</v>
      </c>
    </row>
    <row r="7" spans="1:110" s="65" customFormat="1" x14ac:dyDescent="0.2">
      <c r="B7" s="65" t="s">
        <v>141</v>
      </c>
      <c r="C7" s="70" t="s">
        <v>142</v>
      </c>
      <c r="D7" s="70" t="s">
        <v>143</v>
      </c>
      <c r="E7" s="70" t="s">
        <v>144</v>
      </c>
      <c r="F7" s="70" t="s">
        <v>145</v>
      </c>
      <c r="G7" s="70" t="s">
        <v>146</v>
      </c>
      <c r="H7" s="70" t="s">
        <v>147</v>
      </c>
      <c r="I7" s="70" t="s">
        <v>148</v>
      </c>
      <c r="J7" s="70" t="s">
        <v>149</v>
      </c>
      <c r="K7" s="70" t="s">
        <v>150</v>
      </c>
      <c r="L7" s="70" t="s">
        <v>151</v>
      </c>
      <c r="M7" s="70" t="s">
        <v>152</v>
      </c>
      <c r="N7" s="70" t="s">
        <v>153</v>
      </c>
      <c r="O7" s="70" t="s">
        <v>154</v>
      </c>
      <c r="P7" s="70" t="s">
        <v>155</v>
      </c>
      <c r="Q7" s="70" t="s">
        <v>156</v>
      </c>
      <c r="R7" s="70" t="s">
        <v>157</v>
      </c>
      <c r="S7" s="70" t="s">
        <v>158</v>
      </c>
      <c r="T7" s="70" t="s">
        <v>159</v>
      </c>
      <c r="U7" s="70" t="s">
        <v>160</v>
      </c>
      <c r="V7" s="70" t="s">
        <v>161</v>
      </c>
      <c r="W7" s="70" t="s">
        <v>162</v>
      </c>
      <c r="X7" s="70" t="s">
        <v>163</v>
      </c>
      <c r="Y7" s="70" t="s">
        <v>164</v>
      </c>
      <c r="Z7" s="70" t="s">
        <v>165</v>
      </c>
      <c r="AA7" s="70" t="s">
        <v>166</v>
      </c>
      <c r="AB7" s="70" t="s">
        <v>167</v>
      </c>
      <c r="AC7" s="70" t="s">
        <v>168</v>
      </c>
      <c r="AD7" s="70" t="s">
        <v>169</v>
      </c>
      <c r="AE7" s="70" t="s">
        <v>170</v>
      </c>
      <c r="AF7" s="70" t="s">
        <v>171</v>
      </c>
      <c r="AG7" s="70" t="s">
        <v>172</v>
      </c>
      <c r="AH7" s="70" t="s">
        <v>173</v>
      </c>
      <c r="AI7" s="70" t="s">
        <v>174</v>
      </c>
      <c r="AJ7" s="70" t="s">
        <v>175</v>
      </c>
      <c r="AK7" s="70" t="s">
        <v>176</v>
      </c>
      <c r="AL7" s="70" t="s">
        <v>177</v>
      </c>
      <c r="AM7" s="70" t="s">
        <v>178</v>
      </c>
      <c r="AN7" s="70" t="s">
        <v>179</v>
      </c>
      <c r="AO7" s="70" t="s">
        <v>180</v>
      </c>
      <c r="AP7" s="70" t="s">
        <v>181</v>
      </c>
      <c r="AQ7" s="70" t="s">
        <v>182</v>
      </c>
      <c r="AR7" s="70" t="s">
        <v>183</v>
      </c>
      <c r="AS7" s="70" t="s">
        <v>184</v>
      </c>
      <c r="AT7" s="70" t="s">
        <v>185</v>
      </c>
      <c r="AU7" s="65" t="s">
        <v>186</v>
      </c>
      <c r="AV7" s="65" t="s">
        <v>187</v>
      </c>
      <c r="AW7" s="65" t="s">
        <v>188</v>
      </c>
      <c r="AX7" s="65" t="s">
        <v>189</v>
      </c>
      <c r="AY7" s="65" t="s">
        <v>190</v>
      </c>
      <c r="AZ7" s="65" t="s">
        <v>191</v>
      </c>
      <c r="BA7" s="65" t="s">
        <v>192</v>
      </c>
      <c r="BB7" s="65" t="s">
        <v>193</v>
      </c>
      <c r="BC7" s="65" t="s">
        <v>194</v>
      </c>
      <c r="BD7" s="65" t="s">
        <v>195</v>
      </c>
      <c r="BE7" s="65" t="s">
        <v>196</v>
      </c>
      <c r="BF7" s="65" t="s">
        <v>197</v>
      </c>
      <c r="BG7" s="65" t="s">
        <v>198</v>
      </c>
      <c r="BH7" s="65" t="s">
        <v>199</v>
      </c>
      <c r="BI7" s="65" t="s">
        <v>200</v>
      </c>
      <c r="BJ7" s="65" t="s">
        <v>201</v>
      </c>
      <c r="BK7" s="65" t="s">
        <v>202</v>
      </c>
      <c r="BL7" s="65" t="s">
        <v>203</v>
      </c>
      <c r="BM7" s="65" t="s">
        <v>204</v>
      </c>
      <c r="BN7" s="65" t="s">
        <v>205</v>
      </c>
      <c r="BO7" s="65" t="s">
        <v>206</v>
      </c>
      <c r="BP7" s="65" t="s">
        <v>207</v>
      </c>
      <c r="BQ7" s="65" t="s">
        <v>208</v>
      </c>
      <c r="BR7" s="65" t="s">
        <v>209</v>
      </c>
      <c r="BS7" s="65" t="s">
        <v>210</v>
      </c>
      <c r="BT7" s="65" t="s">
        <v>211</v>
      </c>
      <c r="BU7" s="65" t="s">
        <v>212</v>
      </c>
      <c r="BV7" s="65" t="s">
        <v>213</v>
      </c>
      <c r="BW7" s="65" t="s">
        <v>214</v>
      </c>
      <c r="BX7" s="65" t="s">
        <v>215</v>
      </c>
      <c r="BY7" s="65" t="s">
        <v>216</v>
      </c>
      <c r="BZ7" s="65" t="s">
        <v>217</v>
      </c>
      <c r="CA7" s="65" t="s">
        <v>218</v>
      </c>
      <c r="CB7" s="65" t="s">
        <v>219</v>
      </c>
      <c r="CC7" s="65" t="s">
        <v>220</v>
      </c>
      <c r="CD7" s="65" t="s">
        <v>221</v>
      </c>
      <c r="CE7" s="65" t="s">
        <v>222</v>
      </c>
      <c r="CF7" s="65" t="s">
        <v>223</v>
      </c>
      <c r="CG7" s="65" t="s">
        <v>224</v>
      </c>
      <c r="CH7" s="65" t="s">
        <v>225</v>
      </c>
      <c r="CI7" s="65" t="s">
        <v>226</v>
      </c>
      <c r="CJ7" s="65" t="s">
        <v>227</v>
      </c>
      <c r="CK7" s="65" t="s">
        <v>228</v>
      </c>
      <c r="CL7" s="65" t="s">
        <v>229</v>
      </c>
      <c r="CM7" s="65" t="s">
        <v>230</v>
      </c>
      <c r="CN7" s="65" t="s">
        <v>231</v>
      </c>
      <c r="CO7" s="65" t="s">
        <v>232</v>
      </c>
      <c r="CP7" s="65" t="s">
        <v>233</v>
      </c>
      <c r="CQ7" s="65" t="s">
        <v>234</v>
      </c>
      <c r="CR7" s="65" t="s">
        <v>235</v>
      </c>
      <c r="CS7" s="65" t="s">
        <v>236</v>
      </c>
      <c r="CT7" s="65" t="s">
        <v>237</v>
      </c>
      <c r="CU7" s="65" t="s">
        <v>238</v>
      </c>
      <c r="CV7" s="65" t="s">
        <v>239</v>
      </c>
      <c r="CW7" s="65" t="s">
        <v>240</v>
      </c>
      <c r="CX7" s="65" t="s">
        <v>241</v>
      </c>
      <c r="CY7" s="65" t="s">
        <v>242</v>
      </c>
      <c r="CZ7" s="65" t="s">
        <v>243</v>
      </c>
      <c r="DA7" s="65" t="s">
        <v>244</v>
      </c>
      <c r="DB7" s="65" t="s">
        <v>245</v>
      </c>
      <c r="DC7" s="65" t="s">
        <v>246</v>
      </c>
      <c r="DD7" s="65" t="s">
        <v>247</v>
      </c>
      <c r="DE7" s="65" t="s">
        <v>248</v>
      </c>
      <c r="DF7" s="65" t="s">
        <v>249</v>
      </c>
    </row>
    <row r="8" spans="1:110" x14ac:dyDescent="0.2">
      <c r="A8" s="65" t="s">
        <v>250</v>
      </c>
      <c r="B8" s="65" t="s">
        <v>251</v>
      </c>
      <c r="C8" s="71">
        <v>2.0063967944573302</v>
      </c>
      <c r="D8" s="71">
        <v>2.0292109297185799</v>
      </c>
      <c r="E8" s="71">
        <v>2.0375058295190498</v>
      </c>
      <c r="F8" s="71">
        <v>2.06056286491336</v>
      </c>
      <c r="G8" s="71">
        <v>2.0745428604526199</v>
      </c>
      <c r="H8" s="71">
        <v>2.0848413941935999</v>
      </c>
      <c r="I8" s="71">
        <v>2.1205826507328598</v>
      </c>
      <c r="J8" s="71">
        <v>2.1424708889297399</v>
      </c>
      <c r="K8" s="71">
        <v>2.1577842143700501</v>
      </c>
      <c r="L8" s="71">
        <v>2.1833771506398501</v>
      </c>
      <c r="M8" s="71">
        <v>2.2041521339054801</v>
      </c>
      <c r="N8" s="71">
        <v>2.1895699800145501</v>
      </c>
      <c r="O8" s="71">
        <v>2.2079136110252899</v>
      </c>
      <c r="P8" s="71">
        <v>2.22788120701059</v>
      </c>
      <c r="Q8" s="71">
        <v>2.2459724770552998</v>
      </c>
      <c r="R8" s="71">
        <v>2.2732174952512398</v>
      </c>
      <c r="S8" s="71">
        <v>2.2978763341263799</v>
      </c>
      <c r="T8" s="71">
        <v>2.3349096781978398</v>
      </c>
      <c r="U8" s="71">
        <v>2.3734038596485099</v>
      </c>
      <c r="V8" s="71">
        <v>2.3214065405194502</v>
      </c>
      <c r="W8" s="71">
        <v>2.30398378778303</v>
      </c>
      <c r="X8" s="71">
        <v>2.3147083800778501</v>
      </c>
      <c r="Y8" s="71">
        <v>2.33384264563343</v>
      </c>
      <c r="Z8" s="71">
        <v>2.3520478742720301</v>
      </c>
      <c r="AA8" s="71">
        <v>2.35710662986398</v>
      </c>
      <c r="AB8" s="71">
        <v>2.3597617242881999</v>
      </c>
      <c r="AC8" s="71">
        <v>2.3675152110919599</v>
      </c>
      <c r="AD8" s="71">
        <v>2.3894355869441899</v>
      </c>
      <c r="AE8" s="71">
        <v>2.40815819227547</v>
      </c>
      <c r="AF8" s="71">
        <v>2.44430890044428</v>
      </c>
      <c r="AG8" s="71">
        <v>2.4604257745065699</v>
      </c>
      <c r="AH8" s="71">
        <v>2.4673861530990902</v>
      </c>
      <c r="AI8" s="71">
        <v>2.48042073711553</v>
      </c>
      <c r="AJ8" s="71">
        <v>2.4867997015171999</v>
      </c>
      <c r="AK8" s="71">
        <v>2.4979963270933299</v>
      </c>
      <c r="AL8" s="71">
        <v>2.5174928668501901</v>
      </c>
      <c r="AM8" s="71">
        <v>2.52334068619753</v>
      </c>
      <c r="AN8" s="71">
        <v>2.5236312406637</v>
      </c>
      <c r="AO8" s="71">
        <v>2.53852614076715</v>
      </c>
      <c r="AP8" s="71">
        <v>2.5493471020021499</v>
      </c>
      <c r="AQ8" s="71">
        <v>2.5641196272997999</v>
      </c>
      <c r="AR8" s="71">
        <v>2.5682533521263</v>
      </c>
      <c r="AS8" s="71">
        <v>2.5745604439045402</v>
      </c>
      <c r="AT8" s="71">
        <v>2.5703855371384798</v>
      </c>
      <c r="AU8" s="71">
        <v>2.5621096470938398</v>
      </c>
      <c r="AV8" s="71">
        <v>2.57383315818505</v>
      </c>
      <c r="AW8" s="71">
        <v>2.5763813062717098</v>
      </c>
      <c r="AX8" s="71">
        <v>2.5767536568672198</v>
      </c>
      <c r="AY8" s="71">
        <v>2.5717145141704401</v>
      </c>
      <c r="AZ8" s="71">
        <v>2.5921806314594802</v>
      </c>
      <c r="BA8" s="71">
        <v>2.6069809626114901</v>
      </c>
      <c r="BB8" s="71">
        <v>2.6253970020753399</v>
      </c>
      <c r="BC8" s="71">
        <v>2.64311388125578</v>
      </c>
      <c r="BD8" s="71">
        <v>2.64546660406153</v>
      </c>
      <c r="BE8" s="71">
        <v>2.6516461802012401</v>
      </c>
      <c r="BF8" s="71">
        <v>2.6731214386986899</v>
      </c>
      <c r="BG8" s="71">
        <v>2.6992395466316998</v>
      </c>
      <c r="BH8" s="71">
        <v>2.7183438993189601</v>
      </c>
      <c r="BI8" s="71">
        <v>2.7305561512385701</v>
      </c>
      <c r="BJ8" s="71">
        <v>2.74253282416533</v>
      </c>
      <c r="BK8" s="71">
        <v>2.7480564459173999</v>
      </c>
      <c r="BL8" s="71">
        <v>2.7688782846120299</v>
      </c>
      <c r="BM8" s="71">
        <v>2.7849600301573001</v>
      </c>
      <c r="BN8" s="71">
        <v>2.7960315775651199</v>
      </c>
      <c r="BO8" s="71">
        <v>2.8046313693112501</v>
      </c>
      <c r="BP8" s="71">
        <v>2.7904564390836502</v>
      </c>
      <c r="BQ8" s="71">
        <v>2.8032012428447599</v>
      </c>
      <c r="BR8" s="71">
        <v>2.8160110728518499</v>
      </c>
      <c r="BS8" s="71">
        <v>2.8427513358899001</v>
      </c>
      <c r="BT8" s="71">
        <v>2.8785483334867901</v>
      </c>
      <c r="BU8" s="71">
        <v>2.9207292897956099</v>
      </c>
      <c r="BV8" s="71">
        <v>2.9773693852936902</v>
      </c>
      <c r="BW8" s="71">
        <v>3.0336330216182201</v>
      </c>
      <c r="BX8" s="71">
        <v>3.0947841762379902</v>
      </c>
      <c r="BY8" s="71">
        <v>3.1308382651775801</v>
      </c>
      <c r="BZ8" s="71">
        <v>3.1647578482205798</v>
      </c>
      <c r="CA8" s="71">
        <v>3.1699728449320399</v>
      </c>
      <c r="CB8" s="71">
        <v>3.1726433528765199</v>
      </c>
      <c r="CC8" s="71">
        <v>3.1988751075198198</v>
      </c>
      <c r="CD8" s="71">
        <v>3.22193842078046</v>
      </c>
      <c r="CE8" s="71">
        <v>3.2482217134576001</v>
      </c>
      <c r="CF8" s="71">
        <v>3.2956347050253401</v>
      </c>
      <c r="CG8" s="71">
        <v>3.3068651934414</v>
      </c>
      <c r="CH8" s="71">
        <v>3.3215129166372299</v>
      </c>
      <c r="CI8" s="71">
        <v>3.33644348125376</v>
      </c>
      <c r="CJ8" s="71">
        <v>3.3572212983318299</v>
      </c>
      <c r="CK8" s="71">
        <v>3.3807002427985302</v>
      </c>
      <c r="CL8" s="71">
        <v>3.4059969087009301</v>
      </c>
      <c r="CM8" s="71">
        <v>3.4377337181428</v>
      </c>
      <c r="CN8" s="71">
        <v>3.4574970892838501</v>
      </c>
      <c r="CO8" s="71">
        <v>3.4821949067167401</v>
      </c>
      <c r="CP8" s="71">
        <v>3.5031566001205299</v>
      </c>
      <c r="CQ8" s="71">
        <v>3.52270272713641</v>
      </c>
      <c r="CR8" s="71">
        <v>3.5419955790195701</v>
      </c>
      <c r="CS8" s="71">
        <v>3.5559381202671498</v>
      </c>
      <c r="CT8" s="71">
        <v>3.57575112832704</v>
      </c>
      <c r="CU8" s="71">
        <v>3.5964338270398999</v>
      </c>
      <c r="CV8" s="71">
        <v>3.61801770409354</v>
      </c>
      <c r="CW8" s="71">
        <v>3.6408977322046501</v>
      </c>
      <c r="CX8" s="71">
        <v>3.6618400116250398</v>
      </c>
      <c r="CY8" s="71">
        <v>3.6802375110753398</v>
      </c>
      <c r="CZ8" s="71">
        <v>3.7008477513768301</v>
      </c>
      <c r="DA8" s="71">
        <v>3.7223543645572499</v>
      </c>
      <c r="DB8" s="71">
        <v>3.7436102533270601</v>
      </c>
      <c r="DC8" s="71">
        <v>3.7639621402043901</v>
      </c>
      <c r="DD8" s="71">
        <v>3.7858589715223401</v>
      </c>
      <c r="DE8" s="71">
        <v>3.8072431216507701</v>
      </c>
      <c r="DF8" s="71">
        <v>3.82745157800891</v>
      </c>
    </row>
    <row r="9" spans="1:110" x14ac:dyDescent="0.2">
      <c r="A9" s="65" t="s">
        <v>252</v>
      </c>
      <c r="B9" s="65" t="s">
        <v>253</v>
      </c>
      <c r="C9" s="71">
        <v>2.0063967944573302</v>
      </c>
      <c r="D9" s="71">
        <v>2.0292109297185799</v>
      </c>
      <c r="E9" s="71">
        <v>2.0375058295190498</v>
      </c>
      <c r="F9" s="71">
        <v>2.06056286491336</v>
      </c>
      <c r="G9" s="71">
        <v>2.0745428604526199</v>
      </c>
      <c r="H9" s="71">
        <v>2.0848413941935999</v>
      </c>
      <c r="I9" s="71">
        <v>2.1205826507328598</v>
      </c>
      <c r="J9" s="71">
        <v>2.1424708889297399</v>
      </c>
      <c r="K9" s="71">
        <v>2.1577842143700501</v>
      </c>
      <c r="L9" s="71">
        <v>2.1833771506398501</v>
      </c>
      <c r="M9" s="71">
        <v>2.2041521339054801</v>
      </c>
      <c r="N9" s="71">
        <v>2.1895699800145501</v>
      </c>
      <c r="O9" s="71">
        <v>2.2079136110252899</v>
      </c>
      <c r="P9" s="71">
        <v>2.22788120701059</v>
      </c>
      <c r="Q9" s="71">
        <v>2.2459724770552998</v>
      </c>
      <c r="R9" s="71">
        <v>2.2732174952512398</v>
      </c>
      <c r="S9" s="71">
        <v>2.2978763341263799</v>
      </c>
      <c r="T9" s="71">
        <v>2.3349096781978398</v>
      </c>
      <c r="U9" s="71">
        <v>2.3734038596485099</v>
      </c>
      <c r="V9" s="71">
        <v>2.3214065405194502</v>
      </c>
      <c r="W9" s="71">
        <v>2.30398378778303</v>
      </c>
      <c r="X9" s="71">
        <v>2.3147083800778501</v>
      </c>
      <c r="Y9" s="71">
        <v>2.33384264563343</v>
      </c>
      <c r="Z9" s="71">
        <v>2.3520478742720301</v>
      </c>
      <c r="AA9" s="71">
        <v>2.35710662986398</v>
      </c>
      <c r="AB9" s="71">
        <v>2.3597617242881999</v>
      </c>
      <c r="AC9" s="71">
        <v>2.3675152110919599</v>
      </c>
      <c r="AD9" s="71">
        <v>2.3894355869441899</v>
      </c>
      <c r="AE9" s="71">
        <v>2.40815819227547</v>
      </c>
      <c r="AF9" s="71">
        <v>2.44430890044428</v>
      </c>
      <c r="AG9" s="71">
        <v>2.4604257745065699</v>
      </c>
      <c r="AH9" s="71">
        <v>2.4673861530990902</v>
      </c>
      <c r="AI9" s="71">
        <v>2.48042073711553</v>
      </c>
      <c r="AJ9" s="71">
        <v>2.4867997015171999</v>
      </c>
      <c r="AK9" s="71">
        <v>2.4979963270933299</v>
      </c>
      <c r="AL9" s="71">
        <v>2.5174928668501901</v>
      </c>
      <c r="AM9" s="71">
        <v>2.52334068619753</v>
      </c>
      <c r="AN9" s="71">
        <v>2.5236312406637</v>
      </c>
      <c r="AO9" s="71">
        <v>2.53852614076715</v>
      </c>
      <c r="AP9" s="71">
        <v>2.5493471020021499</v>
      </c>
      <c r="AQ9" s="71">
        <v>2.5641196272997999</v>
      </c>
      <c r="AR9" s="71">
        <v>2.5682533521263</v>
      </c>
      <c r="AS9" s="71">
        <v>2.5745604439045402</v>
      </c>
      <c r="AT9" s="71">
        <v>2.5703855371384798</v>
      </c>
      <c r="AU9" s="71">
        <v>2.5621096470938398</v>
      </c>
      <c r="AV9" s="71">
        <v>2.57383315818505</v>
      </c>
      <c r="AW9" s="71">
        <v>2.5763813062717098</v>
      </c>
      <c r="AX9" s="71">
        <v>2.5767536568672198</v>
      </c>
      <c r="AY9" s="71">
        <v>2.5717145141704401</v>
      </c>
      <c r="AZ9" s="71">
        <v>2.5921806314594802</v>
      </c>
      <c r="BA9" s="71">
        <v>2.6069809626114901</v>
      </c>
      <c r="BB9" s="71">
        <v>2.6253970020753399</v>
      </c>
      <c r="BC9" s="71">
        <v>2.64311388125578</v>
      </c>
      <c r="BD9" s="71">
        <v>2.64546660406153</v>
      </c>
      <c r="BE9" s="71">
        <v>2.6516461802012401</v>
      </c>
      <c r="BF9" s="71">
        <v>2.6731214386986899</v>
      </c>
      <c r="BG9" s="71">
        <v>2.6992395466316998</v>
      </c>
      <c r="BH9" s="71">
        <v>2.7183438993189601</v>
      </c>
      <c r="BI9" s="71">
        <v>2.7305561512385701</v>
      </c>
      <c r="BJ9" s="71">
        <v>2.74253282416533</v>
      </c>
      <c r="BK9" s="71">
        <v>2.7480564459173999</v>
      </c>
      <c r="BL9" s="71">
        <v>2.7688782846120299</v>
      </c>
      <c r="BM9" s="71">
        <v>2.7849600301573001</v>
      </c>
      <c r="BN9" s="71">
        <v>2.7960315775651199</v>
      </c>
      <c r="BO9" s="71">
        <v>2.8046313693112501</v>
      </c>
      <c r="BP9" s="71">
        <v>2.7904564390836502</v>
      </c>
      <c r="BQ9" s="71">
        <v>2.8032012428447599</v>
      </c>
      <c r="BR9" s="71">
        <v>2.8160110728518499</v>
      </c>
      <c r="BS9" s="71">
        <v>2.8427513358899001</v>
      </c>
      <c r="BT9" s="71">
        <v>2.8785483334867901</v>
      </c>
      <c r="BU9" s="71">
        <v>2.9207292897956099</v>
      </c>
      <c r="BV9" s="71">
        <v>2.9773693852936902</v>
      </c>
      <c r="BW9" s="71">
        <v>3.0336330216182201</v>
      </c>
      <c r="BX9" s="71">
        <v>3.0947841762379902</v>
      </c>
      <c r="BY9" s="71">
        <v>3.1308382651775801</v>
      </c>
      <c r="BZ9" s="71">
        <v>3.1647578482205798</v>
      </c>
      <c r="CA9" s="71">
        <v>3.1699728449320399</v>
      </c>
      <c r="CB9" s="71">
        <v>3.1726433528765199</v>
      </c>
      <c r="CC9" s="71">
        <v>3.1988751075198198</v>
      </c>
      <c r="CD9" s="71">
        <v>3.22193842078046</v>
      </c>
      <c r="CE9" s="71">
        <v>3.2482217134576001</v>
      </c>
      <c r="CF9" s="71">
        <v>3.2956347050253401</v>
      </c>
      <c r="CG9" s="71">
        <v>3.2956818187049399</v>
      </c>
      <c r="CH9" s="71">
        <v>3.30792205959977</v>
      </c>
      <c r="CI9" s="71">
        <v>3.3215284214171801</v>
      </c>
      <c r="CJ9" s="71">
        <v>3.3405839801810502</v>
      </c>
      <c r="CK9" s="71">
        <v>3.3614239742545502</v>
      </c>
      <c r="CL9" s="71">
        <v>3.38426406518745</v>
      </c>
      <c r="CM9" s="71">
        <v>3.4138940790776999</v>
      </c>
      <c r="CN9" s="71">
        <v>3.4314671893760398</v>
      </c>
      <c r="CO9" s="71">
        <v>3.4539470339367302</v>
      </c>
      <c r="CP9" s="71">
        <v>3.47269459852044</v>
      </c>
      <c r="CQ9" s="71">
        <v>3.49005249564626</v>
      </c>
      <c r="CR9" s="71">
        <v>3.5070492246636702</v>
      </c>
      <c r="CS9" s="71">
        <v>3.5187919040562301</v>
      </c>
      <c r="CT9" s="71">
        <v>3.53647849692035</v>
      </c>
      <c r="CU9" s="71">
        <v>3.5550620795049301</v>
      </c>
      <c r="CV9" s="71">
        <v>3.5745297767497299</v>
      </c>
      <c r="CW9" s="71">
        <v>3.5952897092899598</v>
      </c>
      <c r="CX9" s="71">
        <v>3.6139753890265802</v>
      </c>
      <c r="CY9" s="71">
        <v>3.6302782464144498</v>
      </c>
      <c r="CZ9" s="71">
        <v>3.6485793510484301</v>
      </c>
      <c r="DA9" s="71">
        <v>3.6675896522072202</v>
      </c>
      <c r="DB9" s="71">
        <v>3.6861868903925301</v>
      </c>
      <c r="DC9" s="71">
        <v>3.7039124585854499</v>
      </c>
      <c r="DD9" s="71">
        <v>3.72290689668923</v>
      </c>
      <c r="DE9" s="71">
        <v>3.7412610936331001</v>
      </c>
      <c r="DF9" s="71">
        <v>3.7582877239941199</v>
      </c>
    </row>
    <row r="10" spans="1:110" x14ac:dyDescent="0.2">
      <c r="A10" s="65" t="s">
        <v>254</v>
      </c>
      <c r="B10" s="65" t="s">
        <v>255</v>
      </c>
      <c r="C10" s="71">
        <v>2.0063967944573302</v>
      </c>
      <c r="D10" s="71">
        <v>2.0292109297185799</v>
      </c>
      <c r="E10" s="71">
        <v>2.0375058295190498</v>
      </c>
      <c r="F10" s="71">
        <v>2.06056286491336</v>
      </c>
      <c r="G10" s="71">
        <v>2.0745428604526199</v>
      </c>
      <c r="H10" s="71">
        <v>2.0848413941935999</v>
      </c>
      <c r="I10" s="71">
        <v>2.1205826507328598</v>
      </c>
      <c r="J10" s="71">
        <v>2.1424708889297399</v>
      </c>
      <c r="K10" s="71">
        <v>2.1577842143700501</v>
      </c>
      <c r="L10" s="71">
        <v>2.1833771506398501</v>
      </c>
      <c r="M10" s="71">
        <v>2.2041521339054801</v>
      </c>
      <c r="N10" s="71">
        <v>2.1895699800145501</v>
      </c>
      <c r="O10" s="71">
        <v>2.2079136110252899</v>
      </c>
      <c r="P10" s="71">
        <v>2.22788120701059</v>
      </c>
      <c r="Q10" s="71">
        <v>2.2459724770552998</v>
      </c>
      <c r="R10" s="71">
        <v>2.2732174952512398</v>
      </c>
      <c r="S10" s="71">
        <v>2.2978763341263799</v>
      </c>
      <c r="T10" s="71">
        <v>2.3349096781978398</v>
      </c>
      <c r="U10" s="71">
        <v>2.3734038596485099</v>
      </c>
      <c r="V10" s="71">
        <v>2.3214065405194502</v>
      </c>
      <c r="W10" s="71">
        <v>2.30398378778303</v>
      </c>
      <c r="X10" s="71">
        <v>2.3147083800778501</v>
      </c>
      <c r="Y10" s="71">
        <v>2.33384264563343</v>
      </c>
      <c r="Z10" s="71">
        <v>2.3520478742720301</v>
      </c>
      <c r="AA10" s="71">
        <v>2.35710662986398</v>
      </c>
      <c r="AB10" s="71">
        <v>2.3597617242881999</v>
      </c>
      <c r="AC10" s="71">
        <v>2.3675152110919599</v>
      </c>
      <c r="AD10" s="71">
        <v>2.3894355869441899</v>
      </c>
      <c r="AE10" s="71">
        <v>2.40815819227547</v>
      </c>
      <c r="AF10" s="71">
        <v>2.44430890044428</v>
      </c>
      <c r="AG10" s="71">
        <v>2.4604257745065699</v>
      </c>
      <c r="AH10" s="71">
        <v>2.4673861530990902</v>
      </c>
      <c r="AI10" s="71">
        <v>2.48042073711553</v>
      </c>
      <c r="AJ10" s="71">
        <v>2.4867997015171999</v>
      </c>
      <c r="AK10" s="71">
        <v>2.4979963270933299</v>
      </c>
      <c r="AL10" s="71">
        <v>2.5174928668501901</v>
      </c>
      <c r="AM10" s="71">
        <v>2.52334068619753</v>
      </c>
      <c r="AN10" s="71">
        <v>2.5236312406637</v>
      </c>
      <c r="AO10" s="71">
        <v>2.53852614076715</v>
      </c>
      <c r="AP10" s="71">
        <v>2.5493471020021499</v>
      </c>
      <c r="AQ10" s="71">
        <v>2.5641196272997999</v>
      </c>
      <c r="AR10" s="71">
        <v>2.5682533521263</v>
      </c>
      <c r="AS10" s="71">
        <v>2.5745604439045402</v>
      </c>
      <c r="AT10" s="71">
        <v>2.5703855371384798</v>
      </c>
      <c r="AU10" s="71">
        <v>2.5621096470938398</v>
      </c>
      <c r="AV10" s="71">
        <v>2.57383315818505</v>
      </c>
      <c r="AW10" s="71">
        <v>2.5763813062717098</v>
      </c>
      <c r="AX10" s="71">
        <v>2.5767536568672198</v>
      </c>
      <c r="AY10" s="71">
        <v>2.5717145141704401</v>
      </c>
      <c r="AZ10" s="71">
        <v>2.5921806314594802</v>
      </c>
      <c r="BA10" s="71">
        <v>2.6069809626114901</v>
      </c>
      <c r="BB10" s="71">
        <v>2.6253970020753399</v>
      </c>
      <c r="BC10" s="71">
        <v>2.64311388125578</v>
      </c>
      <c r="BD10" s="71">
        <v>2.64546660406153</v>
      </c>
      <c r="BE10" s="71">
        <v>2.6516461802012401</v>
      </c>
      <c r="BF10" s="71">
        <v>2.6731214386986899</v>
      </c>
      <c r="BG10" s="71">
        <v>2.6992395466316998</v>
      </c>
      <c r="BH10" s="71">
        <v>2.7183438993189601</v>
      </c>
      <c r="BI10" s="71">
        <v>2.7305561512385701</v>
      </c>
      <c r="BJ10" s="71">
        <v>2.74253282416533</v>
      </c>
      <c r="BK10" s="71">
        <v>2.7480564459173999</v>
      </c>
      <c r="BL10" s="71">
        <v>2.7688782846120299</v>
      </c>
      <c r="BM10" s="71">
        <v>2.7849600301573001</v>
      </c>
      <c r="BN10" s="71">
        <v>2.7960315775651199</v>
      </c>
      <c r="BO10" s="71">
        <v>2.8046313693112501</v>
      </c>
      <c r="BP10" s="71">
        <v>2.7904564390836502</v>
      </c>
      <c r="BQ10" s="71">
        <v>2.8032012428447599</v>
      </c>
      <c r="BR10" s="71">
        <v>2.8160110728518499</v>
      </c>
      <c r="BS10" s="71">
        <v>2.8427513358899001</v>
      </c>
      <c r="BT10" s="71">
        <v>2.8785483334867901</v>
      </c>
      <c r="BU10" s="71">
        <v>2.9207292897956099</v>
      </c>
      <c r="BV10" s="71">
        <v>2.9773693852936902</v>
      </c>
      <c r="BW10" s="71">
        <v>3.0336330216182201</v>
      </c>
      <c r="BX10" s="71">
        <v>3.0947841762379902</v>
      </c>
      <c r="BY10" s="71">
        <v>3.1308382651775801</v>
      </c>
      <c r="BZ10" s="71">
        <v>3.1647578482205798</v>
      </c>
      <c r="CA10" s="71">
        <v>3.1699728449320399</v>
      </c>
      <c r="CB10" s="71">
        <v>3.1726433528765199</v>
      </c>
      <c r="CC10" s="71">
        <v>3.1988751075198198</v>
      </c>
      <c r="CD10" s="71">
        <v>3.22193842078046</v>
      </c>
      <c r="CE10" s="71">
        <v>3.2482217134576001</v>
      </c>
      <c r="CF10" s="71">
        <v>3.2956347050253401</v>
      </c>
      <c r="CG10" s="71">
        <v>3.3328946110561599</v>
      </c>
      <c r="CH10" s="71">
        <v>3.36074834534553</v>
      </c>
      <c r="CI10" s="71">
        <v>3.3902946752043399</v>
      </c>
      <c r="CJ10" s="71">
        <v>3.42312033100974</v>
      </c>
      <c r="CK10" s="71">
        <v>3.4590872492515499</v>
      </c>
      <c r="CL10" s="71">
        <v>3.4964583573124401</v>
      </c>
      <c r="CM10" s="71">
        <v>3.5398838730279301</v>
      </c>
      <c r="CN10" s="71">
        <v>3.5709423409877301</v>
      </c>
      <c r="CO10" s="71">
        <v>3.6075949532460601</v>
      </c>
      <c r="CP10" s="71">
        <v>3.6406746430719101</v>
      </c>
      <c r="CQ10" s="71">
        <v>3.6727184178307102</v>
      </c>
      <c r="CR10" s="71">
        <v>3.7047416963224702</v>
      </c>
      <c r="CS10" s="71">
        <v>3.7304473216979699</v>
      </c>
      <c r="CT10" s="71">
        <v>3.7624186037224798</v>
      </c>
      <c r="CU10" s="71">
        <v>3.79605055530654</v>
      </c>
      <c r="CV10" s="71">
        <v>3.8308948946381198</v>
      </c>
      <c r="CW10" s="71">
        <v>3.8673947300953402</v>
      </c>
      <c r="CX10" s="71">
        <v>3.9020162285803601</v>
      </c>
      <c r="CY10" s="71">
        <v>3.9341456558961099</v>
      </c>
      <c r="CZ10" s="71">
        <v>3.9683381696998699</v>
      </c>
      <c r="DA10" s="71">
        <v>4.0035641613789599</v>
      </c>
      <c r="DB10" s="71">
        <v>4.0386906917721097</v>
      </c>
      <c r="DC10" s="71">
        <v>4.0732428615725098</v>
      </c>
      <c r="DD10" s="71">
        <v>4.1093506579633496</v>
      </c>
      <c r="DE10" s="71">
        <v>4.1449735418232203</v>
      </c>
      <c r="DF10" s="71">
        <v>4.1796036208680798</v>
      </c>
    </row>
    <row r="12" spans="1:110" x14ac:dyDescent="0.2">
      <c r="C12" s="72"/>
      <c r="D12" s="72"/>
      <c r="E12" s="72"/>
      <c r="F12" s="72"/>
      <c r="G12" s="72"/>
      <c r="H12" s="72"/>
      <c r="I12" s="72"/>
      <c r="J12" s="72"/>
      <c r="K12" s="72"/>
      <c r="L12" s="72"/>
      <c r="M12" s="72"/>
      <c r="N12" s="72"/>
      <c r="O12" s="72"/>
      <c r="P12" s="72"/>
      <c r="Q12" s="72"/>
      <c r="R12" s="72"/>
      <c r="S12" s="72"/>
      <c r="T12" s="72"/>
      <c r="U12" s="72"/>
      <c r="V12" s="72"/>
      <c r="W12" s="72"/>
      <c r="X12" s="72"/>
      <c r="Y12" s="72"/>
      <c r="Z12" s="72"/>
      <c r="AA12" s="72"/>
      <c r="AB12" s="72"/>
      <c r="AC12" s="72"/>
      <c r="AD12" s="72"/>
      <c r="AE12" s="72"/>
      <c r="AF12" s="72"/>
      <c r="AG12" s="72"/>
      <c r="AH12" s="72"/>
      <c r="AI12" s="72"/>
      <c r="AJ12" s="72"/>
      <c r="AK12" s="72"/>
      <c r="AL12" s="72"/>
      <c r="AM12" s="72"/>
      <c r="AN12" s="72"/>
      <c r="AO12" s="72"/>
      <c r="AP12" s="72"/>
      <c r="AQ12" s="72"/>
      <c r="AR12" s="72"/>
      <c r="AS12" s="72"/>
      <c r="AT12" s="72"/>
    </row>
    <row r="13" spans="1:110" x14ac:dyDescent="0.2">
      <c r="C13" s="72"/>
      <c r="D13" s="72"/>
      <c r="E13" s="72"/>
      <c r="F13" s="72"/>
      <c r="G13" s="72"/>
      <c r="H13" s="72"/>
      <c r="I13" s="72"/>
      <c r="J13" s="72"/>
      <c r="K13" s="72"/>
      <c r="L13" s="72"/>
      <c r="M13" s="72"/>
      <c r="N13" s="72"/>
      <c r="O13" s="72"/>
      <c r="P13" s="72"/>
      <c r="Q13" s="72"/>
      <c r="R13" s="72"/>
      <c r="S13" s="72"/>
      <c r="T13" s="72"/>
      <c r="U13" s="72"/>
      <c r="V13" s="72"/>
      <c r="W13" s="72"/>
      <c r="X13" s="72"/>
      <c r="Y13" s="72"/>
      <c r="Z13" s="72"/>
      <c r="AA13" s="72"/>
      <c r="AB13" s="72"/>
      <c r="AC13" s="72"/>
      <c r="AD13" s="72"/>
      <c r="AE13" s="72"/>
      <c r="AF13" s="72"/>
      <c r="AG13" s="72"/>
      <c r="AH13" s="72"/>
      <c r="AI13" s="72"/>
      <c r="AJ13" s="72"/>
      <c r="AK13" s="72"/>
      <c r="AL13" s="72"/>
      <c r="AM13" s="72"/>
      <c r="AN13" s="72"/>
      <c r="AO13" s="72"/>
      <c r="AP13" s="72"/>
      <c r="AQ13" s="72"/>
      <c r="AR13" s="72"/>
      <c r="AS13" s="72"/>
      <c r="AT13" s="72"/>
    </row>
    <row r="14" spans="1:110" x14ac:dyDescent="0.2">
      <c r="C14" s="71"/>
      <c r="D14" s="71"/>
      <c r="E14" s="71"/>
      <c r="F14" s="71"/>
      <c r="G14" s="71"/>
      <c r="H14" s="71"/>
      <c r="I14" s="71"/>
      <c r="J14" s="71"/>
      <c r="K14" s="71"/>
      <c r="L14" s="71"/>
      <c r="M14" s="71"/>
      <c r="N14" s="71"/>
      <c r="O14" s="71"/>
      <c r="P14" s="71"/>
      <c r="Q14" s="71"/>
      <c r="R14" s="71"/>
      <c r="S14" s="71"/>
      <c r="T14" s="71"/>
      <c r="U14" s="71"/>
      <c r="V14" s="71"/>
      <c r="W14" s="71"/>
      <c r="X14" s="71"/>
      <c r="Y14" s="71"/>
      <c r="Z14" s="71"/>
      <c r="AA14" s="71"/>
      <c r="AB14" s="71"/>
      <c r="AC14" s="71"/>
      <c r="AD14" s="71"/>
      <c r="AE14" s="71"/>
      <c r="AF14" s="71"/>
      <c r="AG14" s="71"/>
      <c r="AH14" s="71"/>
      <c r="AI14" s="71"/>
      <c r="AJ14" s="71"/>
      <c r="AK14" s="71"/>
      <c r="AL14" s="71"/>
      <c r="AM14" s="71"/>
      <c r="AN14" s="71"/>
      <c r="AO14" s="71"/>
      <c r="AP14" s="71"/>
      <c r="AQ14" s="71"/>
      <c r="AR14" s="71"/>
      <c r="AS14" s="71"/>
      <c r="AT14" s="71"/>
    </row>
    <row r="18" spans="84:95" x14ac:dyDescent="0.2">
      <c r="CF18" s="73" t="s">
        <v>256</v>
      </c>
      <c r="CG18" s="74"/>
      <c r="CH18" s="74"/>
      <c r="CI18" s="75" t="s">
        <v>257</v>
      </c>
      <c r="CJ18" s="76"/>
      <c r="CK18" s="76"/>
      <c r="CL18" s="76"/>
      <c r="CM18" s="76"/>
      <c r="CN18" s="76"/>
      <c r="CO18" s="74"/>
      <c r="CP18" s="74" t="s">
        <v>258</v>
      </c>
      <c r="CQ18" s="74"/>
    </row>
    <row r="19" spans="84:95" x14ac:dyDescent="0.2">
      <c r="CF19" s="77"/>
      <c r="CG19" s="78"/>
      <c r="CH19" s="78"/>
      <c r="CI19" s="78"/>
      <c r="CJ19" s="78"/>
      <c r="CK19" s="78"/>
      <c r="CL19" s="78"/>
      <c r="CM19" s="78"/>
      <c r="CN19" s="78"/>
      <c r="CO19" s="78"/>
      <c r="CP19" s="78"/>
      <c r="CQ19" s="79"/>
    </row>
    <row r="20" spans="84:95" x14ac:dyDescent="0.2">
      <c r="CF20" s="80"/>
      <c r="CG20" s="81" t="s">
        <v>259</v>
      </c>
      <c r="CH20" s="82" t="s">
        <v>260</v>
      </c>
      <c r="CI20" s="74"/>
      <c r="CJ20" s="74"/>
      <c r="CK20" s="74"/>
      <c r="CL20" s="74"/>
      <c r="CM20" s="74"/>
      <c r="CN20" s="74"/>
      <c r="CO20" s="74"/>
      <c r="CP20" s="74"/>
      <c r="CQ20" s="83"/>
    </row>
    <row r="21" spans="84:95" x14ac:dyDescent="0.2">
      <c r="CF21" s="80"/>
      <c r="CG21" s="74"/>
      <c r="CH21" s="65" t="s">
        <v>227</v>
      </c>
      <c r="CI21" s="84"/>
      <c r="CJ21" s="84"/>
      <c r="CK21" s="84"/>
      <c r="CL21" s="74"/>
      <c r="CM21" s="74"/>
      <c r="CN21" s="74"/>
      <c r="CO21" s="74"/>
      <c r="CP21" s="74"/>
      <c r="CQ21" s="85" t="s">
        <v>261</v>
      </c>
    </row>
    <row r="22" spans="84:95" x14ac:dyDescent="0.2">
      <c r="CF22" s="80"/>
      <c r="CG22" s="74"/>
      <c r="CH22" s="71">
        <v>3.3572212983318299</v>
      </c>
      <c r="CI22" s="86"/>
      <c r="CJ22" s="86"/>
      <c r="CK22" s="86"/>
      <c r="CL22" s="74"/>
      <c r="CM22" s="74"/>
      <c r="CN22" s="74"/>
      <c r="CO22" s="74"/>
      <c r="CP22" s="74"/>
      <c r="CQ22" s="87">
        <f>AVERAGE(CH22:CK22)</f>
        <v>3.3572212983318299</v>
      </c>
    </row>
    <row r="23" spans="84:95" x14ac:dyDescent="0.2">
      <c r="CF23" s="80"/>
      <c r="CG23" s="74"/>
      <c r="CH23" s="74"/>
      <c r="CI23" s="74"/>
      <c r="CJ23" s="74"/>
      <c r="CK23" s="74"/>
      <c r="CL23" s="74"/>
      <c r="CM23" s="74"/>
      <c r="CN23" s="74"/>
      <c r="CO23" s="74"/>
      <c r="CP23" s="74"/>
      <c r="CQ23" s="88"/>
    </row>
    <row r="24" spans="84:95" x14ac:dyDescent="0.2">
      <c r="CF24" s="130" t="s">
        <v>262</v>
      </c>
      <c r="CG24" s="131"/>
      <c r="CH24" s="131"/>
      <c r="CI24" s="74" t="s">
        <v>263</v>
      </c>
      <c r="CJ24" s="74"/>
      <c r="CK24" s="74"/>
      <c r="CL24" s="74"/>
      <c r="CM24" s="74"/>
      <c r="CN24" s="74"/>
      <c r="CO24" s="74"/>
      <c r="CP24" s="74"/>
      <c r="CQ24" s="88"/>
    </row>
    <row r="25" spans="84:95" x14ac:dyDescent="0.2">
      <c r="CF25" s="89"/>
      <c r="CG25" s="81"/>
      <c r="CH25" s="65" t="s">
        <v>228</v>
      </c>
      <c r="CI25" s="65" t="s">
        <v>229</v>
      </c>
      <c r="CJ25" s="65" t="s">
        <v>230</v>
      </c>
      <c r="CK25" s="65" t="s">
        <v>231</v>
      </c>
      <c r="CL25" s="65" t="s">
        <v>232</v>
      </c>
      <c r="CM25" s="65" t="s">
        <v>233</v>
      </c>
      <c r="CN25" s="65" t="s">
        <v>234</v>
      </c>
      <c r="CO25" s="65" t="s">
        <v>235</v>
      </c>
      <c r="CP25" s="74"/>
      <c r="CQ25" s="88"/>
    </row>
    <row r="26" spans="84:95" x14ac:dyDescent="0.2">
      <c r="CF26" s="80"/>
      <c r="CG26" s="74"/>
      <c r="CH26" s="71">
        <v>3.3807002427985302</v>
      </c>
      <c r="CI26" s="71">
        <v>3.4059969087009301</v>
      </c>
      <c r="CJ26" s="71">
        <v>3.4377337181428</v>
      </c>
      <c r="CK26" s="71">
        <v>3.4574970892838501</v>
      </c>
      <c r="CL26" s="71">
        <v>3.4821949067167401</v>
      </c>
      <c r="CM26" s="71">
        <v>3.5031566001205299</v>
      </c>
      <c r="CN26" s="71">
        <v>3.52270272713641</v>
      </c>
      <c r="CO26" s="71">
        <v>3.5419955790195701</v>
      </c>
      <c r="CP26" s="74"/>
      <c r="CQ26" s="87">
        <f>AVERAGE(CH26:CO26)</f>
        <v>3.4664972214899197</v>
      </c>
    </row>
    <row r="27" spans="84:95" x14ac:dyDescent="0.2">
      <c r="CF27" s="80"/>
      <c r="CG27" s="74"/>
      <c r="CH27" s="74"/>
      <c r="CI27" s="74"/>
      <c r="CJ27" s="74"/>
      <c r="CK27" s="74"/>
      <c r="CL27" s="74"/>
      <c r="CM27" s="74"/>
      <c r="CN27" s="74"/>
      <c r="CO27" s="74"/>
      <c r="CP27" s="74"/>
      <c r="CQ27" s="88"/>
    </row>
    <row r="28" spans="84:95" x14ac:dyDescent="0.2">
      <c r="CF28" s="80"/>
      <c r="CG28" s="74"/>
      <c r="CH28" s="74"/>
      <c r="CI28" s="74"/>
      <c r="CJ28" s="74"/>
      <c r="CK28" s="74"/>
      <c r="CL28" s="74"/>
      <c r="CM28" s="74"/>
      <c r="CN28" s="74"/>
      <c r="CO28" s="74"/>
      <c r="CP28" s="90" t="s">
        <v>264</v>
      </c>
      <c r="CQ28" s="91">
        <f>(CQ26-CQ22)/CQ22</f>
        <v>3.2549514448865162E-2</v>
      </c>
    </row>
    <row r="29" spans="84:95" x14ac:dyDescent="0.2">
      <c r="CF29" s="92"/>
      <c r="CG29" s="93"/>
      <c r="CH29" s="93"/>
      <c r="CI29" s="93"/>
      <c r="CJ29" s="93"/>
      <c r="CK29" s="93"/>
      <c r="CL29" s="93"/>
      <c r="CM29" s="93"/>
      <c r="CN29" s="93"/>
      <c r="CO29" s="93"/>
      <c r="CP29" s="93"/>
      <c r="CQ29" s="94"/>
    </row>
    <row r="33" spans="84:95" hidden="1" x14ac:dyDescent="0.2"/>
    <row r="34" spans="84:95" hidden="1" x14ac:dyDescent="0.2">
      <c r="CF34" s="73" t="s">
        <v>256</v>
      </c>
      <c r="CG34" s="74"/>
      <c r="CH34" s="74"/>
      <c r="CI34" s="75" t="s">
        <v>257</v>
      </c>
      <c r="CJ34" s="76"/>
      <c r="CK34" s="76"/>
      <c r="CL34" s="76"/>
      <c r="CM34" s="76"/>
      <c r="CN34" s="76"/>
      <c r="CO34" s="74"/>
      <c r="CP34" s="74" t="s">
        <v>265</v>
      </c>
      <c r="CQ34" s="74"/>
    </row>
    <row r="35" spans="84:95" hidden="1" x14ac:dyDescent="0.2">
      <c r="CF35" s="77"/>
      <c r="CG35" s="78"/>
      <c r="CH35" s="78"/>
      <c r="CI35" s="78"/>
      <c r="CJ35" s="78"/>
      <c r="CK35" s="78"/>
      <c r="CL35" s="78"/>
      <c r="CM35" s="78"/>
      <c r="CN35" s="78"/>
      <c r="CO35" s="78"/>
      <c r="CP35" s="78"/>
      <c r="CQ35" s="79"/>
    </row>
    <row r="36" spans="84:95" hidden="1" x14ac:dyDescent="0.2">
      <c r="CF36" s="80"/>
      <c r="CG36" s="81" t="s">
        <v>259</v>
      </c>
      <c r="CH36" s="82" t="s">
        <v>260</v>
      </c>
      <c r="CI36" s="74"/>
      <c r="CJ36" s="74"/>
      <c r="CK36" s="74"/>
      <c r="CL36" s="74"/>
      <c r="CM36" s="74"/>
      <c r="CN36" s="74"/>
      <c r="CO36" s="74"/>
      <c r="CP36" s="74"/>
      <c r="CQ36" s="83"/>
    </row>
    <row r="37" spans="84:95" hidden="1" x14ac:dyDescent="0.2">
      <c r="CF37" s="80"/>
      <c r="CG37" s="74"/>
      <c r="CH37" s="65" t="s">
        <v>227</v>
      </c>
      <c r="CI37" s="84"/>
      <c r="CJ37" s="84"/>
      <c r="CK37" s="84"/>
      <c r="CL37" s="74"/>
      <c r="CM37" s="74"/>
      <c r="CN37" s="74"/>
      <c r="CO37" s="74"/>
      <c r="CP37" s="74"/>
      <c r="CQ37" s="85" t="s">
        <v>261</v>
      </c>
    </row>
    <row r="38" spans="84:95" hidden="1" x14ac:dyDescent="0.2">
      <c r="CF38" s="80"/>
      <c r="CG38" s="74"/>
      <c r="CH38" s="71">
        <v>3.3405839801810502</v>
      </c>
      <c r="CI38" s="86"/>
      <c r="CJ38" s="86"/>
      <c r="CK38" s="86"/>
      <c r="CL38" s="74"/>
      <c r="CM38" s="74"/>
      <c r="CN38" s="74"/>
      <c r="CO38" s="74"/>
      <c r="CP38" s="74"/>
      <c r="CQ38" s="87">
        <f>AVERAGE(CH38:CK38)</f>
        <v>3.3405839801810502</v>
      </c>
    </row>
    <row r="39" spans="84:95" hidden="1" x14ac:dyDescent="0.2">
      <c r="CF39" s="80"/>
      <c r="CG39" s="74"/>
      <c r="CH39" s="74"/>
      <c r="CI39" s="74"/>
      <c r="CJ39" s="74"/>
      <c r="CK39" s="74"/>
      <c r="CL39" s="74"/>
      <c r="CM39" s="74"/>
      <c r="CN39" s="74"/>
      <c r="CO39" s="74"/>
      <c r="CP39" s="74"/>
      <c r="CQ39" s="88"/>
    </row>
    <row r="40" spans="84:95" hidden="1" x14ac:dyDescent="0.2">
      <c r="CF40" s="130" t="s">
        <v>262</v>
      </c>
      <c r="CG40" s="131"/>
      <c r="CH40" s="131"/>
      <c r="CI40" s="74" t="s">
        <v>263</v>
      </c>
      <c r="CJ40" s="74"/>
      <c r="CK40" s="74"/>
      <c r="CL40" s="74"/>
      <c r="CM40" s="74"/>
      <c r="CN40" s="74"/>
      <c r="CO40" s="74"/>
      <c r="CP40" s="74"/>
      <c r="CQ40" s="88"/>
    </row>
    <row r="41" spans="84:95" hidden="1" x14ac:dyDescent="0.2">
      <c r="CF41" s="89"/>
      <c r="CG41" s="81"/>
      <c r="CH41" s="65" t="s">
        <v>228</v>
      </c>
      <c r="CI41" s="65" t="s">
        <v>229</v>
      </c>
      <c r="CJ41" s="65" t="s">
        <v>230</v>
      </c>
      <c r="CK41" s="65" t="s">
        <v>231</v>
      </c>
      <c r="CL41" s="65" t="s">
        <v>232</v>
      </c>
      <c r="CM41" s="65" t="s">
        <v>233</v>
      </c>
      <c r="CN41" s="65" t="s">
        <v>234</v>
      </c>
      <c r="CO41" s="65" t="s">
        <v>235</v>
      </c>
      <c r="CP41" s="74"/>
      <c r="CQ41" s="88"/>
    </row>
    <row r="42" spans="84:95" hidden="1" x14ac:dyDescent="0.2">
      <c r="CF42" s="80"/>
      <c r="CG42" s="74"/>
      <c r="CH42" s="71">
        <v>3.3614239742545502</v>
      </c>
      <c r="CI42" s="71">
        <v>3.38426406518745</v>
      </c>
      <c r="CJ42" s="71">
        <v>3.4138940790776999</v>
      </c>
      <c r="CK42" s="71">
        <v>3.4314671893760398</v>
      </c>
      <c r="CL42" s="71">
        <v>3.4539470339367302</v>
      </c>
      <c r="CM42" s="71">
        <v>3.47269459852044</v>
      </c>
      <c r="CN42" s="71">
        <v>3.49005249564626</v>
      </c>
      <c r="CO42" s="71">
        <v>3.5070492246636702</v>
      </c>
      <c r="CP42" s="74"/>
      <c r="CQ42" s="87">
        <f>AVERAGE(CH42:CO42)</f>
        <v>3.4393490825828557</v>
      </c>
    </row>
    <row r="43" spans="84:95" hidden="1" x14ac:dyDescent="0.2">
      <c r="CF43" s="80"/>
      <c r="CG43" s="74"/>
      <c r="CH43" s="74"/>
      <c r="CI43" s="74"/>
      <c r="CJ43" s="74"/>
      <c r="CK43" s="74"/>
      <c r="CL43" s="74"/>
      <c r="CM43" s="74"/>
      <c r="CN43" s="74"/>
      <c r="CO43" s="74"/>
      <c r="CP43" s="74"/>
      <c r="CQ43" s="88"/>
    </row>
    <row r="44" spans="84:95" hidden="1" x14ac:dyDescent="0.2">
      <c r="CF44" s="80"/>
      <c r="CG44" s="74"/>
      <c r="CH44" s="74"/>
      <c r="CI44" s="74"/>
      <c r="CJ44" s="74"/>
      <c r="CK44" s="74"/>
      <c r="CL44" s="74"/>
      <c r="CM44" s="74"/>
      <c r="CN44" s="74"/>
      <c r="CO44" s="74"/>
      <c r="CP44" s="90" t="s">
        <v>264</v>
      </c>
      <c r="CQ44" s="91">
        <f>(CQ42-CQ38)/CQ38</f>
        <v>2.9565220628416197E-2</v>
      </c>
    </row>
    <row r="45" spans="84:95" hidden="1" x14ac:dyDescent="0.2">
      <c r="CF45" s="92"/>
      <c r="CG45" s="93"/>
      <c r="CH45" s="93"/>
      <c r="CI45" s="93"/>
      <c r="CJ45" s="93"/>
      <c r="CK45" s="93"/>
      <c r="CL45" s="93"/>
      <c r="CM45" s="93"/>
      <c r="CN45" s="93"/>
      <c r="CO45" s="93"/>
      <c r="CP45" s="93"/>
      <c r="CQ45" s="94"/>
    </row>
    <row r="46" spans="84:95" hidden="1" x14ac:dyDescent="0.2"/>
    <row r="47" spans="84:95" hidden="1" x14ac:dyDescent="0.2"/>
    <row r="48" spans="84:95" hidden="1" x14ac:dyDescent="0.2"/>
  </sheetData>
  <mergeCells count="3">
    <mergeCell ref="A1:B1"/>
    <mergeCell ref="CF24:CH24"/>
    <mergeCell ref="CF40:CH40"/>
  </mergeCells>
  <pageMargins left="0.25" right="0.25" top="1" bottom="1" header="0.5" footer="0.5"/>
  <pageSetup orientation="landscape"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CFAE1C-260B-44EC-9970-A44B27DD86AD}">
  <dimension ref="B1:L59"/>
  <sheetViews>
    <sheetView topLeftCell="A8" zoomScale="90" zoomScaleNormal="90" workbookViewId="0">
      <selection activeCell="C44" sqref="C44"/>
    </sheetView>
  </sheetViews>
  <sheetFormatPr defaultColWidth="9.140625" defaultRowHeight="13.5" x14ac:dyDescent="0.25"/>
  <cols>
    <col min="1" max="1" width="5.5703125" style="16" customWidth="1"/>
    <col min="2" max="2" width="41.28515625" style="16" customWidth="1"/>
    <col min="3" max="3" width="17.140625" style="16" customWidth="1"/>
    <col min="4" max="4" width="45.5703125" style="16" customWidth="1"/>
    <col min="5" max="5" width="31.140625" style="58" customWidth="1"/>
    <col min="6" max="6" width="33.42578125" style="58" customWidth="1"/>
    <col min="7" max="7" width="4.28515625" style="16" customWidth="1"/>
    <col min="8" max="8" width="9.5703125" style="16" customWidth="1"/>
    <col min="9" max="9" width="17.5703125" style="16" customWidth="1"/>
    <col min="10" max="10" width="12" style="59" customWidth="1"/>
    <col min="11" max="11" width="14.28515625" style="16" customWidth="1"/>
    <col min="12" max="12" width="9.140625" style="16"/>
    <col min="13" max="14" width="13.7109375" style="16" customWidth="1"/>
    <col min="15" max="73" width="9.140625" style="16"/>
    <col min="74" max="78" width="0" style="16" hidden="1" customWidth="1"/>
    <col min="79" max="97" width="9.140625" style="16"/>
    <col min="98" max="110" width="0" style="16" hidden="1" customWidth="1"/>
    <col min="111" max="225" width="9.140625" style="16"/>
    <col min="226" max="226" width="5.5703125" style="16" customWidth="1"/>
    <col min="227" max="227" width="58" style="16" customWidth="1"/>
    <col min="228" max="228" width="24.140625" style="16" customWidth="1"/>
    <col min="229" max="230" width="0" style="16" hidden="1" customWidth="1"/>
    <col min="231" max="231" width="61.42578125" style="16" customWidth="1"/>
    <col min="232" max="232" width="62.140625" style="16" customWidth="1"/>
    <col min="233" max="236" width="0" style="16" hidden="1" customWidth="1"/>
    <col min="237" max="16384" width="9.140625" style="16"/>
  </cols>
  <sheetData>
    <row r="1" spans="2:12" ht="15" x14ac:dyDescent="0.25">
      <c r="B1" s="12"/>
      <c r="C1" s="13" t="s">
        <v>28</v>
      </c>
      <c r="D1" s="12"/>
      <c r="E1" s="14"/>
      <c r="F1" s="14"/>
      <c r="G1" s="12"/>
      <c r="H1" s="12"/>
      <c r="I1" s="13" t="s">
        <v>28</v>
      </c>
      <c r="J1" s="15"/>
      <c r="K1" s="12"/>
      <c r="L1" s="12"/>
    </row>
    <row r="2" spans="2:12" ht="15" x14ac:dyDescent="0.25">
      <c r="B2" s="12"/>
      <c r="C2" s="17">
        <v>45047</v>
      </c>
      <c r="D2" s="12"/>
      <c r="E2" s="14"/>
      <c r="F2" s="14"/>
      <c r="G2" s="12"/>
      <c r="H2" s="12"/>
      <c r="I2" s="17">
        <v>44317</v>
      </c>
      <c r="J2" s="15"/>
      <c r="K2" s="12"/>
      <c r="L2" s="12"/>
    </row>
    <row r="3" spans="2:12" ht="15" x14ac:dyDescent="0.25">
      <c r="B3" s="18"/>
      <c r="C3" s="19" t="s">
        <v>29</v>
      </c>
      <c r="D3" s="12"/>
      <c r="E3" s="14"/>
      <c r="F3" s="14"/>
      <c r="G3" s="12"/>
      <c r="H3" s="12"/>
      <c r="I3" s="19" t="s">
        <v>29</v>
      </c>
      <c r="J3" s="15"/>
      <c r="K3" s="12"/>
      <c r="L3" s="12"/>
    </row>
    <row r="4" spans="2:12" ht="24.95" customHeight="1" thickBot="1" x14ac:dyDescent="0.3">
      <c r="B4" s="20" t="s">
        <v>30</v>
      </c>
      <c r="C4" s="21" t="s">
        <v>31</v>
      </c>
      <c r="D4" s="20" t="s">
        <v>32</v>
      </c>
      <c r="E4" s="22" t="s">
        <v>33</v>
      </c>
      <c r="F4" s="22" t="s">
        <v>34</v>
      </c>
      <c r="G4" s="12"/>
      <c r="H4" s="12"/>
      <c r="I4" s="21" t="s">
        <v>31</v>
      </c>
      <c r="J4" s="23" t="s">
        <v>35</v>
      </c>
      <c r="K4" s="12"/>
      <c r="L4" s="12"/>
    </row>
    <row r="5" spans="2:12" ht="39.950000000000003" customHeight="1" thickBot="1" x14ac:dyDescent="0.3">
      <c r="B5" s="24" t="s">
        <v>36</v>
      </c>
      <c r="C5" s="25">
        <f>'[19]DC  CNA  DC III'!I8</f>
        <v>20.792100000000001</v>
      </c>
      <c r="D5" s="134" t="s">
        <v>37</v>
      </c>
      <c r="E5" s="132" t="s">
        <v>38</v>
      </c>
      <c r="F5" s="132" t="s">
        <v>39</v>
      </c>
      <c r="G5" s="26"/>
      <c r="H5" s="26"/>
      <c r="I5" s="27">
        <v>19.000800000000002</v>
      </c>
      <c r="J5" s="28">
        <f t="shared" ref="J5:J34" si="0">C5-I5</f>
        <v>1.7912999999999997</v>
      </c>
      <c r="K5" s="29">
        <f>J5/I5</f>
        <v>9.4274977895667522E-2</v>
      </c>
      <c r="L5" s="12"/>
    </row>
    <row r="6" spans="2:12" ht="15.75" thickBot="1" x14ac:dyDescent="0.3">
      <c r="B6" s="30" t="s">
        <v>40</v>
      </c>
      <c r="C6" s="31">
        <f>C5*2080</f>
        <v>43247.567999999999</v>
      </c>
      <c r="D6" s="135"/>
      <c r="E6" s="133"/>
      <c r="F6" s="133"/>
      <c r="G6" s="32"/>
      <c r="H6" s="32"/>
      <c r="I6" s="27">
        <v>39521.664000000004</v>
      </c>
      <c r="J6" s="33">
        <f t="shared" si="0"/>
        <v>3725.903999999995</v>
      </c>
      <c r="K6" s="29">
        <f t="shared" ref="K6:K34" si="1">J6/I6</f>
        <v>9.4274977895667411E-2</v>
      </c>
      <c r="L6" s="12"/>
    </row>
    <row r="7" spans="2:12" ht="16.5" customHeight="1" thickBot="1" x14ac:dyDescent="0.3">
      <c r="B7" s="34" t="s">
        <v>41</v>
      </c>
      <c r="C7" s="25">
        <f>'[19]DC  CNA  DC III'!I21</f>
        <v>27.027519999999999</v>
      </c>
      <c r="D7" s="26" t="s">
        <v>42</v>
      </c>
      <c r="E7" s="132" t="s">
        <v>43</v>
      </c>
      <c r="F7" s="132" t="s">
        <v>44</v>
      </c>
      <c r="G7" s="26"/>
      <c r="H7" s="26"/>
      <c r="I7" s="27">
        <v>24.241120000000002</v>
      </c>
      <c r="J7" s="28">
        <f t="shared" si="0"/>
        <v>2.7863999999999969</v>
      </c>
      <c r="K7" s="29">
        <f t="shared" si="1"/>
        <v>0.1149451840509018</v>
      </c>
      <c r="L7" s="12"/>
    </row>
    <row r="8" spans="2:12" ht="30.75" thickBot="1" x14ac:dyDescent="0.3">
      <c r="B8" s="35" t="s">
        <v>45</v>
      </c>
      <c r="C8" s="36">
        <f>C7*2080</f>
        <v>56217.241600000001</v>
      </c>
      <c r="D8" s="14" t="s">
        <v>46</v>
      </c>
      <c r="E8" s="136"/>
      <c r="F8" s="136"/>
      <c r="G8" s="32"/>
      <c r="H8" s="32"/>
      <c r="I8" s="27">
        <v>50421.529600000002</v>
      </c>
      <c r="J8" s="33">
        <f t="shared" si="0"/>
        <v>5795.7119999999995</v>
      </c>
      <c r="K8" s="29">
        <f t="shared" si="1"/>
        <v>0.11494518405090193</v>
      </c>
      <c r="L8" s="12"/>
    </row>
    <row r="9" spans="2:12" ht="26.1" customHeight="1" thickBot="1" x14ac:dyDescent="0.3">
      <c r="B9" s="34" t="s">
        <v>47</v>
      </c>
      <c r="C9" s="25">
        <f>'[19]DC  CNA  DC III'!I13</f>
        <v>21.417999999999999</v>
      </c>
      <c r="D9" s="26"/>
      <c r="E9" s="132" t="s">
        <v>48</v>
      </c>
      <c r="F9" s="132" t="s">
        <v>49</v>
      </c>
      <c r="G9" s="26"/>
      <c r="H9" s="26"/>
      <c r="I9" s="27">
        <v>18.008399999999998</v>
      </c>
      <c r="J9" s="28">
        <f t="shared" si="0"/>
        <v>3.4096000000000011</v>
      </c>
      <c r="K9" s="29">
        <f t="shared" si="1"/>
        <v>0.18933386641789396</v>
      </c>
      <c r="L9" s="12"/>
    </row>
    <row r="10" spans="2:12" ht="15.75" thickBot="1" x14ac:dyDescent="0.3">
      <c r="B10" s="37" t="s">
        <v>50</v>
      </c>
      <c r="C10" s="31">
        <f>'[19]DC  CNA  DC III'!J13</f>
        <v>44549.439999999995</v>
      </c>
      <c r="D10" s="32"/>
      <c r="E10" s="133"/>
      <c r="F10" s="133"/>
      <c r="G10" s="12"/>
      <c r="H10" s="12"/>
      <c r="I10" s="27">
        <v>37457.471999999994</v>
      </c>
      <c r="J10" s="33">
        <f t="shared" si="0"/>
        <v>7091.9680000000008</v>
      </c>
      <c r="K10" s="29">
        <f t="shared" si="1"/>
        <v>0.18933386641789393</v>
      </c>
      <c r="L10" s="12"/>
    </row>
    <row r="11" spans="2:12" ht="15.75" thickBot="1" x14ac:dyDescent="0.3">
      <c r="B11" s="34" t="s">
        <v>51</v>
      </c>
      <c r="C11" s="25">
        <f>'[19]Case Social Worker.Manager'!J6</f>
        <v>30.979999999999997</v>
      </c>
      <c r="D11" s="26" t="s">
        <v>52</v>
      </c>
      <c r="E11" s="132" t="s">
        <v>53</v>
      </c>
      <c r="F11" s="132" t="s">
        <v>54</v>
      </c>
      <c r="G11" s="34"/>
      <c r="H11" s="26"/>
      <c r="I11" s="27">
        <v>24.3888</v>
      </c>
      <c r="J11" s="28">
        <f t="shared" si="0"/>
        <v>6.5911999999999971</v>
      </c>
      <c r="K11" s="29">
        <f t="shared" si="1"/>
        <v>0.27025519910778706</v>
      </c>
      <c r="L11" s="12"/>
    </row>
    <row r="12" spans="2:12" ht="15.75" thickBot="1" x14ac:dyDescent="0.3">
      <c r="B12" s="35" t="s">
        <v>55</v>
      </c>
      <c r="C12" s="36">
        <f>C11*2080</f>
        <v>64438.399999999994</v>
      </c>
      <c r="D12" s="12" t="s">
        <v>56</v>
      </c>
      <c r="E12" s="136"/>
      <c r="F12" s="136"/>
      <c r="G12" s="37"/>
      <c r="H12" s="32"/>
      <c r="I12" s="27">
        <v>50728.703999999998</v>
      </c>
      <c r="J12" s="28">
        <f t="shared" si="0"/>
        <v>13709.695999999996</v>
      </c>
      <c r="K12" s="29">
        <f t="shared" si="1"/>
        <v>0.27025519910778711</v>
      </c>
      <c r="L12" s="12"/>
    </row>
    <row r="13" spans="2:12" ht="40.5" customHeight="1" thickBot="1" x14ac:dyDescent="0.3">
      <c r="B13" s="38" t="s">
        <v>57</v>
      </c>
      <c r="C13" s="25">
        <f>'[19]Case Social Worker.Manager'!J13</f>
        <v>33.755499999999998</v>
      </c>
      <c r="D13" s="26" t="s">
        <v>58</v>
      </c>
      <c r="E13" s="132" t="s">
        <v>59</v>
      </c>
      <c r="F13" s="132" t="s">
        <v>60</v>
      </c>
      <c r="G13" s="34"/>
      <c r="H13" s="26"/>
      <c r="I13" s="27">
        <v>30.569499999999998</v>
      </c>
      <c r="J13" s="28">
        <f t="shared" si="0"/>
        <v>3.1859999999999999</v>
      </c>
      <c r="K13" s="29">
        <f t="shared" si="1"/>
        <v>0.10422152799358839</v>
      </c>
      <c r="L13" s="12"/>
    </row>
    <row r="14" spans="2:12" ht="30.75" thickBot="1" x14ac:dyDescent="0.3">
      <c r="B14" s="39" t="s">
        <v>61</v>
      </c>
      <c r="C14" s="31">
        <f>C13*2080</f>
        <v>70211.44</v>
      </c>
      <c r="D14" s="32" t="s">
        <v>62</v>
      </c>
      <c r="E14" s="133"/>
      <c r="F14" s="133"/>
      <c r="G14" s="37"/>
      <c r="H14" s="32"/>
      <c r="I14" s="27">
        <v>63584.56</v>
      </c>
      <c r="J14" s="28">
        <f t="shared" si="0"/>
        <v>6626.8800000000047</v>
      </c>
      <c r="K14" s="29">
        <f t="shared" si="1"/>
        <v>0.10422152799358846</v>
      </c>
      <c r="L14" s="12"/>
    </row>
    <row r="15" spans="2:12" ht="15.75" thickBot="1" x14ac:dyDescent="0.3">
      <c r="B15" s="34" t="s">
        <v>63</v>
      </c>
      <c r="C15" s="25">
        <f>[19]Nursing!J4</f>
        <v>35.506799999999998</v>
      </c>
      <c r="D15" s="26"/>
      <c r="E15" s="132" t="s">
        <v>64</v>
      </c>
      <c r="F15" s="132" t="s">
        <v>65</v>
      </c>
      <c r="G15" s="12"/>
      <c r="H15" s="12"/>
      <c r="I15" s="27">
        <v>29.084</v>
      </c>
      <c r="J15" s="28">
        <f t="shared" si="0"/>
        <v>6.4227999999999987</v>
      </c>
      <c r="K15" s="29">
        <f t="shared" si="1"/>
        <v>0.2208361985971668</v>
      </c>
      <c r="L15" s="12"/>
    </row>
    <row r="16" spans="2:12" ht="15.75" thickBot="1" x14ac:dyDescent="0.3">
      <c r="B16" s="37" t="s">
        <v>66</v>
      </c>
      <c r="C16" s="31">
        <f>C15*2080</f>
        <v>73854.144</v>
      </c>
      <c r="D16" s="32" t="s">
        <v>67</v>
      </c>
      <c r="E16" s="133"/>
      <c r="F16" s="133"/>
      <c r="G16" s="12"/>
      <c r="H16" s="12"/>
      <c r="I16" s="27">
        <v>60494.720000000001</v>
      </c>
      <c r="J16" s="28">
        <f t="shared" si="0"/>
        <v>13359.423999999999</v>
      </c>
      <c r="K16" s="29">
        <f t="shared" si="1"/>
        <v>0.2208361985971668</v>
      </c>
      <c r="L16" s="12"/>
    </row>
    <row r="17" spans="2:12" ht="15.75" thickBot="1" x14ac:dyDescent="0.3">
      <c r="B17" s="34" t="s">
        <v>68</v>
      </c>
      <c r="C17" s="25">
        <f>[19]Clinical!J8</f>
        <v>40.211399999999998</v>
      </c>
      <c r="D17" s="26" t="s">
        <v>69</v>
      </c>
      <c r="E17" s="132" t="s">
        <v>70</v>
      </c>
      <c r="F17" s="132" t="s">
        <v>71</v>
      </c>
      <c r="G17" s="34"/>
      <c r="H17" s="26"/>
      <c r="I17" s="27">
        <v>35.178200000000004</v>
      </c>
      <c r="J17" s="28">
        <f t="shared" si="0"/>
        <v>5.0331999999999937</v>
      </c>
      <c r="K17" s="29">
        <f t="shared" si="1"/>
        <v>0.14307724670392438</v>
      </c>
      <c r="L17" s="12"/>
    </row>
    <row r="18" spans="2:12" ht="15.75" thickBot="1" x14ac:dyDescent="0.3">
      <c r="B18" s="37" t="s">
        <v>72</v>
      </c>
      <c r="C18" s="31">
        <f>C17*2080</f>
        <v>83639.712</v>
      </c>
      <c r="D18" s="32"/>
      <c r="E18" s="133"/>
      <c r="F18" s="133"/>
      <c r="G18" s="37"/>
      <c r="H18" s="32"/>
      <c r="I18" s="27">
        <v>73170.656000000003</v>
      </c>
      <c r="J18" s="28">
        <f t="shared" si="0"/>
        <v>10469.055999999997</v>
      </c>
      <c r="K18" s="29">
        <f t="shared" si="1"/>
        <v>0.14307724670392455</v>
      </c>
      <c r="L18" s="12"/>
    </row>
    <row r="19" spans="2:12" ht="15.75" thickBot="1" x14ac:dyDescent="0.3">
      <c r="B19" s="34" t="s">
        <v>73</v>
      </c>
      <c r="C19" s="40">
        <f>[19]Therapies!I5</f>
        <v>36.818800000000003</v>
      </c>
      <c r="D19" s="26"/>
      <c r="E19" s="132" t="s">
        <v>74</v>
      </c>
      <c r="F19" s="132" t="s">
        <v>75</v>
      </c>
      <c r="G19" s="12"/>
      <c r="H19" s="12"/>
      <c r="I19" s="27">
        <v>30.937200000000001</v>
      </c>
      <c r="J19" s="28">
        <f t="shared" si="0"/>
        <v>5.8816000000000024</v>
      </c>
      <c r="K19" s="29">
        <f t="shared" si="1"/>
        <v>0.19011416676363738</v>
      </c>
      <c r="L19" s="12"/>
    </row>
    <row r="20" spans="2:12" ht="15.75" thickBot="1" x14ac:dyDescent="0.3">
      <c r="B20" s="37" t="s">
        <v>76</v>
      </c>
      <c r="C20" s="31">
        <f>C19*2080</f>
        <v>76583.104000000007</v>
      </c>
      <c r="D20" s="32"/>
      <c r="E20" s="133"/>
      <c r="F20" s="133"/>
      <c r="G20" s="12"/>
      <c r="H20" s="12"/>
      <c r="I20" s="27">
        <v>64349.376000000004</v>
      </c>
      <c r="J20" s="28">
        <f t="shared" si="0"/>
        <v>12233.728000000003</v>
      </c>
      <c r="K20" s="29">
        <f t="shared" si="1"/>
        <v>0.19011416676363735</v>
      </c>
      <c r="L20" s="12"/>
    </row>
    <row r="21" spans="2:12" ht="15.75" thickBot="1" x14ac:dyDescent="0.3">
      <c r="B21" s="35" t="s">
        <v>77</v>
      </c>
      <c r="C21" s="41">
        <f>[19]Management!J4</f>
        <v>38.860399999999998</v>
      </c>
      <c r="D21" s="12" t="s">
        <v>78</v>
      </c>
      <c r="E21" s="132" t="s">
        <v>79</v>
      </c>
      <c r="F21" s="137" t="s">
        <v>80</v>
      </c>
      <c r="G21" s="34"/>
      <c r="H21" s="26"/>
      <c r="I21" s="27">
        <v>35.084000000000003</v>
      </c>
      <c r="J21" s="28">
        <f t="shared" si="0"/>
        <v>3.7763999999999953</v>
      </c>
      <c r="K21" s="29">
        <f t="shared" si="1"/>
        <v>0.10763880971382953</v>
      </c>
      <c r="L21" s="12"/>
    </row>
    <row r="22" spans="2:12" ht="15.75" thickBot="1" x14ac:dyDescent="0.3">
      <c r="B22" s="37" t="s">
        <v>81</v>
      </c>
      <c r="C22" s="31">
        <f>C21*2080</f>
        <v>80829.631999999998</v>
      </c>
      <c r="D22" s="32" t="s">
        <v>82</v>
      </c>
      <c r="E22" s="133"/>
      <c r="F22" s="138"/>
      <c r="G22" s="37"/>
      <c r="H22" s="32"/>
      <c r="I22" s="27">
        <v>72974.720000000001</v>
      </c>
      <c r="J22" s="28">
        <f t="shared" si="0"/>
        <v>7854.9119999999966</v>
      </c>
      <c r="K22" s="29">
        <f t="shared" si="1"/>
        <v>0.10763880971382962</v>
      </c>
      <c r="L22" s="12"/>
    </row>
    <row r="23" spans="2:12" ht="15.75" thickBot="1" x14ac:dyDescent="0.3">
      <c r="B23" s="42" t="s">
        <v>83</v>
      </c>
      <c r="C23" s="41">
        <f>[19]Therapies!I11</f>
        <v>39.750500000000002</v>
      </c>
      <c r="D23" s="12" t="s">
        <v>84</v>
      </c>
      <c r="E23" s="132" t="s">
        <v>59</v>
      </c>
      <c r="F23" s="132" t="s">
        <v>85</v>
      </c>
      <c r="G23" s="34"/>
      <c r="H23" s="26"/>
      <c r="I23" s="27">
        <v>38.650100000000002</v>
      </c>
      <c r="J23" s="28">
        <f t="shared" si="0"/>
        <v>1.1004000000000005</v>
      </c>
      <c r="K23" s="29">
        <f t="shared" si="1"/>
        <v>2.8470818962952241E-2</v>
      </c>
      <c r="L23" s="12"/>
    </row>
    <row r="24" spans="2:12" ht="15.75" thickBot="1" x14ac:dyDescent="0.3">
      <c r="B24" s="30" t="s">
        <v>86</v>
      </c>
      <c r="C24" s="31">
        <f>C23*2080</f>
        <v>82681.040000000008</v>
      </c>
      <c r="D24" s="32"/>
      <c r="E24" s="133"/>
      <c r="F24" s="133"/>
      <c r="G24" s="37"/>
      <c r="H24" s="32"/>
      <c r="I24" s="27">
        <v>80392.207999999999</v>
      </c>
      <c r="J24" s="28">
        <f t="shared" si="0"/>
        <v>2288.8320000000094</v>
      </c>
      <c r="K24" s="29">
        <f t="shared" si="1"/>
        <v>2.8470818962952348E-2</v>
      </c>
      <c r="L24" s="12"/>
    </row>
    <row r="25" spans="2:12" ht="15.75" thickBot="1" x14ac:dyDescent="0.3">
      <c r="B25" s="35" t="s">
        <v>87</v>
      </c>
      <c r="C25" s="41">
        <f>[19]Therapies!I17</f>
        <v>42.784640000000003</v>
      </c>
      <c r="D25" s="12" t="s">
        <v>88</v>
      </c>
      <c r="E25" s="132" t="s">
        <v>59</v>
      </c>
      <c r="F25" s="132" t="s">
        <v>89</v>
      </c>
      <c r="G25" s="35"/>
      <c r="H25" s="12"/>
      <c r="I25" s="27">
        <v>40.563600000000001</v>
      </c>
      <c r="J25" s="28">
        <f t="shared" si="0"/>
        <v>2.2210400000000021</v>
      </c>
      <c r="K25" s="29">
        <f t="shared" si="1"/>
        <v>5.4754508968632029E-2</v>
      </c>
      <c r="L25" s="12"/>
    </row>
    <row r="26" spans="2:12" ht="15.75" thickBot="1" x14ac:dyDescent="0.3">
      <c r="B26" s="37" t="s">
        <v>90</v>
      </c>
      <c r="C26" s="36">
        <f>C25*2080</f>
        <v>88992.051200000002</v>
      </c>
      <c r="D26" s="12"/>
      <c r="E26" s="133"/>
      <c r="F26" s="133"/>
      <c r="G26" s="37"/>
      <c r="H26" s="32"/>
      <c r="I26" s="27">
        <v>84372.288</v>
      </c>
      <c r="J26" s="28">
        <f t="shared" si="0"/>
        <v>4619.7632000000012</v>
      </c>
      <c r="K26" s="29">
        <f t="shared" si="1"/>
        <v>5.4754508968631987E-2</v>
      </c>
      <c r="L26" s="12"/>
    </row>
    <row r="27" spans="2:12" ht="15.75" thickBot="1" x14ac:dyDescent="0.3">
      <c r="B27" s="34" t="s">
        <v>91</v>
      </c>
      <c r="C27" s="25">
        <f>[19]Clinical!J14</f>
        <v>48.945399999999999</v>
      </c>
      <c r="D27" s="139" t="s">
        <v>92</v>
      </c>
      <c r="E27" s="132" t="s">
        <v>93</v>
      </c>
      <c r="F27" s="132" t="s">
        <v>94</v>
      </c>
      <c r="G27" s="34"/>
      <c r="H27" s="26"/>
      <c r="I27" s="27">
        <v>43.1312</v>
      </c>
      <c r="J27" s="28">
        <f t="shared" si="0"/>
        <v>5.8141999999999996</v>
      </c>
      <c r="K27" s="29">
        <f t="shared" si="1"/>
        <v>0.13480264866268502</v>
      </c>
      <c r="L27" s="12"/>
    </row>
    <row r="28" spans="2:12" ht="15.75" thickBot="1" x14ac:dyDescent="0.3">
      <c r="B28" s="37" t="s">
        <v>95</v>
      </c>
      <c r="C28" s="31">
        <f>C27*2080</f>
        <v>101806.432</v>
      </c>
      <c r="D28" s="140"/>
      <c r="E28" s="133"/>
      <c r="F28" s="133"/>
      <c r="G28" s="37"/>
      <c r="H28" s="32"/>
      <c r="I28" s="27">
        <v>89712.895999999993</v>
      </c>
      <c r="J28" s="28">
        <f t="shared" si="0"/>
        <v>12093.536000000007</v>
      </c>
      <c r="K28" s="29">
        <f t="shared" si="1"/>
        <v>0.1348026486626851</v>
      </c>
      <c r="L28" s="12"/>
    </row>
    <row r="29" spans="2:12" ht="15.75" thickBot="1" x14ac:dyDescent="0.3">
      <c r="B29" s="24" t="s">
        <v>96</v>
      </c>
      <c r="C29" s="25">
        <f>[19]Therapies!I21</f>
        <v>44.301760000000002</v>
      </c>
      <c r="D29" s="26"/>
      <c r="E29" s="132" t="s">
        <v>59</v>
      </c>
      <c r="F29" s="132" t="s">
        <v>97</v>
      </c>
      <c r="G29" s="34"/>
      <c r="H29" s="26"/>
      <c r="I29" s="27">
        <v>43.066240000000008</v>
      </c>
      <c r="J29" s="28">
        <f t="shared" si="0"/>
        <v>1.235519999999994</v>
      </c>
      <c r="K29" s="29">
        <f t="shared" si="1"/>
        <v>2.8688829115334744E-2</v>
      </c>
      <c r="L29" s="12"/>
    </row>
    <row r="30" spans="2:12" ht="15.75" thickBot="1" x14ac:dyDescent="0.3">
      <c r="B30" s="30" t="s">
        <v>98</v>
      </c>
      <c r="C30" s="31">
        <f>C29*2080</f>
        <v>92147.660799999998</v>
      </c>
      <c r="D30" s="32"/>
      <c r="E30" s="133"/>
      <c r="F30" s="133"/>
      <c r="G30" s="37"/>
      <c r="H30" s="32"/>
      <c r="I30" s="27">
        <v>89577.779200000019</v>
      </c>
      <c r="J30" s="28">
        <f t="shared" si="0"/>
        <v>2569.8815999999788</v>
      </c>
      <c r="K30" s="29">
        <f t="shared" si="1"/>
        <v>2.8688829115334647E-2</v>
      </c>
      <c r="L30" s="12"/>
    </row>
    <row r="31" spans="2:12" ht="15.75" thickBot="1" x14ac:dyDescent="0.3">
      <c r="B31" s="34" t="s">
        <v>99</v>
      </c>
      <c r="C31" s="25">
        <f>[19]Nursing!J8</f>
        <v>49.818400000000004</v>
      </c>
      <c r="D31" s="26"/>
      <c r="E31" s="132" t="s">
        <v>100</v>
      </c>
      <c r="F31" s="132" t="s">
        <v>101</v>
      </c>
      <c r="G31" s="34"/>
      <c r="H31" s="26"/>
      <c r="I31" s="27">
        <v>47.109200000000001</v>
      </c>
      <c r="J31" s="28">
        <f t="shared" si="0"/>
        <v>2.7092000000000027</v>
      </c>
      <c r="K31" s="29">
        <f t="shared" si="1"/>
        <v>5.7508936683280602E-2</v>
      </c>
      <c r="L31" s="12"/>
    </row>
    <row r="32" spans="2:12" ht="15.75" thickBot="1" x14ac:dyDescent="0.3">
      <c r="B32" s="37" t="s">
        <v>102</v>
      </c>
      <c r="C32" s="31">
        <f>C31*2080</f>
        <v>103622.27200000001</v>
      </c>
      <c r="D32" s="32"/>
      <c r="E32" s="133"/>
      <c r="F32" s="133"/>
      <c r="G32" s="37"/>
      <c r="H32" s="32"/>
      <c r="I32" s="27">
        <v>97987.135999999999</v>
      </c>
      <c r="J32" s="28">
        <f t="shared" si="0"/>
        <v>5635.1360000000132</v>
      </c>
      <c r="K32" s="29">
        <f t="shared" si="1"/>
        <v>5.7508936683280686E-2</v>
      </c>
      <c r="L32" s="12"/>
    </row>
    <row r="33" spans="2:12" ht="15.75" thickBot="1" x14ac:dyDescent="0.3">
      <c r="B33" s="34" t="s">
        <v>103</v>
      </c>
      <c r="C33" s="25">
        <f>[19]Nursing!J13</f>
        <v>67.710800000000006</v>
      </c>
      <c r="D33" s="26"/>
      <c r="E33" s="132" t="s">
        <v>104</v>
      </c>
      <c r="F33" s="132" t="s">
        <v>105</v>
      </c>
      <c r="G33" s="34"/>
      <c r="H33" s="26"/>
      <c r="I33" s="27">
        <v>62.008800000000001</v>
      </c>
      <c r="J33" s="28">
        <f t="shared" si="0"/>
        <v>5.7020000000000053</v>
      </c>
      <c r="K33" s="29">
        <f t="shared" si="1"/>
        <v>9.1954690302021733E-2</v>
      </c>
      <c r="L33" s="12"/>
    </row>
    <row r="34" spans="2:12" ht="15.75" thickBot="1" x14ac:dyDescent="0.3">
      <c r="B34" s="37" t="s">
        <v>106</v>
      </c>
      <c r="C34" s="31">
        <f>C33*2080</f>
        <v>140838.46400000001</v>
      </c>
      <c r="D34" s="32"/>
      <c r="E34" s="133"/>
      <c r="F34" s="133"/>
      <c r="G34" s="37"/>
      <c r="H34" s="32"/>
      <c r="I34" s="27">
        <v>128978.304</v>
      </c>
      <c r="J34" s="28">
        <f t="shared" si="0"/>
        <v>11860.160000000003</v>
      </c>
      <c r="K34" s="29">
        <f t="shared" si="1"/>
        <v>9.1954690302021677E-2</v>
      </c>
      <c r="L34" s="12"/>
    </row>
    <row r="35" spans="2:12" ht="15" x14ac:dyDescent="0.25">
      <c r="B35" s="12"/>
      <c r="C35" s="12"/>
      <c r="D35" s="12"/>
      <c r="E35" s="14"/>
      <c r="F35" s="14"/>
      <c r="G35" s="12"/>
      <c r="H35" s="12"/>
      <c r="I35" s="12"/>
      <c r="J35" s="15"/>
      <c r="K35" s="43">
        <f>AVERAGE(K5:K34)</f>
        <v>0.12205850732928689</v>
      </c>
      <c r="L35" s="12"/>
    </row>
    <row r="36" spans="2:12" ht="30" x14ac:dyDescent="0.25">
      <c r="B36" s="44" t="s">
        <v>107</v>
      </c>
      <c r="C36" s="36">
        <f>C6</f>
        <v>43247.567999999999</v>
      </c>
      <c r="D36" s="12"/>
      <c r="E36" s="14"/>
      <c r="F36" s="14"/>
      <c r="G36" s="12"/>
      <c r="H36" s="12"/>
      <c r="I36" s="12"/>
      <c r="J36" s="15"/>
      <c r="K36" s="12"/>
      <c r="L36" s="12"/>
    </row>
    <row r="37" spans="2:12" ht="15" x14ac:dyDescent="0.25">
      <c r="B37" s="12"/>
      <c r="C37" s="45"/>
      <c r="D37" s="12"/>
      <c r="E37" s="14"/>
      <c r="F37" s="14"/>
      <c r="G37" s="12"/>
      <c r="H37" s="12"/>
      <c r="I37" s="12"/>
      <c r="J37" s="15"/>
      <c r="K37" s="12"/>
      <c r="L37" s="12"/>
    </row>
    <row r="38" spans="2:12" ht="15" x14ac:dyDescent="0.25">
      <c r="B38" s="46" t="s">
        <v>108</v>
      </c>
      <c r="C38" s="47">
        <v>0.24970000000000001</v>
      </c>
      <c r="D38" s="12" t="s">
        <v>109</v>
      </c>
      <c r="E38" s="14"/>
      <c r="F38" s="14"/>
      <c r="G38" s="12"/>
      <c r="H38" s="12"/>
      <c r="I38" s="48"/>
      <c r="J38" s="48"/>
      <c r="K38" s="49"/>
      <c r="L38" s="12"/>
    </row>
    <row r="39" spans="2:12" ht="19.5" customHeight="1" x14ac:dyDescent="0.25">
      <c r="B39" s="46"/>
      <c r="C39" s="45"/>
      <c r="D39" s="141" t="s">
        <v>110</v>
      </c>
      <c r="E39" s="141"/>
      <c r="F39" s="12"/>
      <c r="G39" s="12"/>
      <c r="H39" s="12"/>
      <c r="I39" s="12"/>
      <c r="J39" s="15"/>
      <c r="K39" s="12"/>
      <c r="L39" s="12"/>
    </row>
    <row r="40" spans="2:12" ht="15" x14ac:dyDescent="0.25">
      <c r="B40" s="12"/>
      <c r="C40" s="45"/>
      <c r="D40" s="12"/>
      <c r="E40" s="14"/>
      <c r="F40" s="14"/>
      <c r="G40" s="12"/>
      <c r="H40" s="12"/>
      <c r="I40" s="12"/>
      <c r="J40" s="15"/>
      <c r="K40" s="12"/>
      <c r="L40" s="12"/>
    </row>
    <row r="41" spans="2:12" ht="15" x14ac:dyDescent="0.25">
      <c r="B41" s="46" t="s">
        <v>19</v>
      </c>
      <c r="C41" s="50">
        <v>0.12</v>
      </c>
      <c r="D41" s="12" t="s">
        <v>111</v>
      </c>
      <c r="E41" s="14"/>
      <c r="F41" s="14"/>
      <c r="G41" s="12"/>
      <c r="H41" s="12"/>
      <c r="I41" s="51">
        <v>0.12</v>
      </c>
      <c r="J41" s="15"/>
      <c r="K41" s="12"/>
      <c r="L41" s="12"/>
    </row>
    <row r="42" spans="2:12" ht="15" x14ac:dyDescent="0.25">
      <c r="B42" s="46"/>
      <c r="C42" s="52"/>
      <c r="D42" s="12"/>
      <c r="E42" s="14"/>
      <c r="F42" s="14"/>
      <c r="G42" s="12"/>
      <c r="H42" s="12"/>
      <c r="I42" s="12"/>
      <c r="J42" s="15"/>
      <c r="K42" s="12"/>
      <c r="L42" s="12"/>
    </row>
    <row r="43" spans="2:12" ht="15" x14ac:dyDescent="0.25">
      <c r="B43" s="142" t="s">
        <v>112</v>
      </c>
      <c r="C43" s="142"/>
      <c r="D43" s="142"/>
      <c r="E43" s="14"/>
      <c r="F43" s="14"/>
      <c r="G43" s="12"/>
      <c r="H43" s="12"/>
      <c r="I43" s="12"/>
      <c r="J43" s="15"/>
      <c r="K43" s="12"/>
      <c r="L43" s="12"/>
    </row>
    <row r="44" spans="2:12" ht="15" x14ac:dyDescent="0.25">
      <c r="B44" s="53" t="s">
        <v>113</v>
      </c>
      <c r="C44" s="36">
        <v>247470</v>
      </c>
      <c r="D44" s="12" t="s">
        <v>114</v>
      </c>
      <c r="E44" s="14"/>
      <c r="F44" s="14"/>
      <c r="G44" s="12"/>
      <c r="H44" s="12"/>
      <c r="I44" s="54">
        <v>247150</v>
      </c>
      <c r="J44" s="15">
        <f t="shared" ref="J44:J52" si="2">C44-I44</f>
        <v>320</v>
      </c>
      <c r="K44" s="29">
        <f>J44/I44</f>
        <v>1.2947602670443051E-3</v>
      </c>
      <c r="L44" s="12"/>
    </row>
    <row r="45" spans="2:12" ht="15" x14ac:dyDescent="0.25">
      <c r="B45" s="46" t="s">
        <v>115</v>
      </c>
      <c r="C45" s="36">
        <v>252850</v>
      </c>
      <c r="D45" s="12" t="s">
        <v>116</v>
      </c>
      <c r="E45" s="14"/>
      <c r="F45" s="14"/>
      <c r="G45" s="12"/>
      <c r="H45" s="12"/>
      <c r="I45" s="54">
        <v>206010</v>
      </c>
      <c r="J45" s="15">
        <f t="shared" si="2"/>
        <v>46840</v>
      </c>
      <c r="K45" s="29">
        <f>J45/I45</f>
        <v>0.2273676035143925</v>
      </c>
      <c r="L45" s="12"/>
    </row>
    <row r="46" spans="2:12" ht="15" x14ac:dyDescent="0.25">
      <c r="B46" s="46" t="s">
        <v>117</v>
      </c>
      <c r="C46" s="36">
        <f>C34</f>
        <v>140838.46400000001</v>
      </c>
      <c r="D46" s="12" t="s">
        <v>118</v>
      </c>
      <c r="E46" s="14"/>
      <c r="F46" s="14"/>
      <c r="G46" s="12"/>
      <c r="H46" s="12"/>
      <c r="I46" s="54">
        <v>133902.08000000002</v>
      </c>
      <c r="J46" s="15">
        <f t="shared" si="2"/>
        <v>6936.3839999999909</v>
      </c>
      <c r="K46" s="29">
        <f>J46/I46</f>
        <v>5.1801913756679432E-2</v>
      </c>
      <c r="L46" s="12"/>
    </row>
    <row r="47" spans="2:12" ht="15" x14ac:dyDescent="0.25">
      <c r="B47" s="46" t="s">
        <v>119</v>
      </c>
      <c r="C47" s="55">
        <f>C6</f>
        <v>43247.567999999999</v>
      </c>
      <c r="D47" s="12" t="s">
        <v>120</v>
      </c>
      <c r="E47" s="14"/>
      <c r="F47" s="14"/>
      <c r="G47" s="12"/>
      <c r="H47" s="12"/>
      <c r="I47" s="54"/>
      <c r="J47" s="15">
        <f t="shared" si="2"/>
        <v>43247.567999999999</v>
      </c>
      <c r="K47" s="29"/>
      <c r="L47" s="12"/>
    </row>
    <row r="48" spans="2:12" ht="15" x14ac:dyDescent="0.25">
      <c r="B48" s="46" t="s">
        <v>121</v>
      </c>
      <c r="C48" s="55">
        <f>AVERAGE(C6,C8)</f>
        <v>49732.404800000004</v>
      </c>
      <c r="D48" s="12" t="s">
        <v>122</v>
      </c>
      <c r="E48" s="14"/>
      <c r="F48" s="14"/>
      <c r="G48" s="12"/>
      <c r="H48" s="12"/>
      <c r="I48" s="54"/>
      <c r="J48" s="15">
        <f t="shared" si="2"/>
        <v>49732.404800000004</v>
      </c>
      <c r="K48" s="29"/>
      <c r="L48" s="12"/>
    </row>
    <row r="49" spans="2:12" ht="15" x14ac:dyDescent="0.25">
      <c r="B49" s="46" t="s">
        <v>123</v>
      </c>
      <c r="C49" s="36">
        <f>C8</f>
        <v>56217.241600000001</v>
      </c>
      <c r="D49" s="12" t="s">
        <v>124</v>
      </c>
      <c r="E49" s="14"/>
      <c r="F49" s="14"/>
      <c r="G49" s="12"/>
      <c r="H49" s="12"/>
      <c r="I49" s="54"/>
      <c r="J49" s="15">
        <f t="shared" si="2"/>
        <v>56217.241600000001</v>
      </c>
      <c r="K49" s="29"/>
      <c r="L49" s="12"/>
    </row>
    <row r="50" spans="2:12" ht="15" x14ac:dyDescent="0.25">
      <c r="B50" s="46" t="s">
        <v>125</v>
      </c>
      <c r="C50" s="36">
        <f>[19]state_M2023_dl!O409*2080</f>
        <v>44847.296000000002</v>
      </c>
      <c r="D50" s="12" t="s">
        <v>126</v>
      </c>
      <c r="E50" s="14"/>
      <c r="F50" s="14"/>
      <c r="G50" s="12"/>
      <c r="H50" s="12"/>
      <c r="I50" s="54"/>
      <c r="J50" s="15">
        <f t="shared" si="2"/>
        <v>44847.296000000002</v>
      </c>
      <c r="K50" s="29"/>
      <c r="L50" s="12"/>
    </row>
    <row r="51" spans="2:12" ht="15" x14ac:dyDescent="0.25">
      <c r="B51" s="46" t="s">
        <v>127</v>
      </c>
      <c r="C51" s="55">
        <f>[19]state_M2023_dl!O609*2080</f>
        <v>51381.824000000001</v>
      </c>
      <c r="D51" s="12" t="s">
        <v>128</v>
      </c>
      <c r="E51" s="14"/>
      <c r="F51" s="14"/>
      <c r="G51" s="12"/>
      <c r="H51" s="12"/>
      <c r="I51" s="54"/>
      <c r="J51" s="15">
        <f t="shared" si="2"/>
        <v>51381.824000000001</v>
      </c>
      <c r="K51" s="29"/>
      <c r="L51" s="12"/>
    </row>
    <row r="52" spans="2:12" ht="15" x14ac:dyDescent="0.25">
      <c r="B52" s="46" t="s">
        <v>129</v>
      </c>
      <c r="C52" s="55">
        <f>28.49*2080</f>
        <v>59259.199999999997</v>
      </c>
      <c r="D52" s="12" t="s">
        <v>130</v>
      </c>
      <c r="E52" s="14"/>
      <c r="F52" s="14"/>
      <c r="G52" s="12"/>
      <c r="H52" s="12"/>
      <c r="I52" s="54"/>
      <c r="J52" s="15">
        <f t="shared" si="2"/>
        <v>59259.199999999997</v>
      </c>
      <c r="K52" s="29"/>
      <c r="L52" s="12"/>
    </row>
    <row r="53" spans="2:12" ht="15" x14ac:dyDescent="0.25">
      <c r="B53" s="46"/>
      <c r="C53" s="55"/>
      <c r="D53" s="12"/>
      <c r="E53" s="14"/>
      <c r="F53" s="14"/>
      <c r="G53" s="12"/>
      <c r="H53" s="12"/>
      <c r="I53" s="54"/>
      <c r="J53" s="15"/>
      <c r="K53" s="12"/>
      <c r="L53" s="12"/>
    </row>
    <row r="54" spans="2:12" ht="15" x14ac:dyDescent="0.25">
      <c r="B54" s="46"/>
      <c r="C54" s="55"/>
      <c r="D54" s="12"/>
      <c r="E54" s="14"/>
      <c r="F54" s="14"/>
      <c r="G54" s="12"/>
      <c r="H54" s="12"/>
      <c r="I54" s="54"/>
      <c r="J54" s="15"/>
      <c r="K54" s="12"/>
      <c r="L54" s="12"/>
    </row>
    <row r="55" spans="2:12" ht="15" x14ac:dyDescent="0.25">
      <c r="B55" s="143" t="s">
        <v>131</v>
      </c>
      <c r="C55" s="143"/>
      <c r="D55" s="143"/>
      <c r="E55" s="143"/>
      <c r="F55" s="143"/>
      <c r="G55" s="12"/>
      <c r="H55" s="12"/>
      <c r="I55" s="12"/>
      <c r="J55" s="15"/>
      <c r="K55" s="12"/>
      <c r="L55" s="12"/>
    </row>
    <row r="56" spans="2:12" ht="15" x14ac:dyDescent="0.25">
      <c r="B56" s="56" t="s">
        <v>132</v>
      </c>
      <c r="C56" s="12" t="s">
        <v>133</v>
      </c>
      <c r="D56" s="12"/>
      <c r="E56" s="14"/>
      <c r="F56" s="14"/>
      <c r="G56" s="12"/>
      <c r="H56" s="12"/>
      <c r="I56" s="12"/>
      <c r="J56" s="15"/>
      <c r="K56" s="12"/>
      <c r="L56" s="12"/>
    </row>
    <row r="57" spans="2:12" ht="66.599999999999994" customHeight="1" x14ac:dyDescent="0.25">
      <c r="B57" s="57"/>
      <c r="C57" s="141"/>
      <c r="D57" s="141"/>
      <c r="E57" s="141"/>
      <c r="F57" s="141"/>
      <c r="G57" s="141"/>
      <c r="H57" s="141"/>
      <c r="I57" s="141"/>
      <c r="J57" s="141"/>
      <c r="K57" s="12"/>
      <c r="L57" s="12"/>
    </row>
    <row r="58" spans="2:12" ht="15" x14ac:dyDescent="0.25">
      <c r="B58" s="12"/>
      <c r="C58" s="12"/>
      <c r="D58" s="12"/>
      <c r="E58" s="14"/>
      <c r="F58" s="14"/>
      <c r="G58" s="12"/>
      <c r="H58" s="12"/>
      <c r="I58" s="12"/>
      <c r="J58" s="15"/>
      <c r="K58" s="12"/>
      <c r="L58" s="12"/>
    </row>
    <row r="59" spans="2:12" ht="15" x14ac:dyDescent="0.25">
      <c r="B59" s="12"/>
      <c r="C59" s="12"/>
      <c r="D59" s="12"/>
      <c r="E59" s="14"/>
      <c r="F59" s="14"/>
      <c r="G59" s="12"/>
      <c r="H59" s="12"/>
      <c r="I59" s="12"/>
      <c r="J59" s="15"/>
      <c r="K59" s="12"/>
      <c r="L59" s="12"/>
    </row>
  </sheetData>
  <mergeCells count="36">
    <mergeCell ref="D39:E39"/>
    <mergeCell ref="B43:D43"/>
    <mergeCell ref="B55:F55"/>
    <mergeCell ref="C57:J57"/>
    <mergeCell ref="E29:E30"/>
    <mergeCell ref="F29:F30"/>
    <mergeCell ref="E31:E32"/>
    <mergeCell ref="F31:F32"/>
    <mergeCell ref="E33:E34"/>
    <mergeCell ref="F33:F34"/>
    <mergeCell ref="E23:E24"/>
    <mergeCell ref="F23:F24"/>
    <mergeCell ref="E25:E26"/>
    <mergeCell ref="F25:F26"/>
    <mergeCell ref="D27:D28"/>
    <mergeCell ref="E27:E28"/>
    <mergeCell ref="F27:F28"/>
    <mergeCell ref="E17:E18"/>
    <mergeCell ref="F17:F18"/>
    <mergeCell ref="E19:E20"/>
    <mergeCell ref="F19:F20"/>
    <mergeCell ref="E21:E22"/>
    <mergeCell ref="F21:F22"/>
    <mergeCell ref="E11:E12"/>
    <mergeCell ref="F11:F12"/>
    <mergeCell ref="E13:E14"/>
    <mergeCell ref="F13:F14"/>
    <mergeCell ref="E15:E16"/>
    <mergeCell ref="F15:F16"/>
    <mergeCell ref="E9:E10"/>
    <mergeCell ref="F9:F10"/>
    <mergeCell ref="D5:D6"/>
    <mergeCell ref="E5:E6"/>
    <mergeCell ref="F5:F6"/>
    <mergeCell ref="E7:E8"/>
    <mergeCell ref="F7:F8"/>
  </mergeCells>
  <pageMargins left="0.2" right="0.2" top="0.75" bottom="0.25" header="0.3" footer="0.3"/>
  <pageSetup scale="60" orientation="landscape"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10A2A0-9A79-4E45-8399-009BC7BE7A09}">
  <dimension ref="A1:AE41"/>
  <sheetViews>
    <sheetView tabSelected="1" topLeftCell="B1" zoomScaleNormal="100" workbookViewId="0">
      <selection activeCell="P35" sqref="P35"/>
    </sheetView>
  </sheetViews>
  <sheetFormatPr defaultRowHeight="15" x14ac:dyDescent="0.25"/>
  <cols>
    <col min="1" max="1" width="11.42578125" hidden="1" customWidth="1"/>
    <col min="2" max="2" width="16.85546875" customWidth="1"/>
    <col min="3" max="3" width="26.5703125" bestFit="1" customWidth="1"/>
    <col min="4" max="4" width="11.5703125" bestFit="1" customWidth="1"/>
    <col min="5" max="5" width="10.28515625" bestFit="1" customWidth="1"/>
    <col min="6" max="6" width="18.85546875" customWidth="1"/>
    <col min="8" max="8" width="26.5703125" bestFit="1" customWidth="1"/>
    <col min="9" max="9" width="11.5703125" bestFit="1" customWidth="1"/>
    <col min="10" max="10" width="10.28515625" bestFit="1" customWidth="1"/>
    <col min="11" max="11" width="14.5703125" bestFit="1" customWidth="1"/>
    <col min="13" max="13" width="26.5703125" bestFit="1" customWidth="1"/>
    <col min="14" max="14" width="11.5703125" bestFit="1" customWidth="1"/>
    <col min="15" max="15" width="10.28515625" bestFit="1" customWidth="1"/>
    <col min="16" max="16" width="13.85546875" bestFit="1" customWidth="1"/>
    <col min="18" max="18" width="26.5703125" bestFit="1" customWidth="1"/>
    <col min="19" max="19" width="11.5703125" bestFit="1" customWidth="1"/>
    <col min="20" max="20" width="10.28515625" bestFit="1" customWidth="1"/>
    <col min="21" max="21" width="13.85546875" bestFit="1" customWidth="1"/>
    <col min="23" max="23" width="26.5703125" bestFit="1" customWidth="1"/>
    <col min="24" max="24" width="11.5703125" bestFit="1" customWidth="1"/>
    <col min="25" max="25" width="10.28515625" bestFit="1" customWidth="1"/>
    <col min="26" max="26" width="13.85546875" bestFit="1" customWidth="1"/>
    <col min="28" max="28" width="26.5703125" bestFit="1" customWidth="1"/>
    <col min="29" max="29" width="11.5703125" bestFit="1" customWidth="1"/>
    <col min="30" max="30" width="10.28515625" bestFit="1" customWidth="1"/>
    <col min="31" max="31" width="14.5703125" bestFit="1" customWidth="1"/>
  </cols>
  <sheetData>
    <row r="1" spans="1:31" ht="15.75" thickBot="1" x14ac:dyDescent="0.3"/>
    <row r="2" spans="1:31" ht="15.75" thickBot="1" x14ac:dyDescent="0.3">
      <c r="C2" s="147" t="s">
        <v>0</v>
      </c>
      <c r="D2" s="148"/>
      <c r="E2" s="148"/>
      <c r="F2" s="149"/>
      <c r="H2" s="147" t="s">
        <v>1</v>
      </c>
      <c r="I2" s="148"/>
      <c r="J2" s="148"/>
      <c r="K2" s="149"/>
      <c r="M2" s="147" t="s">
        <v>2</v>
      </c>
      <c r="N2" s="148"/>
      <c r="O2" s="148"/>
      <c r="P2" s="149"/>
      <c r="R2" s="147" t="s">
        <v>3</v>
      </c>
      <c r="S2" s="148"/>
      <c r="T2" s="148"/>
      <c r="U2" s="149"/>
      <c r="W2" s="147" t="s">
        <v>4</v>
      </c>
      <c r="X2" s="148"/>
      <c r="Y2" s="148"/>
      <c r="Z2" s="149"/>
      <c r="AB2" s="147" t="s">
        <v>5</v>
      </c>
      <c r="AC2" s="148"/>
      <c r="AD2" s="148"/>
      <c r="AE2" s="149"/>
    </row>
    <row r="3" spans="1:31" ht="15.75" thickBot="1" x14ac:dyDescent="0.3">
      <c r="C3" s="95" t="s">
        <v>6</v>
      </c>
      <c r="E3" t="s">
        <v>7</v>
      </c>
      <c r="F3" s="96">
        <f>'[20]Master Lookup'!$B$44</f>
        <v>5000</v>
      </c>
      <c r="H3" s="95" t="s">
        <v>6</v>
      </c>
      <c r="J3" t="s">
        <v>7</v>
      </c>
      <c r="K3" s="96">
        <f>'[20]Master Lookup'!$B$44</f>
        <v>5000</v>
      </c>
      <c r="M3" s="95" t="s">
        <v>6</v>
      </c>
      <c r="O3" t="s">
        <v>7</v>
      </c>
      <c r="P3" s="96">
        <f>'[20]Master Lookup'!$B$44</f>
        <v>5000</v>
      </c>
      <c r="R3" s="95" t="s">
        <v>6</v>
      </c>
      <c r="T3" t="s">
        <v>7</v>
      </c>
      <c r="U3" s="96">
        <f>'[20]Master Lookup'!$B$44</f>
        <v>5000</v>
      </c>
      <c r="W3" s="95" t="s">
        <v>6</v>
      </c>
      <c r="Y3" t="s">
        <v>7</v>
      </c>
      <c r="Z3" s="96">
        <f>'[20]Master Lookup'!$B$44</f>
        <v>5000</v>
      </c>
      <c r="AB3" s="95" t="s">
        <v>6</v>
      </c>
      <c r="AD3" t="s">
        <v>7</v>
      </c>
      <c r="AE3" s="96">
        <f>'[20]Master Lookup'!$B$44</f>
        <v>5000</v>
      </c>
    </row>
    <row r="4" spans="1:31" ht="15.75" thickBot="1" x14ac:dyDescent="0.3">
      <c r="C4" s="144" t="s">
        <v>8</v>
      </c>
      <c r="D4" s="145"/>
      <c r="E4" s="145"/>
      <c r="F4" s="146"/>
      <c r="H4" s="144" t="s">
        <v>8</v>
      </c>
      <c r="I4" s="145"/>
      <c r="J4" s="145"/>
      <c r="K4" s="146"/>
      <c r="M4" s="144" t="s">
        <v>8</v>
      </c>
      <c r="N4" s="145"/>
      <c r="O4" s="145"/>
      <c r="P4" s="146"/>
      <c r="R4" s="144" t="s">
        <v>8</v>
      </c>
      <c r="S4" s="145"/>
      <c r="T4" s="145"/>
      <c r="U4" s="146"/>
      <c r="W4" s="144" t="s">
        <v>8</v>
      </c>
      <c r="X4" s="145"/>
      <c r="Y4" s="145"/>
      <c r="Z4" s="146"/>
      <c r="AB4" s="144" t="s">
        <v>8</v>
      </c>
      <c r="AC4" s="145"/>
      <c r="AD4" s="145"/>
      <c r="AE4" s="146"/>
    </row>
    <row r="5" spans="1:31" x14ac:dyDescent="0.25">
      <c r="C5" s="95"/>
      <c r="D5" t="s">
        <v>9</v>
      </c>
      <c r="E5" t="s">
        <v>10</v>
      </c>
      <c r="F5" s="97" t="s">
        <v>11</v>
      </c>
      <c r="H5" s="95"/>
      <c r="I5" t="s">
        <v>9</v>
      </c>
      <c r="J5" t="s">
        <v>10</v>
      </c>
      <c r="K5" s="97" t="s">
        <v>11</v>
      </c>
      <c r="M5" s="95"/>
      <c r="N5" t="s">
        <v>9</v>
      </c>
      <c r="O5" t="s">
        <v>10</v>
      </c>
      <c r="P5" s="97" t="s">
        <v>11</v>
      </c>
      <c r="R5" s="95"/>
      <c r="S5" t="s">
        <v>9</v>
      </c>
      <c r="T5" t="s">
        <v>10</v>
      </c>
      <c r="U5" s="97" t="s">
        <v>11</v>
      </c>
      <c r="W5" s="95"/>
      <c r="X5" t="s">
        <v>9</v>
      </c>
      <c r="Y5" t="s">
        <v>10</v>
      </c>
      <c r="Z5" s="97" t="s">
        <v>11</v>
      </c>
      <c r="AB5" s="95"/>
      <c r="AC5" t="s">
        <v>9</v>
      </c>
      <c r="AD5" t="s">
        <v>10</v>
      </c>
      <c r="AE5" s="97" t="s">
        <v>11</v>
      </c>
    </row>
    <row r="6" spans="1:31" x14ac:dyDescent="0.25">
      <c r="A6">
        <v>1</v>
      </c>
      <c r="C6" s="95" t="str">
        <f>IF(INDEX('[20]Master Lookup'!$A$5:$A$16,A6)=0,"",INDEX('[20]Master Lookup'!$A$5:$A$16,A6))</f>
        <v>Management</v>
      </c>
      <c r="D6" s="126">
        <f>'M2023 BLS Chart'!C22</f>
        <v>80829.631999999998</v>
      </c>
      <c r="E6" s="98">
        <f>IFERROR(INDEX('[20]Master Lookup'!$H$5:$H$16,MATCH(C6,'[20]Master Lookup'!$A$5:$A$16,0)),0)</f>
        <v>1</v>
      </c>
      <c r="F6" s="99">
        <f>D6*E6</f>
        <v>80829.631999999998</v>
      </c>
      <c r="H6" s="95" t="str">
        <f>IF(INDEX('[20]Master Lookup'!$A$5:$A$16,A6)=0,"",INDEX('[20]Master Lookup'!$A$5:$A$16,A6))</f>
        <v>Management</v>
      </c>
      <c r="I6" s="126">
        <f>D6</f>
        <v>80829.631999999998</v>
      </c>
      <c r="J6" s="98">
        <f>IFERROR(INDEX('[20]Master Lookup'!$D$5:$D$16,MATCH(H6,'[20]Master Lookup'!$A$5:$A$16,0)),0)</f>
        <v>1.65</v>
      </c>
      <c r="K6" s="99">
        <f>I6*J6</f>
        <v>133368.8928</v>
      </c>
      <c r="M6" s="95" t="str">
        <f>IF(INDEX('[20]Master Lookup'!$A$5:$A$16,A6)=0,"",INDEX('[20]Master Lookup'!$A$5:$A$16,A6))</f>
        <v>Management</v>
      </c>
      <c r="N6" s="126">
        <f>D6</f>
        <v>80829.631999999998</v>
      </c>
      <c r="O6" s="98">
        <f>IFERROR(INDEX('[20]Master Lookup'!$E$5:$E$16,MATCH(M6,'[20]Master Lookup'!$A$5:$A$16,0)),0)</f>
        <v>1</v>
      </c>
      <c r="P6" s="99">
        <f>N6*O6</f>
        <v>80829.631999999998</v>
      </c>
      <c r="R6" s="95" t="str">
        <f>IF(INDEX('[20]Master Lookup'!$A$5:$A$16,A6)=0,"",INDEX('[20]Master Lookup'!$A$5:$A$16,A6))</f>
        <v>Management</v>
      </c>
      <c r="S6" s="126">
        <f>D6</f>
        <v>80829.631999999998</v>
      </c>
      <c r="T6" s="98">
        <f>IFERROR(INDEX('[20]Master Lookup'!$F$5:$F$16,MATCH(R6,'[20]Master Lookup'!$A$5:$A$16,0)),0)</f>
        <v>0.8</v>
      </c>
      <c r="U6" s="99">
        <f>S6*T6</f>
        <v>64663.705600000001</v>
      </c>
      <c r="W6" s="95" t="str">
        <f>IF(INDEX('[20]Master Lookup'!$A$5:$A$16,A6)=0,"",INDEX('[20]Master Lookup'!$A$5:$A$16,A6))</f>
        <v>Management</v>
      </c>
      <c r="X6" s="126">
        <f>D6</f>
        <v>80829.631999999998</v>
      </c>
      <c r="Y6" s="98">
        <f>IFERROR(INDEX('[20]Master Lookup'!$G$5:$G$16,MATCH(W6,'[20]Master Lookup'!$A$5:$A$16,0)),0)</f>
        <v>0.5</v>
      </c>
      <c r="Z6" s="99">
        <f>X6*Y6</f>
        <v>40414.815999999999</v>
      </c>
      <c r="AB6" s="95" t="str">
        <f>IF(INDEX('[20]Master Lookup'!$A$5:$A$16,A6)=0,"",INDEX('[20]Master Lookup'!$A$5:$A$16,A6))</f>
        <v>Management</v>
      </c>
      <c r="AC6" s="126">
        <f>D6</f>
        <v>80829.631999999998</v>
      </c>
      <c r="AD6" s="98">
        <f>IFERROR(INDEX('[20]Master Lookup'!$I$5:$I$16,MATCH(AB6,'[20]Master Lookup'!$A$5:$A$16,0)),0)</f>
        <v>1</v>
      </c>
      <c r="AE6" s="99">
        <f>AC6*AD6</f>
        <v>80829.631999999998</v>
      </c>
    </row>
    <row r="7" spans="1:31" x14ac:dyDescent="0.25">
      <c r="A7">
        <v>2</v>
      </c>
      <c r="C7" s="95" t="str">
        <f>IF(INDEX('[20]Master Lookup'!$A$5:$A$16,A7)=0,"",INDEX('[20]Master Lookup'!$A$5:$A$16,A7))</f>
        <v>Direct Care</v>
      </c>
      <c r="D7" s="126">
        <f>'M2023 BLS Chart'!C6</f>
        <v>43247.567999999999</v>
      </c>
      <c r="E7" s="98">
        <f>IFERROR(INDEX('[20]Master Lookup'!$H$5:$H$16,MATCH(C7,'[20]Master Lookup'!$A$5:$A$16,0)),0)</f>
        <v>4.7249999999999996</v>
      </c>
      <c r="F7" s="99">
        <f t="shared" ref="F7:F11" si="0">D7*E7</f>
        <v>204344.75879999998</v>
      </c>
      <c r="H7" s="95" t="str">
        <f>IF(INDEX('[20]Master Lookup'!$A$5:$A$16,A7)=0,"",INDEX('[20]Master Lookup'!$A$5:$A$16,A7))</f>
        <v>Direct Care</v>
      </c>
      <c r="I7" s="126">
        <f t="shared" ref="I7:I11" si="1">D7</f>
        <v>43247.567999999999</v>
      </c>
      <c r="J7" s="98">
        <f>IFERROR(INDEX('[20]Master Lookup'!$D$5:$D$16,MATCH(H7,'[20]Master Lookup'!$A$5:$A$16,0)),0)</f>
        <v>15.071</v>
      </c>
      <c r="K7" s="99">
        <f t="shared" ref="K7:K11" si="2">I7*J7</f>
        <v>651784.097328</v>
      </c>
      <c r="M7" s="95" t="str">
        <f>IF(INDEX('[20]Master Lookup'!$A$5:$A$16,A7)=0,"",INDEX('[20]Master Lookup'!$A$5:$A$16,A7))</f>
        <v>Direct Care</v>
      </c>
      <c r="N7" s="126">
        <f t="shared" ref="N7:N11" si="3">D7</f>
        <v>43247.567999999999</v>
      </c>
      <c r="O7" s="98">
        <f>IFERROR(INDEX('[20]Master Lookup'!$E$5:$E$16,MATCH(M7,'[20]Master Lookup'!$A$5:$A$16,0)),0)</f>
        <v>7.56</v>
      </c>
      <c r="P7" s="99">
        <f t="shared" ref="P7:P11" si="4">N7*O7</f>
        <v>326951.61407999997</v>
      </c>
      <c r="R7" s="95" t="str">
        <f>IF(INDEX('[20]Master Lookup'!$A$5:$A$16,A7)=0,"",INDEX('[20]Master Lookup'!$A$5:$A$16,A7))</f>
        <v>Direct Care</v>
      </c>
      <c r="S7" s="126">
        <f t="shared" ref="S7:S11" si="5">D7</f>
        <v>43247.567999999999</v>
      </c>
      <c r="T7" s="98">
        <f>IFERROR(INDEX('[20]Master Lookup'!$F$5:$F$16,MATCH(R7,'[20]Master Lookup'!$A$5:$A$16,0)),0)</f>
        <v>4.6129999999999995</v>
      </c>
      <c r="U7" s="99">
        <f t="shared" ref="U7:U11" si="6">S7*T7</f>
        <v>199501.03118399996</v>
      </c>
      <c r="W7" s="95" t="str">
        <f>IF(INDEX('[20]Master Lookup'!$A$5:$A$16,A7)=0,"",INDEX('[20]Master Lookup'!$A$5:$A$16,A7))</f>
        <v>Direct Care</v>
      </c>
      <c r="X7" s="126">
        <f t="shared" ref="X7:X11" si="7">D7</f>
        <v>43247.567999999999</v>
      </c>
      <c r="Y7" s="98">
        <f>IFERROR(INDEX('[20]Master Lookup'!$G$5:$G$16,MATCH(W7,'[20]Master Lookup'!$A$5:$A$16,0)),0)</f>
        <v>3.6259999999999994</v>
      </c>
      <c r="Z7" s="99">
        <f t="shared" ref="Z7:Z11" si="8">X7*Y7</f>
        <v>156815.68156799997</v>
      </c>
      <c r="AB7" s="95" t="str">
        <f>IF(INDEX('[20]Master Lookup'!$A$5:$A$16,A7)=0,"",INDEX('[20]Master Lookup'!$A$5:$A$16,A7))</f>
        <v>Direct Care</v>
      </c>
      <c r="AC7" s="126">
        <f t="shared" ref="AC7:AC11" si="9">D7</f>
        <v>43247.567999999999</v>
      </c>
      <c r="AD7" s="98">
        <f>IFERROR(INDEX('[20]Master Lookup'!$I$5:$I$16,MATCH(AB7,'[20]Master Lookup'!$A$5:$A$16,0)),0)</f>
        <v>1.9769999999999999</v>
      </c>
      <c r="AE7" s="99">
        <f t="shared" ref="AE7:AE11" si="10">AC7*AD7</f>
        <v>85500.441935999988</v>
      </c>
    </row>
    <row r="8" spans="1:31" x14ac:dyDescent="0.25">
      <c r="A8">
        <v>3</v>
      </c>
      <c r="C8" s="95" t="str">
        <f>IF(INDEX('[20]Master Lookup'!$A$5:$A$16,A8)=0,"",INDEX('[20]Master Lookup'!$A$5:$A$16,A8))</f>
        <v>Clinical (MA Level)</v>
      </c>
      <c r="D8" s="126">
        <f>'M2023 BLS Chart'!C18</f>
        <v>83639.712</v>
      </c>
      <c r="E8" s="98">
        <f>IFERROR(INDEX('[20]Master Lookup'!$H$5:$H$16,MATCH(C8,'[20]Master Lookup'!$A$5:$A$16,0)),0)</f>
        <v>5.2</v>
      </c>
      <c r="F8" s="99">
        <f t="shared" si="0"/>
        <v>434926.5024</v>
      </c>
      <c r="H8" s="95" t="str">
        <f>IF(INDEX('[20]Master Lookup'!$A$5:$A$16,A8)=0,"",INDEX('[20]Master Lookup'!$A$5:$A$16,A8))</f>
        <v>Clinical (MA Level)</v>
      </c>
      <c r="I8" s="126">
        <f t="shared" si="1"/>
        <v>83639.712</v>
      </c>
      <c r="J8" s="98">
        <f>IFERROR(INDEX('[20]Master Lookup'!$D$5:$D$16,MATCH(H8,'[20]Master Lookup'!$A$5:$A$16,0)),0)</f>
        <v>0</v>
      </c>
      <c r="K8" s="99">
        <f t="shared" si="2"/>
        <v>0</v>
      </c>
      <c r="M8" s="95" t="str">
        <f>IF(INDEX('[20]Master Lookup'!$A$5:$A$16,A8)=0,"",INDEX('[20]Master Lookup'!$A$5:$A$16,A8))</f>
        <v>Clinical (MA Level)</v>
      </c>
      <c r="N8" s="126">
        <f t="shared" si="3"/>
        <v>83639.712</v>
      </c>
      <c r="O8" s="98">
        <f>IFERROR(INDEX('[20]Master Lookup'!$E$5:$E$16,MATCH(M8,'[20]Master Lookup'!$A$5:$A$16,0)),0)</f>
        <v>0</v>
      </c>
      <c r="P8" s="99">
        <f t="shared" si="4"/>
        <v>0</v>
      </c>
      <c r="R8" s="95" t="str">
        <f>IF(INDEX('[20]Master Lookup'!$A$5:$A$16,A8)=0,"",INDEX('[20]Master Lookup'!$A$5:$A$16,A8))</f>
        <v>Clinical (MA Level)</v>
      </c>
      <c r="S8" s="126">
        <f t="shared" si="5"/>
        <v>83639.712</v>
      </c>
      <c r="T8" s="98">
        <f>IFERROR(INDEX('[20]Master Lookup'!$F$5:$F$16,MATCH(R8,'[20]Master Lookup'!$A$5:$A$16,0)),0)</f>
        <v>0</v>
      </c>
      <c r="U8" s="99">
        <f t="shared" si="6"/>
        <v>0</v>
      </c>
      <c r="W8" s="95" t="str">
        <f>IF(INDEX('[20]Master Lookup'!$A$5:$A$16,A8)=0,"",INDEX('[20]Master Lookup'!$A$5:$A$16,A8))</f>
        <v>Clinical (MA Level)</v>
      </c>
      <c r="X8" s="126">
        <f t="shared" si="7"/>
        <v>83639.712</v>
      </c>
      <c r="Y8" s="98">
        <f>IFERROR(INDEX('[20]Master Lookup'!$G$5:$G$16,MATCH(W8,'[20]Master Lookup'!$A$5:$A$16,0)),0)</f>
        <v>0</v>
      </c>
      <c r="Z8" s="99">
        <f t="shared" si="8"/>
        <v>0</v>
      </c>
      <c r="AB8" s="95" t="str">
        <f>IF(INDEX('[20]Master Lookup'!$A$5:$A$16,A8)=0,"",INDEX('[20]Master Lookup'!$A$5:$A$16,A8))</f>
        <v>Clinical (MA Level)</v>
      </c>
      <c r="AC8" s="126">
        <f t="shared" si="9"/>
        <v>83639.712</v>
      </c>
      <c r="AD8" s="98">
        <f>IFERROR(INDEX('[20]Master Lookup'!$I$5:$I$16,MATCH(AB8,'[20]Master Lookup'!$A$5:$A$16,0)),0)</f>
        <v>0</v>
      </c>
      <c r="AE8" s="99">
        <f t="shared" si="10"/>
        <v>0</v>
      </c>
    </row>
    <row r="9" spans="1:31" x14ac:dyDescent="0.25">
      <c r="A9">
        <v>4</v>
      </c>
      <c r="C9" s="95" t="str">
        <f>IF(INDEX('[20]Master Lookup'!$A$5:$A$16,A9)=0,"",INDEX('[20]Master Lookup'!$A$5:$A$16,A9))</f>
        <v>Support Staff</v>
      </c>
      <c r="D9" s="126">
        <f>'M2023 BLS Chart'!C6</f>
        <v>43247.567999999999</v>
      </c>
      <c r="E9" s="98">
        <f>IFERROR(INDEX('[20]Master Lookup'!$H$5:$H$16,MATCH(C9,'[20]Master Lookup'!$A$5:$A$16,0)),0)</f>
        <v>1</v>
      </c>
      <c r="F9" s="99">
        <f t="shared" si="0"/>
        <v>43247.567999999999</v>
      </c>
      <c r="H9" s="95" t="str">
        <f>IF(INDEX('[20]Master Lookup'!$A$5:$A$16,A9)=0,"",INDEX('[20]Master Lookup'!$A$5:$A$16,A9))</f>
        <v>Support Staff</v>
      </c>
      <c r="I9" s="126">
        <f t="shared" si="1"/>
        <v>43247.567999999999</v>
      </c>
      <c r="J9" s="98">
        <f>IFERROR(INDEX('[20]Master Lookup'!$D$5:$D$16,MATCH(H9,'[20]Master Lookup'!$A$5:$A$16,0)),0)</f>
        <v>1</v>
      </c>
      <c r="K9" s="99">
        <f t="shared" si="2"/>
        <v>43247.567999999999</v>
      </c>
      <c r="M9" s="95" t="str">
        <f>IF(INDEX('[20]Master Lookup'!$A$5:$A$16,A9)=0,"",INDEX('[20]Master Lookup'!$A$5:$A$16,A9))</f>
        <v>Support Staff</v>
      </c>
      <c r="N9" s="126">
        <f t="shared" si="3"/>
        <v>43247.567999999999</v>
      </c>
      <c r="O9" s="98">
        <f>IFERROR(INDEX('[20]Master Lookup'!$E$5:$E$16,MATCH(M9,'[20]Master Lookup'!$A$5:$A$16,0)),0)</f>
        <v>0.5</v>
      </c>
      <c r="P9" s="99">
        <f t="shared" si="4"/>
        <v>21623.784</v>
      </c>
      <c r="R9" s="95" t="str">
        <f>IF(INDEX('[20]Master Lookup'!$A$5:$A$16,A9)=0,"",INDEX('[20]Master Lookup'!$A$5:$A$16,A9))</f>
        <v>Support Staff</v>
      </c>
      <c r="S9" s="126">
        <f t="shared" si="5"/>
        <v>43247.567999999999</v>
      </c>
      <c r="T9" s="98">
        <f>IFERROR(INDEX('[20]Master Lookup'!$F$5:$F$16,MATCH(R9,'[20]Master Lookup'!$A$5:$A$16,0)),0)</f>
        <v>0.5</v>
      </c>
      <c r="U9" s="99">
        <f t="shared" si="6"/>
        <v>21623.784</v>
      </c>
      <c r="W9" s="95" t="str">
        <f>IF(INDEX('[20]Master Lookup'!$A$5:$A$16,A9)=0,"",INDEX('[20]Master Lookup'!$A$5:$A$16,A9))</f>
        <v>Support Staff</v>
      </c>
      <c r="X9" s="126">
        <f t="shared" si="7"/>
        <v>43247.567999999999</v>
      </c>
      <c r="Y9" s="98">
        <f>IFERROR(INDEX('[20]Master Lookup'!$G$5:$G$16,MATCH(W9,'[20]Master Lookup'!$A$5:$A$16,0)),0)</f>
        <v>0.5</v>
      </c>
      <c r="Z9" s="99">
        <f t="shared" si="8"/>
        <v>21623.784</v>
      </c>
      <c r="AB9" s="95" t="str">
        <f>IF(INDEX('[20]Master Lookup'!$A$5:$A$16,A9)=0,"",INDEX('[20]Master Lookup'!$A$5:$A$16,A9))</f>
        <v>Support Staff</v>
      </c>
      <c r="AC9" s="126">
        <f t="shared" si="9"/>
        <v>43247.567999999999</v>
      </c>
      <c r="AD9" s="98">
        <f>IFERROR(INDEX('[20]Master Lookup'!$I$5:$I$16,MATCH(AB9,'[20]Master Lookup'!$A$5:$A$16,0)),0)</f>
        <v>0.5</v>
      </c>
      <c r="AE9" s="99">
        <f t="shared" si="10"/>
        <v>21623.784</v>
      </c>
    </row>
    <row r="10" spans="1:31" x14ac:dyDescent="0.25">
      <c r="A10">
        <v>5</v>
      </c>
      <c r="C10" s="95" t="str">
        <f>IF(INDEX('[20]Master Lookup'!$A$5:$A$16,A10)=0,"",INDEX('[20]Master Lookup'!$A$5:$A$16,A10))</f>
        <v>Direct Care III</v>
      </c>
      <c r="D10" s="127">
        <f>'M2023 BLS Chart'!C8</f>
        <v>56217.241600000001</v>
      </c>
      <c r="E10" s="98">
        <f>IFERROR(INDEX('[20]Master Lookup'!$H$5:$H$16,MATCH(C10,'[20]Master Lookup'!$A$5:$A$16,0)),0)</f>
        <v>2.0250000000000004</v>
      </c>
      <c r="F10" s="99">
        <f t="shared" si="0"/>
        <v>113839.91424000003</v>
      </c>
      <c r="H10" s="95" t="str">
        <f>IF(INDEX('[20]Master Lookup'!$A$5:$A$16,A10)=0,"",INDEX('[20]Master Lookup'!$A$5:$A$16,A10))</f>
        <v>Direct Care III</v>
      </c>
      <c r="I10" s="126">
        <f t="shared" si="1"/>
        <v>56217.241600000001</v>
      </c>
      <c r="J10" s="98">
        <f>IFERROR(INDEX('[20]Master Lookup'!$D$5:$D$16,MATCH(H10,'[20]Master Lookup'!$A$5:$A$16,0)),0)</f>
        <v>6.4590000000000014</v>
      </c>
      <c r="K10" s="99">
        <f t="shared" si="2"/>
        <v>363107.1634944001</v>
      </c>
      <c r="M10" s="95" t="str">
        <f>IF(INDEX('[20]Master Lookup'!$A$5:$A$16,A10)=0,"",INDEX('[20]Master Lookup'!$A$5:$A$16,A10))</f>
        <v>Direct Care III</v>
      </c>
      <c r="N10" s="126">
        <f t="shared" si="3"/>
        <v>56217.241600000001</v>
      </c>
      <c r="O10" s="98">
        <f>IFERROR(INDEX('[20]Master Lookup'!$E$5:$E$16,MATCH(M10,'[20]Master Lookup'!$A$5:$A$16,0)),0)</f>
        <v>3.2400000000000011</v>
      </c>
      <c r="P10" s="99">
        <f t="shared" si="4"/>
        <v>182143.86278400006</v>
      </c>
      <c r="R10" s="95" t="str">
        <f>IF(INDEX('[20]Master Lookup'!$A$5:$A$16,A10)=0,"",INDEX('[20]Master Lookup'!$A$5:$A$16,A10))</f>
        <v>Direct Care III</v>
      </c>
      <c r="S10" s="126">
        <f t="shared" si="5"/>
        <v>56217.241600000001</v>
      </c>
      <c r="T10" s="98">
        <f>IFERROR(INDEX('[20]Master Lookup'!$F$5:$F$16,MATCH(R10,'[20]Master Lookup'!$A$5:$A$16,0)),0)</f>
        <v>1.9770000000000003</v>
      </c>
      <c r="U10" s="99">
        <f t="shared" si="6"/>
        <v>111141.48664320003</v>
      </c>
      <c r="W10" s="95" t="str">
        <f>IF(INDEX('[20]Master Lookup'!$A$5:$A$16,A10)=0,"",INDEX('[20]Master Lookup'!$A$5:$A$16,A10))</f>
        <v>Direct Care III</v>
      </c>
      <c r="X10" s="126">
        <f t="shared" si="7"/>
        <v>56217.241600000001</v>
      </c>
      <c r="Y10" s="98">
        <f>IFERROR(INDEX('[20]Master Lookup'!$G$5:$G$16,MATCH(W10,'[20]Master Lookup'!$A$5:$A$16,0)),0)</f>
        <v>1.7540000000000002</v>
      </c>
      <c r="Z10" s="99">
        <f t="shared" si="8"/>
        <v>98605.041766400012</v>
      </c>
      <c r="AB10" s="95" t="str">
        <f>IF(INDEX('[20]Master Lookup'!$A$5:$A$16,A10)=0,"",INDEX('[20]Master Lookup'!$A$5:$A$16,A10))</f>
        <v>Direct Care III</v>
      </c>
      <c r="AC10" s="126">
        <f t="shared" si="9"/>
        <v>56217.241600000001</v>
      </c>
      <c r="AD10" s="98">
        <f>IFERROR(INDEX('[20]Master Lookup'!$I$5:$I$16,MATCH(AB10,'[20]Master Lookup'!$A$5:$A$16,0)),0)</f>
        <v>4.6129999999999995</v>
      </c>
      <c r="AE10" s="99">
        <f t="shared" si="10"/>
        <v>259330.13550079998</v>
      </c>
    </row>
    <row r="11" spans="1:31" x14ac:dyDescent="0.25">
      <c r="A11">
        <v>6</v>
      </c>
      <c r="C11" s="95" t="str">
        <f>IF(INDEX('[20]Master Lookup'!$A$5:$A$16,A11)=0,"",INDEX('[20]Master Lookup'!$A$5:$A$16,A11))</f>
        <v>Community Connector</v>
      </c>
      <c r="D11" s="127">
        <f>'M2023 BLS Chart'!C12</f>
        <v>64438.399999999994</v>
      </c>
      <c r="E11" s="98">
        <f>IFERROR(INDEX('[20]Master Lookup'!$H$5:$H$16,MATCH(C11,'[20]Master Lookup'!$A$5:$A$16,0)),0)</f>
        <v>0.2</v>
      </c>
      <c r="F11" s="99">
        <f t="shared" si="0"/>
        <v>12887.68</v>
      </c>
      <c r="H11" s="95" t="str">
        <f>IF(INDEX('[20]Master Lookup'!$A$5:$A$16,A11)=0,"",INDEX('[20]Master Lookup'!$A$5:$A$16,A11))</f>
        <v>Community Connector</v>
      </c>
      <c r="I11" s="126">
        <f t="shared" si="1"/>
        <v>64438.399999999994</v>
      </c>
      <c r="J11" s="98">
        <f>IFERROR(INDEX('[20]Master Lookup'!$D$5:$D$16,MATCH(H11,'[20]Master Lookup'!$A$5:$A$16,0)),0)</f>
        <v>0.2</v>
      </c>
      <c r="K11" s="99">
        <f t="shared" si="2"/>
        <v>12887.68</v>
      </c>
      <c r="M11" s="95" t="str">
        <f>IF(INDEX('[20]Master Lookup'!$A$5:$A$16,A11)=0,"",INDEX('[20]Master Lookup'!$A$5:$A$16,A11))</f>
        <v>Community Connector</v>
      </c>
      <c r="N11" s="126">
        <f t="shared" si="3"/>
        <v>64438.399999999994</v>
      </c>
      <c r="O11" s="98">
        <f>IFERROR(INDEX('[20]Master Lookup'!$E$5:$E$16,MATCH(M11,'[20]Master Lookup'!$A$5:$A$16,0)),0)</f>
        <v>0.2</v>
      </c>
      <c r="P11" s="99">
        <f t="shared" si="4"/>
        <v>12887.68</v>
      </c>
      <c r="R11" s="95" t="str">
        <f>IF(INDEX('[20]Master Lookup'!$A$5:$A$16,A11)=0,"",INDEX('[20]Master Lookup'!$A$5:$A$16,A11))</f>
        <v>Community Connector</v>
      </c>
      <c r="S11" s="126">
        <f t="shared" si="5"/>
        <v>64438.399999999994</v>
      </c>
      <c r="T11" s="98">
        <f>IFERROR(INDEX('[20]Master Lookup'!$F$5:$F$16,MATCH(R11,'[20]Master Lookup'!$A$5:$A$16,0)),0)</f>
        <v>0.2</v>
      </c>
      <c r="U11" s="99">
        <f t="shared" si="6"/>
        <v>12887.68</v>
      </c>
      <c r="W11" s="95" t="str">
        <f>IF(INDEX('[20]Master Lookup'!$A$5:$A$16,A11)=0,"",INDEX('[20]Master Lookup'!$A$5:$A$16,A11))</f>
        <v>Community Connector</v>
      </c>
      <c r="X11" s="126">
        <f t="shared" si="7"/>
        <v>64438.399999999994</v>
      </c>
      <c r="Y11" s="98">
        <f>IFERROR(INDEX('[20]Master Lookup'!$G$5:$G$16,MATCH(W11,'[20]Master Lookup'!$A$5:$A$16,0)),0)</f>
        <v>0.2</v>
      </c>
      <c r="Z11" s="99">
        <f t="shared" si="8"/>
        <v>12887.68</v>
      </c>
      <c r="AB11" s="95" t="str">
        <f>IF(INDEX('[20]Master Lookup'!$A$5:$A$16,A11)=0,"",INDEX('[20]Master Lookup'!$A$5:$A$16,A11))</f>
        <v>Community Connector</v>
      </c>
      <c r="AC11" s="126">
        <f t="shared" si="9"/>
        <v>64438.399999999994</v>
      </c>
      <c r="AD11" s="98">
        <f>IFERROR(INDEX('[20]Master Lookup'!$I$5:$I$16,MATCH(AB11,'[20]Master Lookup'!$A$5:$A$16,0)),0)</f>
        <v>0.2</v>
      </c>
      <c r="AE11" s="99">
        <f t="shared" si="10"/>
        <v>12887.68</v>
      </c>
    </row>
    <row r="12" spans="1:31" x14ac:dyDescent="0.25">
      <c r="C12" s="112" t="s">
        <v>12</v>
      </c>
      <c r="D12" s="113"/>
      <c r="E12" s="114">
        <f>SUM(E6:E11)</f>
        <v>14.15</v>
      </c>
      <c r="F12" s="115">
        <f>SUM(F6:F11)</f>
        <v>890076.05544000014</v>
      </c>
      <c r="H12" s="112" t="s">
        <v>12</v>
      </c>
      <c r="I12" s="113"/>
      <c r="J12" s="114">
        <f>SUM(J6:J11)</f>
        <v>24.38</v>
      </c>
      <c r="K12" s="115">
        <f>SUM(K6:K11)</f>
        <v>1204395.4016223999</v>
      </c>
      <c r="M12" s="112" t="s">
        <v>12</v>
      </c>
      <c r="N12" s="113"/>
      <c r="O12" s="114">
        <f>SUM(O6:O11)</f>
        <v>12.5</v>
      </c>
      <c r="P12" s="115">
        <f>SUM(P6:P11)</f>
        <v>624436.5728640001</v>
      </c>
      <c r="R12" s="112" t="s">
        <v>12</v>
      </c>
      <c r="S12" s="113"/>
      <c r="T12" s="114">
        <f>SUM(T6:T11)</f>
        <v>8.09</v>
      </c>
      <c r="U12" s="115">
        <f>SUM(U6:U11)</f>
        <v>409817.68742719997</v>
      </c>
      <c r="W12" s="112" t="s">
        <v>12</v>
      </c>
      <c r="X12" s="113"/>
      <c r="Y12" s="114">
        <f>SUM(Y6:Y11)</f>
        <v>6.58</v>
      </c>
      <c r="Z12" s="115">
        <f>SUM(Z6:Z11)</f>
        <v>330347.00333439995</v>
      </c>
      <c r="AB12" s="112" t="s">
        <v>12</v>
      </c>
      <c r="AC12" s="113"/>
      <c r="AD12" s="114">
        <f>SUM(AD6:AD11)</f>
        <v>8.2899999999999991</v>
      </c>
      <c r="AE12" s="115">
        <f>SUM(AE6:AE11)</f>
        <v>460171.67343679996</v>
      </c>
    </row>
    <row r="13" spans="1:31" x14ac:dyDescent="0.25">
      <c r="C13" s="116"/>
      <c r="D13" s="117"/>
      <c r="E13" s="118"/>
      <c r="F13" s="119"/>
      <c r="H13" s="116"/>
      <c r="I13" s="117"/>
      <c r="J13" s="118"/>
      <c r="K13" s="119"/>
      <c r="M13" s="116"/>
      <c r="N13" s="117"/>
      <c r="O13" s="118"/>
      <c r="P13" s="119"/>
      <c r="R13" s="116"/>
      <c r="S13" s="117"/>
      <c r="T13" s="118"/>
      <c r="U13" s="119"/>
      <c r="W13" s="116"/>
      <c r="X13" s="117"/>
      <c r="Y13" s="118"/>
      <c r="Z13" s="119"/>
      <c r="AB13" s="116"/>
      <c r="AC13" s="117"/>
      <c r="AD13" s="118"/>
      <c r="AE13" s="119"/>
    </row>
    <row r="14" spans="1:31" x14ac:dyDescent="0.25">
      <c r="C14" s="100" t="s">
        <v>13</v>
      </c>
      <c r="D14" s="120">
        <f>INDEX('[20]Master Lookup'!$B$20:$B$37,MATCH(C14,'[20]Master Lookup'!$A$20:$A$37,0))</f>
        <v>0.24970000000000001</v>
      </c>
      <c r="E14" s="1"/>
      <c r="F14" s="101">
        <f>F12*D14</f>
        <v>222251.99104336803</v>
      </c>
      <c r="H14" s="100" t="s">
        <v>13</v>
      </c>
      <c r="I14" s="120">
        <f>INDEX('[20]Master Lookup'!$B$20:$B$37,MATCH(H14,'[20]Master Lookup'!$A$20:$A$37,0))</f>
        <v>0.24970000000000001</v>
      </c>
      <c r="J14" s="1"/>
      <c r="K14" s="101">
        <f>K12*I14</f>
        <v>300737.53178511327</v>
      </c>
      <c r="M14" s="100" t="s">
        <v>13</v>
      </c>
      <c r="N14" s="120">
        <f>INDEX('[20]Master Lookup'!$B$20:$B$37,MATCH(M14,'[20]Master Lookup'!$A$20:$A$37,0))</f>
        <v>0.24970000000000001</v>
      </c>
      <c r="O14" s="1"/>
      <c r="P14" s="101">
        <f>P12*N14</f>
        <v>155921.81224414083</v>
      </c>
      <c r="R14" s="100" t="s">
        <v>13</v>
      </c>
      <c r="S14" s="120">
        <f>INDEX('[20]Master Lookup'!$B$20:$B$37,MATCH(R14,'[20]Master Lookup'!$A$20:$A$37,0))</f>
        <v>0.24970000000000001</v>
      </c>
      <c r="T14" s="1"/>
      <c r="U14" s="101">
        <f>U12*S14</f>
        <v>102331.47655057184</v>
      </c>
      <c r="W14" s="100" t="s">
        <v>13</v>
      </c>
      <c r="X14" s="120">
        <f>INDEX('[20]Master Lookup'!$B$20:$B$37,MATCH(W14,'[20]Master Lookup'!$A$20:$A$37,0))</f>
        <v>0.24970000000000001</v>
      </c>
      <c r="Y14" s="1"/>
      <c r="Z14" s="101">
        <f>Z12*X14</f>
        <v>82487.646732599664</v>
      </c>
      <c r="AB14" s="100" t="s">
        <v>13</v>
      </c>
      <c r="AC14" s="120">
        <f>INDEX('[20]Master Lookup'!$B$20:$B$37,MATCH(AB14,'[20]Master Lookup'!$A$20:$A$37,0))</f>
        <v>0.24970000000000001</v>
      </c>
      <c r="AD14" s="1"/>
      <c r="AE14" s="101">
        <f>AE12*AC14</f>
        <v>114904.86685716895</v>
      </c>
    </row>
    <row r="15" spans="1:31" x14ac:dyDescent="0.25">
      <c r="C15" s="102" t="s">
        <v>14</v>
      </c>
      <c r="D15" s="121"/>
      <c r="E15" s="121"/>
      <c r="F15" s="103">
        <f>SUM(F12:F14)</f>
        <v>1112328.0464833681</v>
      </c>
      <c r="H15" s="102" t="s">
        <v>14</v>
      </c>
      <c r="I15" s="121"/>
      <c r="J15" s="121"/>
      <c r="K15" s="103">
        <f>SUM(K12:K14)</f>
        <v>1505132.9334075132</v>
      </c>
      <c r="M15" s="102" t="s">
        <v>14</v>
      </c>
      <c r="N15" s="121"/>
      <c r="O15" s="121"/>
      <c r="P15" s="103">
        <f>SUM(P12:P14)</f>
        <v>780358.385108141</v>
      </c>
      <c r="R15" s="102" t="s">
        <v>14</v>
      </c>
      <c r="S15" s="121"/>
      <c r="T15" s="121"/>
      <c r="U15" s="103">
        <f>SUM(U12:U14)</f>
        <v>512149.16397777182</v>
      </c>
      <c r="W15" s="102" t="s">
        <v>14</v>
      </c>
      <c r="X15" s="121"/>
      <c r="Y15" s="121"/>
      <c r="Z15" s="103">
        <f>SUM(Z12:Z14)</f>
        <v>412834.6500669996</v>
      </c>
      <c r="AB15" s="102" t="s">
        <v>14</v>
      </c>
      <c r="AC15" s="121"/>
      <c r="AD15" s="121"/>
      <c r="AE15" s="103">
        <f>SUM(AE12:AE14)</f>
        <v>575076.54029396886</v>
      </c>
    </row>
    <row r="16" spans="1:31" ht="15.75" thickBot="1" x14ac:dyDescent="0.3">
      <c r="C16" s="122"/>
      <c r="D16" s="123"/>
      <c r="E16" s="123"/>
      <c r="F16" s="124"/>
      <c r="H16" s="122"/>
      <c r="I16" s="123"/>
      <c r="J16" s="123"/>
      <c r="K16" s="124"/>
      <c r="M16" s="122"/>
      <c r="N16" s="123"/>
      <c r="O16" s="123"/>
      <c r="P16" s="124"/>
      <c r="R16" s="122"/>
      <c r="S16" s="123"/>
      <c r="T16" s="123"/>
      <c r="U16" s="124"/>
      <c r="W16" s="122"/>
      <c r="X16" s="123"/>
      <c r="Y16" s="123"/>
      <c r="Z16" s="124"/>
      <c r="AB16" s="122"/>
      <c r="AC16" s="123"/>
      <c r="AD16" s="123"/>
      <c r="AE16" s="124"/>
    </row>
    <row r="17" spans="1:31" ht="15.75" thickBot="1" x14ac:dyDescent="0.3">
      <c r="C17" s="144" t="s">
        <v>15</v>
      </c>
      <c r="D17" s="145"/>
      <c r="E17" s="145"/>
      <c r="F17" s="146"/>
      <c r="H17" s="144" t="s">
        <v>15</v>
      </c>
      <c r="I17" s="145"/>
      <c r="J17" s="145"/>
      <c r="K17" s="146"/>
      <c r="M17" s="144" t="s">
        <v>15</v>
      </c>
      <c r="N17" s="145"/>
      <c r="O17" s="145"/>
      <c r="P17" s="146"/>
      <c r="R17" s="144" t="s">
        <v>15</v>
      </c>
      <c r="S17" s="145"/>
      <c r="T17" s="145"/>
      <c r="U17" s="146"/>
      <c r="W17" s="144" t="s">
        <v>15</v>
      </c>
      <c r="X17" s="145"/>
      <c r="Y17" s="145"/>
      <c r="Z17" s="146"/>
      <c r="AB17" s="144" t="s">
        <v>15</v>
      </c>
      <c r="AC17" s="145"/>
      <c r="AD17" s="145"/>
      <c r="AE17" s="146"/>
    </row>
    <row r="18" spans="1:31" x14ac:dyDescent="0.25">
      <c r="A18">
        <v>1</v>
      </c>
      <c r="C18" s="95" t="str">
        <f>IF(INDEX('[20]Master Lookup'!$A$21:$A$37,A18)=0,"",INDEX('[20]Master Lookup'!$A$21:$A$37,A18))</f>
        <v>OCCUPANCY</v>
      </c>
      <c r="D18" s="2">
        <f>IFERROR(INDEX('[20]Master Lookup'!$B$17:$B$36,MATCH(C18,'[20]Master Lookup'!$A$17:$A$36,0)),0)</f>
        <v>14.053378392488696</v>
      </c>
      <c r="F18" s="105">
        <f t="shared" ref="F18:F23" si="11">D18*$F$3</f>
        <v>70266.891962443478</v>
      </c>
      <c r="H18" s="95" t="str">
        <f>IF(INDEX('[20]Master Lookup'!$A$21:$A$37,A18)=0,"",INDEX('[20]Master Lookup'!$A$21:$A$37,A18))</f>
        <v>OCCUPANCY</v>
      </c>
      <c r="I18" s="2">
        <f>IFERROR(INDEX('[20]Master Lookup'!$B$17:$B$36,MATCH(H18,'[20]Master Lookup'!$A$17:$A$36,0)),0)</f>
        <v>14.053378392488696</v>
      </c>
      <c r="K18" s="105">
        <f t="shared" ref="K18:K23" si="12">I18*$F$3</f>
        <v>70266.891962443478</v>
      </c>
      <c r="M18" s="95" t="str">
        <f>IF(INDEX('[20]Master Lookup'!$A$21:$A$37,A18)=0,"",INDEX('[20]Master Lookup'!$A$21:$A$37,A18))</f>
        <v>OCCUPANCY</v>
      </c>
      <c r="N18" s="2">
        <f>IFERROR(INDEX('[20]Master Lookup'!$B$17:$B$36,MATCH(M18,'[20]Master Lookup'!$A$17:$A$36,0)),0)</f>
        <v>14.053378392488696</v>
      </c>
      <c r="P18" s="105">
        <f t="shared" ref="P18:P23" si="13">N18*$P$3</f>
        <v>70266.891962443478</v>
      </c>
      <c r="R18" s="95" t="str">
        <f>IF(INDEX('[20]Master Lookup'!$A$21:$A$37,A18)=0,"",INDEX('[20]Master Lookup'!$A$21:$A$37,A18))</f>
        <v>OCCUPANCY</v>
      </c>
      <c r="S18" s="2">
        <f>IFERROR(INDEX('[20]Master Lookup'!$B$17:$B$36,MATCH(R18,'[20]Master Lookup'!$A$17:$A$36,0)),0)</f>
        <v>14.053378392488696</v>
      </c>
      <c r="U18" s="105">
        <f t="shared" ref="U18:U23" si="14">S18*$F$3</f>
        <v>70266.891962443478</v>
      </c>
      <c r="W18" s="95" t="str">
        <f>IF(INDEX('[20]Master Lookup'!$A$21:$A$37,A18)=0,"",INDEX('[20]Master Lookup'!$A$21:$A$37,A18))</f>
        <v>OCCUPANCY</v>
      </c>
      <c r="X18" s="2">
        <f>IFERROR(INDEX('[20]Master Lookup'!$B$17:$B$36,MATCH(W18,'[20]Master Lookup'!$A$17:$A$36,0)),0)</f>
        <v>14.053378392488696</v>
      </c>
      <c r="Z18" s="105">
        <f t="shared" ref="Z18:Z23" si="15">X18*$F$3</f>
        <v>70266.891962443478</v>
      </c>
      <c r="AB18" s="95" t="str">
        <f>IF(INDEX('[20]Master Lookup'!$A$21:$A$37,A18)=0,"",INDEX('[20]Master Lookup'!$A$21:$A$37,A18))</f>
        <v>OCCUPANCY</v>
      </c>
      <c r="AC18" s="2">
        <f>IFERROR(INDEX('[20]Master Lookup'!$C$17:$C$36,MATCH(AB18,'[20]Master Lookup'!$A$17:$A$36,0)),0)</f>
        <v>3.513344598122174</v>
      </c>
      <c r="AE18" s="105">
        <f t="shared" ref="AE18:AE23" si="16">AC18*$F$3</f>
        <v>17566.72299061087</v>
      </c>
    </row>
    <row r="19" spans="1:31" x14ac:dyDescent="0.25">
      <c r="A19">
        <v>2</v>
      </c>
      <c r="C19" s="95" t="str">
        <f>IF(INDEX('[20]Master Lookup'!$A$21:$A$37,A19)=0,"",INDEX('[20]Master Lookup'!$A$21:$A$37,A19))</f>
        <v>STAFF TRAINING</v>
      </c>
      <c r="D19" s="2">
        <f>IFERROR(INDEX('[20]Master Lookup'!$B$17:$B$36,MATCH(C19,'[20]Master Lookup'!$A$17:$A$36,0)),0)</f>
        <v>0.66072217748345474</v>
      </c>
      <c r="F19" s="105">
        <f t="shared" si="11"/>
        <v>3303.6108874172737</v>
      </c>
      <c r="H19" s="95" t="str">
        <f>IF(INDEX('[20]Master Lookup'!$A$21:$A$37,A19)=0,"",INDEX('[20]Master Lookup'!$A$21:$A$37,A19))</f>
        <v>STAFF TRAINING</v>
      </c>
      <c r="I19" s="2">
        <f>IFERROR(INDEX('[20]Master Lookup'!$B$17:$B$36,MATCH(H19,'[20]Master Lookup'!$A$17:$A$36,0)),0)</f>
        <v>0.66072217748345474</v>
      </c>
      <c r="K19" s="105">
        <f t="shared" si="12"/>
        <v>3303.6108874172737</v>
      </c>
      <c r="M19" s="95" t="str">
        <f>IF(INDEX('[20]Master Lookup'!$A$21:$A$37,A19)=0,"",INDEX('[20]Master Lookup'!$A$21:$A$37,A19))</f>
        <v>STAFF TRAINING</v>
      </c>
      <c r="N19" s="2">
        <f>IFERROR(INDEX('[20]Master Lookup'!$B$17:$B$36,MATCH(M19,'[20]Master Lookup'!$A$17:$A$36,0)),0)</f>
        <v>0.66072217748345474</v>
      </c>
      <c r="P19" s="105">
        <f t="shared" si="13"/>
        <v>3303.6108874172737</v>
      </c>
      <c r="R19" s="95" t="str">
        <f>IF(INDEX('[20]Master Lookup'!$A$21:$A$37,A19)=0,"",INDEX('[20]Master Lookup'!$A$21:$A$37,A19))</f>
        <v>STAFF TRAINING</v>
      </c>
      <c r="S19" s="2">
        <f>IFERROR(INDEX('[20]Master Lookup'!$B$17:$B$36,MATCH(R19,'[20]Master Lookup'!$A$17:$A$36,0)),0)</f>
        <v>0.66072217748345474</v>
      </c>
      <c r="U19" s="105">
        <f t="shared" si="14"/>
        <v>3303.6108874172737</v>
      </c>
      <c r="W19" s="95" t="str">
        <f>IF(INDEX('[20]Master Lookup'!$A$21:$A$37,A19)=0,"",INDEX('[20]Master Lookup'!$A$21:$A$37,A19))</f>
        <v>STAFF TRAINING</v>
      </c>
      <c r="X19" s="2">
        <f>IFERROR(INDEX('[20]Master Lookup'!$B$17:$B$36,MATCH(W19,'[20]Master Lookup'!$A$17:$A$36,0)),0)</f>
        <v>0.66072217748345474</v>
      </c>
      <c r="Z19" s="105">
        <f t="shared" si="15"/>
        <v>3303.6108874172737</v>
      </c>
      <c r="AB19" s="95" t="str">
        <f>IF(INDEX('[20]Master Lookup'!$A$21:$A$37,A19)=0,"",INDEX('[20]Master Lookup'!$A$21:$A$37,A19))</f>
        <v>STAFF TRAINING</v>
      </c>
      <c r="AC19" s="2">
        <f>IFERROR(INDEX('[20]Master Lookup'!$C$17:$C$36,MATCH(AB19,'[20]Master Lookup'!$A$17:$A$36,0)),0)</f>
        <v>0.66072217748345474</v>
      </c>
      <c r="AE19" s="105">
        <f t="shared" si="16"/>
        <v>3303.6108874172737</v>
      </c>
    </row>
    <row r="20" spans="1:31" x14ac:dyDescent="0.25">
      <c r="A20">
        <v>3</v>
      </c>
      <c r="C20" s="95" t="str">
        <f>IF(INDEX('[20]Master Lookup'!$A$21:$A$37,A20)=0,"",INDEX('[20]Master Lookup'!$A$21:$A$37,A20))</f>
        <v>STAFF MILEAGE</v>
      </c>
      <c r="D20" s="2">
        <f>IFERROR(INDEX('[20]Master Lookup'!$B$17:$B$36,MATCH(C20,'[20]Master Lookup'!$A$17:$A$36,0)),0)</f>
        <v>1.2493975656549228</v>
      </c>
      <c r="F20" s="105">
        <f t="shared" si="11"/>
        <v>6246.987828274614</v>
      </c>
      <c r="H20" s="95" t="str">
        <f>IF(INDEX('[20]Master Lookup'!$A$21:$A$37,A20)=0,"",INDEX('[20]Master Lookup'!$A$21:$A$37,A20))</f>
        <v>STAFF MILEAGE</v>
      </c>
      <c r="I20" s="2">
        <f>IFERROR(INDEX('[20]Master Lookup'!$B$17:$B$36,MATCH(H20,'[20]Master Lookup'!$A$17:$A$36,0)),0)</f>
        <v>1.2493975656549228</v>
      </c>
      <c r="K20" s="105">
        <f t="shared" si="12"/>
        <v>6246.987828274614</v>
      </c>
      <c r="M20" s="95" t="str">
        <f>IF(INDEX('[20]Master Lookup'!$A$21:$A$37,A20)=0,"",INDEX('[20]Master Lookup'!$A$21:$A$37,A20))</f>
        <v>STAFF MILEAGE</v>
      </c>
      <c r="N20" s="2">
        <f>IFERROR(INDEX('[20]Master Lookup'!$B$17:$B$36,MATCH(M20,'[20]Master Lookup'!$A$17:$A$36,0)),0)</f>
        <v>1.2493975656549228</v>
      </c>
      <c r="P20" s="105">
        <f t="shared" si="13"/>
        <v>6246.987828274614</v>
      </c>
      <c r="R20" s="95" t="str">
        <f>IF(INDEX('[20]Master Lookup'!$A$21:$A$37,A20)=0,"",INDEX('[20]Master Lookup'!$A$21:$A$37,A20))</f>
        <v>STAFF MILEAGE</v>
      </c>
      <c r="S20" s="2">
        <f>IFERROR(INDEX('[20]Master Lookup'!$B$17:$B$36,MATCH(R20,'[20]Master Lookup'!$A$17:$A$36,0)),0)</f>
        <v>1.2493975656549228</v>
      </c>
      <c r="U20" s="105">
        <f t="shared" si="14"/>
        <v>6246.987828274614</v>
      </c>
      <c r="W20" s="95" t="str">
        <f>IF(INDEX('[20]Master Lookup'!$A$21:$A$37,A20)=0,"",INDEX('[20]Master Lookup'!$A$21:$A$37,A20))</f>
        <v>STAFF MILEAGE</v>
      </c>
      <c r="X20" s="2">
        <f>IFERROR(INDEX('[20]Master Lookup'!$B$17:$B$36,MATCH(W20,'[20]Master Lookup'!$A$17:$A$36,0)),0)</f>
        <v>1.2493975656549228</v>
      </c>
      <c r="Z20" s="105">
        <f t="shared" si="15"/>
        <v>6246.987828274614</v>
      </c>
      <c r="AB20" s="95" t="str">
        <f>IF(INDEX('[20]Master Lookup'!$A$21:$A$37,A20)=0,"",INDEX('[20]Master Lookup'!$A$21:$A$37,A20))</f>
        <v>STAFF MILEAGE</v>
      </c>
      <c r="AC20" s="2">
        <f>IFERROR(INDEX('[20]Master Lookup'!$C$17:$C$36,MATCH(AB20,'[20]Master Lookup'!$A$17:$A$36,0)),0)</f>
        <v>1.2493975656549228</v>
      </c>
      <c r="AE20" s="105">
        <f t="shared" si="16"/>
        <v>6246.987828274614</v>
      </c>
    </row>
    <row r="21" spans="1:31" x14ac:dyDescent="0.25">
      <c r="A21">
        <v>4</v>
      </c>
      <c r="C21" s="95" t="str">
        <f>IF(INDEX('[20]Master Lookup'!$A$21:$A$37,A21)=0,"",INDEX('[20]Master Lookup'!$A$21:$A$37,A21))</f>
        <v>SUP &amp; MAT</v>
      </c>
      <c r="D21" s="2">
        <f>IFERROR(INDEX('[20]Master Lookup'!$B$17:$B$36,MATCH(C21,'[20]Master Lookup'!$A$17:$A$36,0)),0)</f>
        <v>8.4860695421832872</v>
      </c>
      <c r="F21" s="105">
        <f t="shared" si="11"/>
        <v>42430.347710916438</v>
      </c>
      <c r="H21" s="95" t="str">
        <f>IF(INDEX('[20]Master Lookup'!$A$21:$A$37,A21)=0,"",INDEX('[20]Master Lookup'!$A$21:$A$37,A21))</f>
        <v>SUP &amp; MAT</v>
      </c>
      <c r="I21" s="2">
        <f>IFERROR(INDEX('[20]Master Lookup'!$B$17:$B$36,MATCH(H21,'[20]Master Lookup'!$A$17:$A$36,0)),0)</f>
        <v>8.4860695421832872</v>
      </c>
      <c r="K21" s="105">
        <f t="shared" si="12"/>
        <v>42430.347710916438</v>
      </c>
      <c r="M21" s="95" t="str">
        <f>IF(INDEX('[20]Master Lookup'!$A$21:$A$37,A21)=0,"",INDEX('[20]Master Lookup'!$A$21:$A$37,A21))</f>
        <v>SUP &amp; MAT</v>
      </c>
      <c r="N21" s="2">
        <f>IFERROR(INDEX('[20]Master Lookup'!$B$17:$B$36,MATCH(M21,'[20]Master Lookup'!$A$17:$A$36,0)),0)</f>
        <v>8.4860695421832872</v>
      </c>
      <c r="P21" s="105">
        <f t="shared" si="13"/>
        <v>42430.347710916438</v>
      </c>
      <c r="R21" s="95" t="str">
        <f>IF(INDEX('[20]Master Lookup'!$A$21:$A$37,A21)=0,"",INDEX('[20]Master Lookup'!$A$21:$A$37,A21))</f>
        <v>SUP &amp; MAT</v>
      </c>
      <c r="S21" s="2">
        <f>IFERROR(INDEX('[20]Master Lookup'!$B$17:$B$36,MATCH(R21,'[20]Master Lookup'!$A$17:$A$36,0)),0)</f>
        <v>8.4860695421832872</v>
      </c>
      <c r="U21" s="105">
        <f t="shared" si="14"/>
        <v>42430.347710916438</v>
      </c>
      <c r="W21" s="95" t="str">
        <f>IF(INDEX('[20]Master Lookup'!$A$21:$A$37,A21)=0,"",INDEX('[20]Master Lookup'!$A$21:$A$37,A21))</f>
        <v>SUP &amp; MAT</v>
      </c>
      <c r="X21" s="2">
        <f>IFERROR(INDEX('[20]Master Lookup'!$B$17:$B$36,MATCH(W21,'[20]Master Lookup'!$A$17:$A$36,0)),0)</f>
        <v>8.4860695421832872</v>
      </c>
      <c r="Z21" s="105">
        <f t="shared" si="15"/>
        <v>42430.347710916438</v>
      </c>
      <c r="AB21" s="95" t="str">
        <f>IF(INDEX('[20]Master Lookup'!$A$21:$A$37,A21)=0,"",INDEX('[20]Master Lookup'!$A$21:$A$37,A21))</f>
        <v>SUP &amp; MAT</v>
      </c>
      <c r="AC21" s="2">
        <f>IFERROR(INDEX('[20]Master Lookup'!$C$17:$C$36,MATCH(AB21,'[20]Master Lookup'!$A$17:$A$36,0)),0)</f>
        <v>8.4860695421832872</v>
      </c>
      <c r="AE21" s="105">
        <f t="shared" si="16"/>
        <v>42430.347710916438</v>
      </c>
    </row>
    <row r="22" spans="1:31" x14ac:dyDescent="0.25">
      <c r="A22">
        <v>5</v>
      </c>
      <c r="C22" s="95" t="str">
        <f>IF(INDEX('[20]Master Lookup'!$A$21:$A$37,A22)=0,"",INDEX('[20]Master Lookup'!$A$21:$A$37,A22))</f>
        <v>Community Activities</v>
      </c>
      <c r="D22" s="2">
        <f>IFERROR(INDEX('[20]Master Lookup'!$B$17:$B$36,MATCH(C22,'[20]Master Lookup'!$A$17:$A$36,0)),0)</f>
        <v>2.0708114400000004</v>
      </c>
      <c r="E22" s="125"/>
      <c r="F22" s="105">
        <f t="shared" si="11"/>
        <v>10354.057200000001</v>
      </c>
      <c r="H22" s="95" t="str">
        <f>IF(INDEX('[20]Master Lookup'!$A$21:$A$37,A22)=0,"",INDEX('[20]Master Lookup'!$A$21:$A$37,A22))</f>
        <v>Community Activities</v>
      </c>
      <c r="I22" s="2">
        <f>IFERROR(INDEX('[20]Master Lookup'!$B$17:$B$36,MATCH(H22,'[20]Master Lookup'!$A$17:$A$36,0)),0)</f>
        <v>2.0708114400000004</v>
      </c>
      <c r="J22" s="125"/>
      <c r="K22" s="105">
        <f t="shared" si="12"/>
        <v>10354.057200000001</v>
      </c>
      <c r="M22" s="95" t="str">
        <f>IF(INDEX('[20]Master Lookup'!$A$21:$A$37,A22)=0,"",INDEX('[20]Master Lookup'!$A$21:$A$37,A22))</f>
        <v>Community Activities</v>
      </c>
      <c r="N22" s="2">
        <f>IFERROR(INDEX('[20]Master Lookup'!$B$17:$B$36,MATCH(M22,'[20]Master Lookup'!$A$17:$A$36,0)),0)</f>
        <v>2.0708114400000004</v>
      </c>
      <c r="O22" s="125"/>
      <c r="P22" s="105">
        <f t="shared" si="13"/>
        <v>10354.057200000001</v>
      </c>
      <c r="R22" s="95" t="str">
        <f>IF(INDEX('[20]Master Lookup'!$A$21:$A$37,A22)=0,"",INDEX('[20]Master Lookup'!$A$21:$A$37,A22))</f>
        <v>Community Activities</v>
      </c>
      <c r="S22" s="2">
        <f>IFERROR(INDEX('[20]Master Lookup'!$B$17:$B$36,MATCH(R22,'[20]Master Lookup'!$A$17:$A$36,0)),0)</f>
        <v>2.0708114400000004</v>
      </c>
      <c r="T22" s="3"/>
      <c r="U22" s="105">
        <f t="shared" si="14"/>
        <v>10354.057200000001</v>
      </c>
      <c r="W22" s="95" t="str">
        <f>IF(INDEX('[20]Master Lookup'!$A$21:$A$37,A22)=0,"",INDEX('[20]Master Lookup'!$A$21:$A$37,A22))</f>
        <v>Community Activities</v>
      </c>
      <c r="X22" s="2">
        <f>IFERROR(INDEX('[20]Master Lookup'!$B$17:$B$36,MATCH(W22,'[20]Master Lookup'!$A$17:$A$36,0)),0)</f>
        <v>2.0708114400000004</v>
      </c>
      <c r="Y22" s="125"/>
      <c r="Z22" s="105">
        <f t="shared" si="15"/>
        <v>10354.057200000001</v>
      </c>
      <c r="AB22" s="95" t="str">
        <f>IF(INDEX('[20]Master Lookup'!$A$21:$A$37,A22)=0,"",INDEX('[20]Master Lookup'!$A$21:$A$37,A22))</f>
        <v>Community Activities</v>
      </c>
      <c r="AC22" s="2">
        <f>IFERROR(INDEX('[20]Master Lookup'!$C$17:$C$36,MATCH(AB22,'[20]Master Lookup'!$A$17:$A$36,0)),0)</f>
        <v>3.0708114400000004</v>
      </c>
      <c r="AD22" s="125"/>
      <c r="AE22" s="105">
        <f t="shared" si="16"/>
        <v>15354.057200000001</v>
      </c>
    </row>
    <row r="23" spans="1:31" x14ac:dyDescent="0.25">
      <c r="A23">
        <v>7</v>
      </c>
      <c r="C23" s="95" t="str">
        <f>IF(INDEX('[20]Master Lookup'!$A$21:$A$37,A23)=0,"",INDEX('[20]Master Lookup'!$A$21:$A$37,A23))</f>
        <v>Technology</v>
      </c>
      <c r="D23" s="2">
        <f>IFERROR(INDEX('[20]Master Lookup'!$G$17:$G$36,MATCH(C23,'[20]Master Lookup'!$A$17:$A$36,0)),0)</f>
        <v>1.8500400000000001</v>
      </c>
      <c r="F23" s="105">
        <f t="shared" si="11"/>
        <v>9250.2000000000007</v>
      </c>
      <c r="H23" s="95" t="str">
        <f>IF(INDEX('[20]Master Lookup'!$A$21:$A$37,A23)=0,"",INDEX('[20]Master Lookup'!$A$21:$A$37,A23))</f>
        <v>Technology</v>
      </c>
      <c r="I23" s="2">
        <f>IFERROR(INDEX('[20]Master Lookup'!$C$17:$C$36,MATCH(H23,'[20]Master Lookup'!$A$17:$A$36,0)),0)</f>
        <v>3.90564</v>
      </c>
      <c r="K23" s="105">
        <f t="shared" si="12"/>
        <v>19528.2</v>
      </c>
      <c r="M23" s="95" t="str">
        <f>IF(INDEX('[20]Master Lookup'!$A$21:$A$37,A23)=0,"",INDEX('[20]Master Lookup'!$A$21:$A$37,A23))</f>
        <v>Technology</v>
      </c>
      <c r="N23" s="2">
        <f>IFERROR(INDEX('[20]Master Lookup'!$D$17:$D$36,MATCH(M23,'[20]Master Lookup'!$A$17:$A$36,0)),0)</f>
        <v>2.46672</v>
      </c>
      <c r="P23" s="105">
        <f t="shared" si="13"/>
        <v>12333.6</v>
      </c>
      <c r="R23" s="95" t="str">
        <f>IF(INDEX('[20]Master Lookup'!$A$21:$A$37,A23)=0,"",INDEX('[20]Master Lookup'!$A$21:$A$37,A23))</f>
        <v>Technology</v>
      </c>
      <c r="S23" s="2">
        <f>IFERROR(INDEX('[20]Master Lookup'!$E$17:$E$36,MATCH(R23,'[20]Master Lookup'!$A$17:$A$36,0)),0)</f>
        <v>1.8500400000000001</v>
      </c>
      <c r="U23" s="105">
        <f t="shared" si="14"/>
        <v>9250.2000000000007</v>
      </c>
      <c r="W23" s="95" t="str">
        <f>IF(INDEX('[20]Master Lookup'!$A$21:$A$37,A23)=0,"",INDEX('[20]Master Lookup'!$A$21:$A$37,A23))</f>
        <v>Technology</v>
      </c>
      <c r="X23" s="2">
        <f>IFERROR(INDEX('[20]Master Lookup'!$F$17:$F$36,MATCH(W23,'[20]Master Lookup'!$A$17:$A$36,0)),0)</f>
        <v>1.6444800000000002</v>
      </c>
      <c r="Z23" s="105">
        <f t="shared" si="15"/>
        <v>8222.4000000000015</v>
      </c>
      <c r="AB23" s="95" t="str">
        <f>IF(INDEX('[20]Master Lookup'!$A$21:$A$37,A23)=0,"",INDEX('[20]Master Lookup'!$A$21:$A$37,A23))</f>
        <v>Technology</v>
      </c>
      <c r="AC23" s="2">
        <f>IFERROR(INDEX('[20]Master Lookup'!$H$17:$H$36,MATCH(AB23,'[20]Master Lookup'!$A$17:$A$36,0)),0)</f>
        <v>1.8500400000000001</v>
      </c>
      <c r="AE23" s="105">
        <f t="shared" si="16"/>
        <v>9250.2000000000007</v>
      </c>
    </row>
    <row r="24" spans="1:31" x14ac:dyDescent="0.25">
      <c r="A24">
        <v>8</v>
      </c>
      <c r="C24" s="95" t="str">
        <f>IF(INDEX('[20]Master Lookup'!$A$21:$A$37,A24)=0,"",INDEX('[20]Master Lookup'!$A$21:$A$37,A24))</f>
        <v>Transportation</v>
      </c>
      <c r="D24" s="2">
        <v>11.16</v>
      </c>
      <c r="E24" s="3">
        <f>IFERROR(INDEX('[20]Master Lookup'!$G$28:$G$28,MATCH(C24,'[20]Master Lookup'!$A$28:$A$28,0)),0)</f>
        <v>1</v>
      </c>
      <c r="F24" s="105">
        <f>D24*E24*$F$3</f>
        <v>55800</v>
      </c>
      <c r="H24" s="95" t="str">
        <f>IF(INDEX('[20]Master Lookup'!$A$21:$A$37,A24)=0,"",INDEX('[20]Master Lookup'!$A$21:$A$37,A24))</f>
        <v>Transportation</v>
      </c>
      <c r="I24" s="2">
        <f>IFERROR(INDEX('[20]Master Lookup'!$B$17:$B$36,MATCH(H24,'[20]Master Lookup'!$A$17:$A$36,0)),0)</f>
        <v>11.164076502068774</v>
      </c>
      <c r="J24" s="3">
        <f>IFERROR(INDEX('[20]Master Lookup'!$C$28:$C$28,MATCH(H24,'[20]Master Lookup'!$A$28:$A$28,0)),0)</f>
        <v>1</v>
      </c>
      <c r="K24" s="105">
        <f>I24*J24*$F$3</f>
        <v>55820.382510343872</v>
      </c>
      <c r="M24" s="95" t="str">
        <f>IF(INDEX('[20]Master Lookup'!$A$21:$A$37,A24)=0,"",INDEX('[20]Master Lookup'!$A$21:$A$37,A24))</f>
        <v>Transportation</v>
      </c>
      <c r="N24" s="2">
        <f>IFERROR(INDEX('[20]Master Lookup'!$B$17:$B$36,MATCH(M24,'[20]Master Lookup'!$A$17:$A$36,0)),0)</f>
        <v>11.164076502068774</v>
      </c>
      <c r="O24" s="3">
        <f>IFERROR(INDEX('[20]Master Lookup'!$D$28:$D$28,MATCH(M24,'[20]Master Lookup'!$A$28:$A$28,0)),0)</f>
        <v>1</v>
      </c>
      <c r="P24" s="105">
        <f>N24*O24*$F$3</f>
        <v>55820.382510343872</v>
      </c>
      <c r="R24" s="95" t="str">
        <f>IF(INDEX('[20]Master Lookup'!$A$21:$A$37,A24)=0,"",INDEX('[20]Master Lookup'!$A$21:$A$37,A24))</f>
        <v>Transportation</v>
      </c>
      <c r="S24" s="2">
        <f>IFERROR(INDEX('[20]Master Lookup'!$B$17:$B$36,MATCH(R24,'[20]Master Lookup'!$A$17:$A$36,0)),0)</f>
        <v>11.164076502068774</v>
      </c>
      <c r="T24" s="3">
        <f>IFERROR(INDEX('[20]Master Lookup'!$E$28:$E$28,MATCH(R24,'[20]Master Lookup'!$A$28:$A$28,0)),0)</f>
        <v>0.8</v>
      </c>
      <c r="U24" s="105">
        <f>S24*T24*$F$3</f>
        <v>44656.306008275096</v>
      </c>
      <c r="W24" s="95" t="str">
        <f>IF(INDEX('[20]Master Lookup'!$A$21:$A$37,A24)=0,"",INDEX('[20]Master Lookup'!$A$21:$A$37,A24))</f>
        <v>Transportation</v>
      </c>
      <c r="X24" s="2">
        <f>IFERROR(INDEX('[20]Master Lookup'!$B$17:$B$36,MATCH(W24,'[20]Master Lookup'!$A$17:$A$36,0)),0)</f>
        <v>11.164076502068774</v>
      </c>
      <c r="Y24" s="3">
        <f>IFERROR(INDEX('[20]Master Lookup'!$F$28:$F$28,MATCH(W24,'[20]Master Lookup'!$A$28:$A$28,0)),0)</f>
        <v>0.8</v>
      </c>
      <c r="Z24" s="105">
        <f>X24*Y24*$F$3</f>
        <v>44656.306008275096</v>
      </c>
      <c r="AB24" s="95" t="str">
        <f>IF(INDEX('[20]Master Lookup'!$A$21:$A$37,A24)=0,"",INDEX('[20]Master Lookup'!$A$21:$A$37,A24))</f>
        <v>Transportation</v>
      </c>
      <c r="AC24" s="2">
        <f>IFERROR(INDEX('[20]Master Lookup'!$B$17:$B$36,MATCH(AB24,'[20]Master Lookup'!$A$17:$A$36,0)),0)</f>
        <v>11.164076502068774</v>
      </c>
      <c r="AD24" s="3">
        <f>IFERROR(INDEX('[20]Master Lookup'!$H$28:$H$28,MATCH(AB24,'[20]Master Lookup'!$A$28:$A$28,0)),0)</f>
        <v>2.4</v>
      </c>
      <c r="AE24" s="105">
        <f>AC24*AD24*$F$3</f>
        <v>133968.91802482528</v>
      </c>
    </row>
    <row r="25" spans="1:31" x14ac:dyDescent="0.25">
      <c r="A25">
        <v>9</v>
      </c>
      <c r="C25" s="95" t="str">
        <f>IF(INDEX('[20]Master Lookup'!$A$21:$A$37,A25)=0,"",INDEX('[20]Master Lookup'!$A$21:$A$37,A25))</f>
        <v>New Staff Trainings</v>
      </c>
      <c r="D25" s="2">
        <f>IFERROR(INDEX('[20]Master Lookup'!$B$17:$B$36,MATCH(C25,'[20]Master Lookup'!$A$17:$A$36,0)),0)</f>
        <v>163.37006341463413</v>
      </c>
      <c r="F25" s="105">
        <f>D25*(E12-E6-E9)</f>
        <v>1984.9462704878047</v>
      </c>
      <c r="H25" s="95" t="str">
        <f>IF(INDEX('[20]Master Lookup'!$A$21:$A$37,A25)=0,"",INDEX('[20]Master Lookup'!$A$21:$A$37,A25))</f>
        <v>New Staff Trainings</v>
      </c>
      <c r="I25" s="2">
        <f>IFERROR(INDEX('[20]Master Lookup'!$B$17:$B$36,MATCH(H25,'[20]Master Lookup'!$A$17:$A$36,0)),0)</f>
        <v>163.37006341463413</v>
      </c>
      <c r="K25" s="105">
        <f>I25*(J12-J6-J9)</f>
        <v>3550.0314779999999</v>
      </c>
      <c r="M25" s="95" t="str">
        <f>IF(INDEX('[20]Master Lookup'!$A$21:$A$37,A25)=0,"",INDEX('[20]Master Lookup'!$A$21:$A$37,A25))</f>
        <v>New Staff Trainings</v>
      </c>
      <c r="N25" s="2">
        <f>IFERROR(INDEX('[20]Master Lookup'!$B$17:$B$36,MATCH(M25,'[20]Master Lookup'!$A$17:$A$36,0)),0)</f>
        <v>163.37006341463413</v>
      </c>
      <c r="P25" s="105">
        <f>N25*(O12-O6-O9)</f>
        <v>1797.0706975609755</v>
      </c>
      <c r="R25" s="95" t="str">
        <f>IF(INDEX('[20]Master Lookup'!$A$21:$A$37,A25)=0,"",INDEX('[20]Master Lookup'!$A$21:$A$37,A25))</f>
        <v>New Staff Trainings</v>
      </c>
      <c r="S25" s="2">
        <f>IFERROR(INDEX('[20]Master Lookup'!$B$17:$B$36,MATCH(R25,'[20]Master Lookup'!$A$17:$A$36,0)),0)</f>
        <v>163.37006341463413</v>
      </c>
      <c r="U25" s="105">
        <f>S25*(T12-T6-T9)</f>
        <v>1109.2827305853657</v>
      </c>
      <c r="W25" s="95" t="str">
        <f>IF(INDEX('[20]Master Lookup'!$A$21:$A$37,A25)=0,"",INDEX('[20]Master Lookup'!$A$21:$A$37,A25))</f>
        <v>New Staff Trainings</v>
      </c>
      <c r="X25" s="2">
        <f>IFERROR(INDEX('[20]Master Lookup'!$B$17:$B$36,MATCH(W25,'[20]Master Lookup'!$A$17:$A$36,0)),0)</f>
        <v>163.37006341463413</v>
      </c>
      <c r="Z25" s="105">
        <f>X25*(Y12-Y6-Y9)</f>
        <v>911.60495385365846</v>
      </c>
      <c r="AB25" s="95" t="str">
        <f>IF(INDEX('[20]Master Lookup'!$A$21:$A$37,A25)=0,"",INDEX('[20]Master Lookup'!$A$21:$A$37,A25))</f>
        <v>New Staff Trainings</v>
      </c>
      <c r="AC25" s="2">
        <f>IFERROR(INDEX('[20]Master Lookup'!$B$17:$B$36,MATCH(AB25,'[20]Master Lookup'!$A$17:$A$36,0)),0)</f>
        <v>163.37006341463413</v>
      </c>
      <c r="AE25" s="105">
        <f>AC25*(AD12-AD6-AD9)</f>
        <v>1109.2827305853657</v>
      </c>
    </row>
    <row r="26" spans="1:31" x14ac:dyDescent="0.25">
      <c r="C26" s="102" t="s">
        <v>16</v>
      </c>
      <c r="D26" s="4"/>
      <c r="E26" s="4"/>
      <c r="F26" s="103">
        <f>SUM(F18:F25)</f>
        <v>199637.0418595396</v>
      </c>
      <c r="H26" s="102" t="s">
        <v>16</v>
      </c>
      <c r="I26" s="4"/>
      <c r="J26" s="4"/>
      <c r="K26" s="103">
        <f>SUM(K18:K25)</f>
        <v>211500.50957739569</v>
      </c>
      <c r="M26" s="102" t="s">
        <v>16</v>
      </c>
      <c r="N26" s="4"/>
      <c r="O26" s="4"/>
      <c r="P26" s="103">
        <f>SUM(P18:P25)</f>
        <v>202552.94879695663</v>
      </c>
      <c r="R26" s="102" t="s">
        <v>16</v>
      </c>
      <c r="S26" s="4"/>
      <c r="T26" s="4"/>
      <c r="U26" s="103">
        <f>SUM(U18:U25)</f>
        <v>187617.68432791228</v>
      </c>
      <c r="W26" s="102" t="s">
        <v>16</v>
      </c>
      <c r="X26" s="4"/>
      <c r="Y26" s="4"/>
      <c r="Z26" s="103">
        <f>SUM(Z18:Z25)</f>
        <v>186392.20655118054</v>
      </c>
      <c r="AB26" s="102" t="s">
        <v>16</v>
      </c>
      <c r="AC26" s="4"/>
      <c r="AD26" s="4"/>
      <c r="AE26" s="103">
        <f>SUM(AE18:AE25)</f>
        <v>229230.12737262982</v>
      </c>
    </row>
    <row r="27" spans="1:31" ht="15.75" thickBot="1" x14ac:dyDescent="0.3">
      <c r="C27" s="106" t="s">
        <v>17</v>
      </c>
      <c r="D27" s="5"/>
      <c r="E27" s="5"/>
      <c r="F27" s="107">
        <f>SUM(F15,F26)</f>
        <v>1311965.0883429078</v>
      </c>
      <c r="H27" s="106" t="s">
        <v>17</v>
      </c>
      <c r="I27" s="5"/>
      <c r="J27" s="5"/>
      <c r="K27" s="107">
        <f>SUM(K15,K26)</f>
        <v>1716633.4429849088</v>
      </c>
      <c r="M27" s="106" t="s">
        <v>17</v>
      </c>
      <c r="N27" s="5"/>
      <c r="O27" s="5"/>
      <c r="P27" s="107">
        <f>SUM(P15,P26)</f>
        <v>982911.33390509756</v>
      </c>
      <c r="R27" s="106" t="s">
        <v>17</v>
      </c>
      <c r="S27" s="5"/>
      <c r="T27" s="5"/>
      <c r="U27" s="107">
        <f>SUM(U15,U26)</f>
        <v>699766.84830568405</v>
      </c>
      <c r="W27" s="106" t="s">
        <v>17</v>
      </c>
      <c r="X27" s="5"/>
      <c r="Y27" s="5"/>
      <c r="Z27" s="107">
        <f>SUM(Z15,Z26)</f>
        <v>599226.85661818017</v>
      </c>
      <c r="AB27" s="106" t="s">
        <v>17</v>
      </c>
      <c r="AC27" s="5"/>
      <c r="AD27" s="5"/>
      <c r="AE27" s="107">
        <f>SUM(AE15,AE26)</f>
        <v>804306.66766659869</v>
      </c>
    </row>
    <row r="28" spans="1:31" ht="15.75" thickBot="1" x14ac:dyDescent="0.3">
      <c r="C28" s="95"/>
      <c r="F28" s="97"/>
      <c r="H28" s="95"/>
      <c r="K28" s="97"/>
      <c r="M28" s="95"/>
      <c r="P28" s="97"/>
      <c r="R28" s="95"/>
      <c r="U28" s="97"/>
      <c r="W28" s="95"/>
      <c r="Z28" s="97"/>
      <c r="AB28" s="95"/>
      <c r="AE28" s="97"/>
    </row>
    <row r="29" spans="1:31" ht="15.75" thickBot="1" x14ac:dyDescent="0.3">
      <c r="C29" s="144" t="s">
        <v>18</v>
      </c>
      <c r="D29" s="145"/>
      <c r="E29" s="145"/>
      <c r="F29" s="146"/>
      <c r="H29" s="144" t="s">
        <v>18</v>
      </c>
      <c r="I29" s="145"/>
      <c r="J29" s="145"/>
      <c r="K29" s="146"/>
      <c r="M29" s="144" t="s">
        <v>18</v>
      </c>
      <c r="N29" s="145"/>
      <c r="O29" s="145"/>
      <c r="P29" s="146"/>
      <c r="R29" s="144" t="s">
        <v>18</v>
      </c>
      <c r="S29" s="145"/>
      <c r="T29" s="145"/>
      <c r="U29" s="146"/>
      <c r="W29" s="144" t="s">
        <v>18</v>
      </c>
      <c r="X29" s="145"/>
      <c r="Y29" s="145"/>
      <c r="Z29" s="146"/>
      <c r="AB29" s="144" t="s">
        <v>18</v>
      </c>
      <c r="AC29" s="145"/>
      <c r="AD29" s="145"/>
      <c r="AE29" s="146"/>
    </row>
    <row r="30" spans="1:31" x14ac:dyDescent="0.25">
      <c r="C30" s="95" t="s">
        <v>19</v>
      </c>
      <c r="D30" s="108">
        <f>'M2023 BLS Chart'!C41</f>
        <v>0.12</v>
      </c>
      <c r="F30" s="99">
        <f>D30*F27</f>
        <v>157435.81060114893</v>
      </c>
      <c r="H30" s="95" t="s">
        <v>19</v>
      </c>
      <c r="I30" s="108">
        <f>D30</f>
        <v>0.12</v>
      </c>
      <c r="K30" s="99">
        <f>I30*K27</f>
        <v>205996.01315818905</v>
      </c>
      <c r="M30" s="95" t="s">
        <v>19</v>
      </c>
      <c r="N30" s="108">
        <f>D30</f>
        <v>0.12</v>
      </c>
      <c r="P30" s="99">
        <f>N30*P27</f>
        <v>117949.3600686117</v>
      </c>
      <c r="R30" s="95" t="s">
        <v>19</v>
      </c>
      <c r="S30" s="108">
        <f>D30</f>
        <v>0.12</v>
      </c>
      <c r="U30" s="99">
        <f>S30*U27</f>
        <v>83972.021796682078</v>
      </c>
      <c r="W30" s="95" t="s">
        <v>19</v>
      </c>
      <c r="X30" s="108">
        <f>D30</f>
        <v>0.12</v>
      </c>
      <c r="Z30" s="99">
        <f>X30*Z27</f>
        <v>71907.222794181624</v>
      </c>
      <c r="AB30" s="95" t="s">
        <v>19</v>
      </c>
      <c r="AC30" s="108">
        <f>D30</f>
        <v>0.12</v>
      </c>
      <c r="AE30" s="99">
        <f>AC30*AE27</f>
        <v>96516.800119991836</v>
      </c>
    </row>
    <row r="31" spans="1:31" x14ac:dyDescent="0.25">
      <c r="C31" s="100" t="s">
        <v>20</v>
      </c>
      <c r="D31" s="108">
        <f>'CAF Fall 2024'!CQ28</f>
        <v>3.2549514448865162E-2</v>
      </c>
      <c r="E31" s="1"/>
      <c r="F31" s="101">
        <f>D31*F27</f>
        <v>42703.826599424137</v>
      </c>
      <c r="H31" s="100" t="s">
        <v>20</v>
      </c>
      <c r="I31" s="108">
        <f>D31</f>
        <v>3.2549514448865162E-2</v>
      </c>
      <c r="J31" s="1"/>
      <c r="K31" s="101">
        <f>I31*K27</f>
        <v>55875.585055842443</v>
      </c>
      <c r="M31" s="100" t="s">
        <v>20</v>
      </c>
      <c r="N31" s="108">
        <f>D31</f>
        <v>3.2549514448865162E-2</v>
      </c>
      <c r="O31" s="1"/>
      <c r="P31" s="101">
        <f>N31*P27</f>
        <v>31993.286664897303</v>
      </c>
      <c r="R31" s="100" t="s">
        <v>20</v>
      </c>
      <c r="S31" s="108">
        <f>D31</f>
        <v>3.2549514448865162E-2</v>
      </c>
      <c r="T31" s="1"/>
      <c r="U31" s="101">
        <f>S31*U27</f>
        <v>22777.071139762698</v>
      </c>
      <c r="W31" s="100" t="s">
        <v>20</v>
      </c>
      <c r="X31" s="108">
        <f>D31</f>
        <v>3.2549514448865162E-2</v>
      </c>
      <c r="Y31" s="1"/>
      <c r="Z31" s="101">
        <f>X31*Z27</f>
        <v>19504.543227641509</v>
      </c>
      <c r="AB31" s="100" t="s">
        <v>20</v>
      </c>
      <c r="AC31" s="108">
        <f>D31</f>
        <v>3.2549514448865162E-2</v>
      </c>
      <c r="AD31" s="1"/>
      <c r="AE31" s="101">
        <f>AC31*AE27</f>
        <v>26179.791500532545</v>
      </c>
    </row>
    <row r="32" spans="1:31" ht="15.75" thickBot="1" x14ac:dyDescent="0.3">
      <c r="C32" s="106" t="s">
        <v>21</v>
      </c>
      <c r="D32" s="5"/>
      <c r="E32" s="5"/>
      <c r="F32" s="107">
        <f>SUM(F27,F30:F31)</f>
        <v>1512104.7255434811</v>
      </c>
      <c r="H32" s="106" t="s">
        <v>21</v>
      </c>
      <c r="I32" s="5"/>
      <c r="J32" s="5"/>
      <c r="K32" s="107">
        <f>SUM(K27,K30:K31)</f>
        <v>1978505.0411989405</v>
      </c>
      <c r="M32" s="106" t="s">
        <v>21</v>
      </c>
      <c r="N32" s="5"/>
      <c r="O32" s="5"/>
      <c r="P32" s="107">
        <f>SUM(P27,P30:P31)</f>
        <v>1132853.9806386067</v>
      </c>
      <c r="R32" s="106" t="s">
        <v>21</v>
      </c>
      <c r="S32" s="5"/>
      <c r="T32" s="5"/>
      <c r="U32" s="107">
        <f>SUM(U27,U30:U31)</f>
        <v>806515.94124212873</v>
      </c>
      <c r="W32" s="106" t="s">
        <v>21</v>
      </c>
      <c r="X32" s="5"/>
      <c r="Y32" s="5"/>
      <c r="Z32" s="107">
        <f>SUM(Z27,Z30:Z31)</f>
        <v>690638.62264000333</v>
      </c>
      <c r="AB32" s="106" t="s">
        <v>21</v>
      </c>
      <c r="AC32" s="5"/>
      <c r="AD32" s="5"/>
      <c r="AE32" s="107">
        <f>SUM(AE27,AE30:AE31)</f>
        <v>927003.2592871231</v>
      </c>
    </row>
    <row r="33" spans="2:31" x14ac:dyDescent="0.25">
      <c r="C33" s="95" t="s">
        <v>22</v>
      </c>
      <c r="F33" s="104">
        <f>F32/F3</f>
        <v>302.42094510869623</v>
      </c>
      <c r="H33" s="95" t="s">
        <v>22</v>
      </c>
      <c r="K33" s="104">
        <f>K32/K3</f>
        <v>395.70100823978811</v>
      </c>
      <c r="M33" s="95" t="s">
        <v>22</v>
      </c>
      <c r="P33" s="104">
        <f>P32/P3</f>
        <v>226.57079612772134</v>
      </c>
      <c r="R33" s="95" t="s">
        <v>22</v>
      </c>
      <c r="U33" s="104">
        <f>U32/U3</f>
        <v>161.30318824842576</v>
      </c>
      <c r="W33" s="95" t="s">
        <v>22</v>
      </c>
      <c r="Z33" s="104">
        <f>Z32/Z3</f>
        <v>138.12772452800067</v>
      </c>
      <c r="AB33" s="95" t="s">
        <v>22</v>
      </c>
      <c r="AE33" s="104">
        <f>ROUND(AE32/AE3,2)</f>
        <v>185.4</v>
      </c>
    </row>
    <row r="34" spans="2:31" x14ac:dyDescent="0.25">
      <c r="C34" s="95" t="s">
        <v>23</v>
      </c>
      <c r="F34" s="99">
        <f>F33/6</f>
        <v>50.403490851449369</v>
      </c>
      <c r="H34" s="95" t="s">
        <v>23</v>
      </c>
      <c r="K34" s="99">
        <f>K33/6+0.01</f>
        <v>65.960168039964685</v>
      </c>
      <c r="M34" s="95" t="s">
        <v>23</v>
      </c>
      <c r="P34" s="99">
        <f>P33/6</f>
        <v>37.761799354620223</v>
      </c>
      <c r="R34" s="95" t="s">
        <v>23</v>
      </c>
      <c r="U34" s="99">
        <f>U33/6</f>
        <v>26.883864708070959</v>
      </c>
      <c r="W34" s="95" t="s">
        <v>23</v>
      </c>
      <c r="Z34" s="99">
        <f>Z33/6+0.02</f>
        <v>23.041287421333443</v>
      </c>
      <c r="AB34" s="95" t="s">
        <v>23</v>
      </c>
      <c r="AE34" s="99">
        <f>ROUND(AE33/6,2)+0.02</f>
        <v>30.919999999999998</v>
      </c>
    </row>
    <row r="35" spans="2:31" ht="15.75" thickBot="1" x14ac:dyDescent="0.3">
      <c r="C35" s="109" t="s">
        <v>24</v>
      </c>
      <c r="D35" s="110"/>
      <c r="E35" s="110"/>
      <c r="F35" s="111">
        <f>ROUND(F34/4,2)</f>
        <v>12.6</v>
      </c>
      <c r="H35" s="109" t="str">
        <f>C35</f>
        <v>FY26 Rate</v>
      </c>
      <c r="I35" s="110"/>
      <c r="J35" s="110"/>
      <c r="K35" s="111">
        <f>ROUND(K34/4,2)</f>
        <v>16.489999999999998</v>
      </c>
      <c r="M35" s="109" t="str">
        <f>H35</f>
        <v>FY26 Rate</v>
      </c>
      <c r="N35" s="110"/>
      <c r="O35" s="110"/>
      <c r="P35" s="111">
        <f>ROUND(P34/4,2)</f>
        <v>9.44</v>
      </c>
      <c r="R35" s="109" t="str">
        <f>M35</f>
        <v>FY26 Rate</v>
      </c>
      <c r="S35" s="110"/>
      <c r="T35" s="110"/>
      <c r="U35" s="111">
        <f>ROUND(U34/4,2)</f>
        <v>6.72</v>
      </c>
      <c r="W35" s="109" t="str">
        <f>R35</f>
        <v>FY26 Rate</v>
      </c>
      <c r="X35" s="110"/>
      <c r="Y35" s="110"/>
      <c r="Z35" s="111">
        <f>ROUND(Z34/4,2)</f>
        <v>5.76</v>
      </c>
      <c r="AB35" s="109" t="str">
        <f>W35</f>
        <v>FY26 Rate</v>
      </c>
      <c r="AC35" s="110"/>
      <c r="AD35" s="110"/>
      <c r="AE35" s="111">
        <f>ROUND(AE34/4,2)</f>
        <v>7.73</v>
      </c>
    </row>
    <row r="36" spans="2:31" x14ac:dyDescent="0.25">
      <c r="F36" s="8"/>
      <c r="K36" s="8"/>
      <c r="P36" s="8"/>
      <c r="U36" s="8"/>
      <c r="Z36" s="8"/>
      <c r="AE36" s="8"/>
    </row>
    <row r="37" spans="2:31" ht="15.75" thickBot="1" x14ac:dyDescent="0.3">
      <c r="B37" s="9" t="s">
        <v>25</v>
      </c>
      <c r="C37" s="10" t="s">
        <v>26</v>
      </c>
      <c r="D37" s="10"/>
      <c r="E37" s="10"/>
      <c r="F37" s="11">
        <v>11.32</v>
      </c>
      <c r="H37" s="10" t="s">
        <v>26</v>
      </c>
      <c r="I37" s="10"/>
      <c r="J37" s="10"/>
      <c r="K37" s="11">
        <v>15.02</v>
      </c>
      <c r="M37" s="10" t="s">
        <v>26</v>
      </c>
      <c r="N37" s="10"/>
      <c r="O37" s="10"/>
      <c r="P37" s="11">
        <v>8.6199999999999992</v>
      </c>
      <c r="R37" s="10" t="s">
        <v>26</v>
      </c>
      <c r="S37" s="10"/>
      <c r="T37" s="10"/>
      <c r="U37" s="11">
        <v>6.16</v>
      </c>
      <c r="W37" s="10" t="s">
        <v>26</v>
      </c>
      <c r="X37" s="10"/>
      <c r="Y37" s="10"/>
      <c r="Z37" s="11">
        <v>5.28</v>
      </c>
      <c r="AB37" s="10" t="s">
        <v>26</v>
      </c>
      <c r="AC37" s="10"/>
      <c r="AD37" s="10"/>
      <c r="AE37" s="11">
        <v>7.01</v>
      </c>
    </row>
    <row r="38" spans="2:31" ht="15.75" thickTop="1" x14ac:dyDescent="0.25">
      <c r="C38" t="s">
        <v>27</v>
      </c>
      <c r="F38" s="6">
        <f>(F35-F37)/F37</f>
        <v>0.11307420494699641</v>
      </c>
      <c r="K38" s="6">
        <f>(K35-K37)/K37</f>
        <v>9.78695073235685E-2</v>
      </c>
      <c r="P38" s="6">
        <f>(P35-P37)/P37</f>
        <v>9.5127610208816743E-2</v>
      </c>
      <c r="U38" s="6">
        <f>(U35-U37)/U37</f>
        <v>9.0909090909090842E-2</v>
      </c>
      <c r="Z38" s="6">
        <f>(Z35-Z37)/Z37</f>
        <v>9.0909090909090814E-2</v>
      </c>
      <c r="AE38" s="6">
        <f>(AE35-AE37)/AE37</f>
        <v>0.10271041369472192</v>
      </c>
    </row>
    <row r="41" spans="2:31" x14ac:dyDescent="0.25">
      <c r="AE41" s="7"/>
    </row>
  </sheetData>
  <mergeCells count="24">
    <mergeCell ref="AB29:AE29"/>
    <mergeCell ref="C17:F17"/>
    <mergeCell ref="H17:K17"/>
    <mergeCell ref="M17:P17"/>
    <mergeCell ref="R17:U17"/>
    <mergeCell ref="W17:Z17"/>
    <mergeCell ref="AB17:AE17"/>
    <mergeCell ref="C29:F29"/>
    <mergeCell ref="H29:K29"/>
    <mergeCell ref="M29:P29"/>
    <mergeCell ref="R29:U29"/>
    <mergeCell ref="W29:Z29"/>
    <mergeCell ref="AB4:AE4"/>
    <mergeCell ref="C2:F2"/>
    <mergeCell ref="H2:K2"/>
    <mergeCell ref="M2:P2"/>
    <mergeCell ref="R2:U2"/>
    <mergeCell ref="W2:Z2"/>
    <mergeCell ref="AB2:AE2"/>
    <mergeCell ref="C4:F4"/>
    <mergeCell ref="H4:K4"/>
    <mergeCell ref="M4:P4"/>
    <mergeCell ref="R4:U4"/>
    <mergeCell ref="W4:Z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CAF Fall 2024</vt:lpstr>
      <vt:lpstr>M2023 BLS Chart</vt:lpstr>
      <vt:lpstr>CBDS Models</vt:lpstr>
      <vt:lpstr>'M2023 BLS Chart'!Print_Area</vt:lpstr>
      <vt:lpstr>'CAF Fall 2024'!Print_Titles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Farrell, Conor (EHS)</dc:creator>
  <cp:lastModifiedBy>Harrison, Deborah (EHS)</cp:lastModifiedBy>
  <dcterms:created xsi:type="dcterms:W3CDTF">2025-05-28T17:49:52Z</dcterms:created>
  <dcterms:modified xsi:type="dcterms:W3CDTF">2025-05-29T11:09:54Z</dcterms:modified>
</cp:coreProperties>
</file>